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75" windowWidth="18690" windowHeight="9390" tabRatio="876"/>
  </bookViews>
  <sheets>
    <sheet name="Kr_norm15" sheetId="34" r:id="rId1"/>
    <sheet name="Příplatky15" sheetId="35" r:id="rId2"/>
    <sheet name="Norm-obory15ver" sheetId="36" r:id="rId3"/>
    <sheet name="příl.1" sheetId="6" r:id="rId4"/>
    <sheet name="příl.1a" sheetId="7" r:id="rId5"/>
    <sheet name="příl.1b" sheetId="21" r:id="rId6"/>
    <sheet name="příl.2" sheetId="8" r:id="rId7"/>
    <sheet name="příl.2a" sheetId="9" r:id="rId8"/>
    <sheet name="příl.2b" sheetId="10" r:id="rId9"/>
    <sheet name="příl.2c" sheetId="11" r:id="rId10"/>
    <sheet name="příl.3" sheetId="12" r:id="rId11"/>
    <sheet name="příl.4" sheetId="15" r:id="rId12"/>
    <sheet name="příl.4a" sheetId="14" r:id="rId13"/>
    <sheet name="příl.4b" sheetId="16" r:id="rId14"/>
    <sheet name="příl.4c" sheetId="17" r:id="rId15"/>
    <sheet name="příl.5" sheetId="18" r:id="rId16"/>
    <sheet name="příl.5a" sheetId="19" r:id="rId17"/>
  </sheets>
  <externalReferences>
    <externalReference r:id="rId18"/>
  </externalReferences>
  <definedNames>
    <definedName name="_1_" localSheetId="0">#REF!</definedName>
    <definedName name="_1_" localSheetId="2">#REF!</definedName>
    <definedName name="_1_" localSheetId="1">#REF!</definedName>
    <definedName name="_1_">#REF!</definedName>
    <definedName name="_14_NoKrajSumObor1">#REF!</definedName>
    <definedName name="_xlnm._FilterDatabase" localSheetId="0" hidden="1">Kr_norm15!$A$4:$J$79</definedName>
    <definedName name="_xlnm._FilterDatabase" localSheetId="2" hidden="1">'Norm-obory15ver'!$A$3:$L$207</definedName>
    <definedName name="a">#REF!</definedName>
    <definedName name="Kontakty" localSheetId="0">[1]Kontakty!#REF!</definedName>
    <definedName name="Kontakty" localSheetId="2">[1]Kontakty!#REF!</definedName>
    <definedName name="Kontakty" localSheetId="1">[1]Kontakty!#REF!</definedName>
    <definedName name="Kontakty">[1]Kontakty!#REF!</definedName>
    <definedName name="_xlnm.Print_Titles" localSheetId="0">Kr_norm15!$2:$4</definedName>
    <definedName name="_xlnm.Print_Titles" localSheetId="2">'Norm-obory15ver'!$1:$3</definedName>
    <definedName name="_xlnm.Print_Titles" localSheetId="3">příl.1!$14:$15</definedName>
    <definedName name="_xlnm.Print_Titles" localSheetId="4">příl.1a!$14:$15</definedName>
    <definedName name="_xlnm.Print_Titles" localSheetId="5">příl.1b!$14:$15</definedName>
    <definedName name="_xlnm.Print_Titles" localSheetId="6">příl.2!$14:$15</definedName>
    <definedName name="_xlnm.Print_Titles" localSheetId="7">příl.2a!$14:$15</definedName>
    <definedName name="_xlnm.Print_Titles" localSheetId="8">příl.2b!$14:$15</definedName>
    <definedName name="_xlnm.Print_Titles" localSheetId="9">příl.2c!$11:$12</definedName>
    <definedName name="_xlnm.Print_Titles" localSheetId="10">příl.3!$9:$10</definedName>
    <definedName name="_xlnm.Print_Titles" localSheetId="11">příl.4!$11:$12</definedName>
    <definedName name="_xlnm.Print_Titles" localSheetId="12">příl.4a!$11:$12</definedName>
    <definedName name="_xlnm.Print_Titles" localSheetId="13">příl.4b!$11:$12</definedName>
    <definedName name="_xlnm.Print_Titles" localSheetId="14">příl.4c!$11:$12</definedName>
    <definedName name="_xlnm.Print_Titles" localSheetId="15">příl.5!$11:$12</definedName>
    <definedName name="_xlnm.Print_Titles" localSheetId="16">příl.5a!$9:$10</definedName>
    <definedName name="_xlnm.Print_Titles" localSheetId="1">Příplatky15!$3:$3</definedName>
    <definedName name="Program_platy_PP2eOstRozdíl" localSheetId="0">#REF!</definedName>
    <definedName name="Program_platy_PP2eOstRozdíl" localSheetId="2">#REF!</definedName>
    <definedName name="Program_platy_PP2eOstRozdíl" localSheetId="1">#REF!</definedName>
    <definedName name="Program_platy_PP2eOstRozdíl">#REF!</definedName>
    <definedName name="Program_platy_PP2eVSRozdíl" localSheetId="0">#REF!</definedName>
    <definedName name="Program_platy_PP2eVSRozdíl" localSheetId="2">#REF!</definedName>
    <definedName name="Program_platy_PP2eVSRozdíl">#REF!</definedName>
    <definedName name="red_typ" localSheetId="0">#REF!</definedName>
    <definedName name="red_typ" localSheetId="2">#REF!</definedName>
    <definedName name="red_typ">#REF!</definedName>
    <definedName name="Rozp12V0OboryDotazy">#REF!</definedName>
    <definedName name="Rozp12V0OborySumDotazy">#REF!</definedName>
    <definedName name="rozpis" localSheetId="0">#REF!</definedName>
    <definedName name="rozpis" localSheetId="2">#REF!</definedName>
    <definedName name="rozpis">#REF!</definedName>
    <definedName name="rozpis_2012" localSheetId="0">#REF!</definedName>
    <definedName name="rozpis_2012" localSheetId="2">#REF!</definedName>
    <definedName name="rozpis_2012">#REF!</definedName>
  </definedNames>
  <calcPr calcId="145621"/>
</workbook>
</file>

<file path=xl/calcChain.xml><?xml version="1.0" encoding="utf-8"?>
<calcChain xmlns="http://schemas.openxmlformats.org/spreadsheetml/2006/main">
  <c r="K22" i="36" l="1"/>
  <c r="K21" i="36"/>
  <c r="F267" i="18" l="1"/>
  <c r="F268" i="18"/>
  <c r="F269" i="18"/>
  <c r="F270" i="18"/>
  <c r="F271" i="18"/>
  <c r="F272" i="18"/>
  <c r="F273" i="18"/>
  <c r="F274" i="18"/>
  <c r="F275" i="18"/>
  <c r="F276" i="18"/>
  <c r="F277" i="18"/>
  <c r="F278" i="18"/>
  <c r="F279" i="18"/>
  <c r="F280" i="18"/>
  <c r="F281" i="18"/>
  <c r="F282" i="18"/>
  <c r="F283" i="18"/>
  <c r="F284" i="18"/>
  <c r="F285" i="18"/>
  <c r="F286" i="18"/>
  <c r="F287" i="18"/>
  <c r="F288" i="18"/>
  <c r="F289" i="18"/>
  <c r="F290" i="18"/>
  <c r="F291" i="18"/>
  <c r="F292" i="18"/>
  <c r="F293" i="18"/>
  <c r="F294" i="18"/>
  <c r="F295" i="18"/>
  <c r="F296" i="18"/>
  <c r="F297" i="18"/>
  <c r="F298" i="18"/>
  <c r="F299" i="18"/>
  <c r="F300" i="18"/>
  <c r="F301" i="18"/>
  <c r="F302" i="18"/>
  <c r="F303" i="18"/>
  <c r="F304" i="18"/>
  <c r="F305" i="18"/>
  <c r="F306" i="18"/>
  <c r="F307" i="18"/>
  <c r="F308" i="18"/>
  <c r="F309" i="18"/>
  <c r="F310" i="18"/>
  <c r="F311" i="18"/>
  <c r="F312" i="18"/>
  <c r="F13" i="18"/>
  <c r="F13" i="17"/>
  <c r="F13" i="16"/>
  <c r="F13" i="14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94" i="15"/>
  <c r="F195" i="15"/>
  <c r="F196" i="15"/>
  <c r="F197" i="15"/>
  <c r="F198" i="15"/>
  <c r="F199" i="15"/>
  <c r="F200" i="15"/>
  <c r="F201" i="15"/>
  <c r="F202" i="15"/>
  <c r="F203" i="15"/>
  <c r="F204" i="15"/>
  <c r="F205" i="15"/>
  <c r="F206" i="15"/>
  <c r="F207" i="15"/>
  <c r="F208" i="15"/>
  <c r="F209" i="15"/>
  <c r="F210" i="15"/>
  <c r="F211" i="15"/>
  <c r="F212" i="15"/>
  <c r="F213" i="15"/>
  <c r="F214" i="15"/>
  <c r="F215" i="15"/>
  <c r="F216" i="15"/>
  <c r="F217" i="15"/>
  <c r="F218" i="15"/>
  <c r="F219" i="15"/>
  <c r="F220" i="15"/>
  <c r="F221" i="15"/>
  <c r="F222" i="15"/>
  <c r="F223" i="15"/>
  <c r="F224" i="15"/>
  <c r="F225" i="15"/>
  <c r="F226" i="15"/>
  <c r="F227" i="15"/>
  <c r="F228" i="15"/>
  <c r="F229" i="15"/>
  <c r="F230" i="15"/>
  <c r="F231" i="15"/>
  <c r="F232" i="15"/>
  <c r="F233" i="15"/>
  <c r="F234" i="15"/>
  <c r="F235" i="15"/>
  <c r="F236" i="15"/>
  <c r="F237" i="15"/>
  <c r="F238" i="15"/>
  <c r="F239" i="15"/>
  <c r="F240" i="15"/>
  <c r="F241" i="15"/>
  <c r="F242" i="15"/>
  <c r="F243" i="15"/>
  <c r="F244" i="15"/>
  <c r="F245" i="15"/>
  <c r="F246" i="15"/>
  <c r="F247" i="15"/>
  <c r="F248" i="15"/>
  <c r="F249" i="15"/>
  <c r="F250" i="15"/>
  <c r="F251" i="15"/>
  <c r="F252" i="15"/>
  <c r="F253" i="15"/>
  <c r="F254" i="15"/>
  <c r="F255" i="15"/>
  <c r="F256" i="15"/>
  <c r="F257" i="15"/>
  <c r="F258" i="15"/>
  <c r="F259" i="15"/>
  <c r="F260" i="15"/>
  <c r="F261" i="15"/>
  <c r="F262" i="15"/>
  <c r="F263" i="15"/>
  <c r="F264" i="15"/>
  <c r="F265" i="15"/>
  <c r="F266" i="15"/>
  <c r="F267" i="15"/>
  <c r="F268" i="15"/>
  <c r="F269" i="15"/>
  <c r="F270" i="15"/>
  <c r="F271" i="15"/>
  <c r="F272" i="15"/>
  <c r="F273" i="15"/>
  <c r="F274" i="15"/>
  <c r="F275" i="15"/>
  <c r="F276" i="15"/>
  <c r="F277" i="15"/>
  <c r="F278" i="15"/>
  <c r="F279" i="15"/>
  <c r="F280" i="15"/>
  <c r="F281" i="15"/>
  <c r="F282" i="15"/>
  <c r="F283" i="15"/>
  <c r="F284" i="15"/>
  <c r="F285" i="15"/>
  <c r="F286" i="15"/>
  <c r="F287" i="15"/>
  <c r="F288" i="15"/>
  <c r="F289" i="15"/>
  <c r="F290" i="15"/>
  <c r="F291" i="15"/>
  <c r="F292" i="15"/>
  <c r="F293" i="15"/>
  <c r="F294" i="15"/>
  <c r="F295" i="15"/>
  <c r="F296" i="15"/>
  <c r="F297" i="15"/>
  <c r="F298" i="15"/>
  <c r="F299" i="15"/>
  <c r="F300" i="15"/>
  <c r="F301" i="15"/>
  <c r="F302" i="15"/>
  <c r="F303" i="15"/>
  <c r="F304" i="15"/>
  <c r="F305" i="15"/>
  <c r="F306" i="15"/>
  <c r="F307" i="15"/>
  <c r="F308" i="15"/>
  <c r="F309" i="15"/>
  <c r="F310" i="15"/>
  <c r="F311" i="15"/>
  <c r="F312" i="15"/>
  <c r="F313" i="15"/>
  <c r="F314" i="15"/>
  <c r="F315" i="15"/>
  <c r="F316" i="15"/>
  <c r="F317" i="15"/>
  <c r="F318" i="15"/>
  <c r="F319" i="15"/>
  <c r="F320" i="15"/>
  <c r="F321" i="15"/>
  <c r="F322" i="15"/>
  <c r="F323" i="15"/>
  <c r="F324" i="15"/>
  <c r="F325" i="15"/>
  <c r="F326" i="15"/>
  <c r="F327" i="15"/>
  <c r="F328" i="15"/>
  <c r="F329" i="15"/>
  <c r="F330" i="15"/>
  <c r="F331" i="15"/>
  <c r="F332" i="15"/>
  <c r="F333" i="15"/>
  <c r="F334" i="15"/>
  <c r="F335" i="15"/>
  <c r="F336" i="15"/>
  <c r="F337" i="15"/>
  <c r="F338" i="15"/>
  <c r="F339" i="15"/>
  <c r="F340" i="15"/>
  <c r="F341" i="15"/>
  <c r="F342" i="15"/>
  <c r="F343" i="15"/>
  <c r="F344" i="15"/>
  <c r="F345" i="15"/>
  <c r="F346" i="15"/>
  <c r="F347" i="15"/>
  <c r="F348" i="15"/>
  <c r="F349" i="15"/>
  <c r="F350" i="15"/>
  <c r="F351" i="15"/>
  <c r="F352" i="15"/>
  <c r="F353" i="15"/>
  <c r="F354" i="15"/>
  <c r="F355" i="15"/>
  <c r="F356" i="15"/>
  <c r="F357" i="15"/>
  <c r="F358" i="15"/>
  <c r="F359" i="15"/>
  <c r="F360" i="15"/>
  <c r="F361" i="15"/>
  <c r="F362" i="15"/>
  <c r="F363" i="15"/>
  <c r="F364" i="15"/>
  <c r="F365" i="15"/>
  <c r="F366" i="15"/>
  <c r="F367" i="15"/>
  <c r="F368" i="15"/>
  <c r="F369" i="15"/>
  <c r="F370" i="15"/>
  <c r="F371" i="15"/>
  <c r="F372" i="15"/>
  <c r="F373" i="15"/>
  <c r="F374" i="15"/>
  <c r="F375" i="15"/>
  <c r="F376" i="15"/>
  <c r="F377" i="15"/>
  <c r="F378" i="15"/>
  <c r="F379" i="15"/>
  <c r="F380" i="15"/>
  <c r="F381" i="15"/>
  <c r="F382" i="15"/>
  <c r="F383" i="15"/>
  <c r="F384" i="15"/>
  <c r="F385" i="15"/>
  <c r="F386" i="15"/>
  <c r="F387" i="15"/>
  <c r="F388" i="15"/>
  <c r="F389" i="15"/>
  <c r="F390" i="15"/>
  <c r="F391" i="15"/>
  <c r="F392" i="15"/>
  <c r="F393" i="15"/>
  <c r="F394" i="15"/>
  <c r="F395" i="15"/>
  <c r="F396" i="15"/>
  <c r="F397" i="15"/>
  <c r="F398" i="15"/>
  <c r="F399" i="15"/>
  <c r="F400" i="15"/>
  <c r="F401" i="15"/>
  <c r="F402" i="15"/>
  <c r="F403" i="15"/>
  <c r="F404" i="15"/>
  <c r="F405" i="15"/>
  <c r="F406" i="15"/>
  <c r="F407" i="15"/>
  <c r="F408" i="15"/>
  <c r="F409" i="15"/>
  <c r="F410" i="15"/>
  <c r="F411" i="15"/>
  <c r="F412" i="15"/>
  <c r="F413" i="15"/>
  <c r="F414" i="15"/>
  <c r="F415" i="15"/>
  <c r="F416" i="15"/>
  <c r="F417" i="15"/>
  <c r="F418" i="15"/>
  <c r="F419" i="15"/>
  <c r="F420" i="15"/>
  <c r="F421" i="15"/>
  <c r="F422" i="15"/>
  <c r="F423" i="15"/>
  <c r="F424" i="15"/>
  <c r="F425" i="15"/>
  <c r="F426" i="15"/>
  <c r="F427" i="15"/>
  <c r="F428" i="15"/>
  <c r="F13" i="15"/>
  <c r="F615" i="11"/>
  <c r="F616" i="11"/>
  <c r="F617" i="11"/>
  <c r="F618" i="11"/>
  <c r="F619" i="11"/>
  <c r="F620" i="11"/>
  <c r="F621" i="11"/>
  <c r="F622" i="11"/>
  <c r="F623" i="11"/>
  <c r="F624" i="11"/>
  <c r="F625" i="11"/>
  <c r="F626" i="11"/>
  <c r="F627" i="11"/>
  <c r="F628" i="11"/>
  <c r="F629" i="11"/>
  <c r="F630" i="11"/>
  <c r="F631" i="11"/>
  <c r="F632" i="11"/>
  <c r="F633" i="11"/>
  <c r="F634" i="11"/>
  <c r="F635" i="11"/>
  <c r="F636" i="11"/>
  <c r="F637" i="11"/>
  <c r="F638" i="11"/>
  <c r="F639" i="11"/>
  <c r="F640" i="11"/>
  <c r="F641" i="11"/>
  <c r="F642" i="11"/>
  <c r="F643" i="11"/>
  <c r="F644" i="11"/>
  <c r="F645" i="11"/>
  <c r="F646" i="11"/>
  <c r="F647" i="11"/>
  <c r="F648" i="11"/>
  <c r="F649" i="11"/>
  <c r="F650" i="11"/>
  <c r="F651" i="11"/>
  <c r="F652" i="11"/>
  <c r="F653" i="11"/>
  <c r="F654" i="11"/>
  <c r="F655" i="11"/>
  <c r="F656" i="11"/>
  <c r="F657" i="11"/>
  <c r="F658" i="11"/>
  <c r="F659" i="11"/>
  <c r="F660" i="11"/>
  <c r="F661" i="11"/>
  <c r="F662" i="11"/>
  <c r="F663" i="11"/>
  <c r="F664" i="11"/>
  <c r="F665" i="11"/>
  <c r="F666" i="11"/>
  <c r="F667" i="11"/>
  <c r="F668" i="11"/>
  <c r="F669" i="11"/>
  <c r="F670" i="11"/>
  <c r="F671" i="11"/>
  <c r="F672" i="11"/>
  <c r="F673" i="11"/>
  <c r="F674" i="11"/>
  <c r="F675" i="11"/>
  <c r="F676" i="11"/>
  <c r="F677" i="11"/>
  <c r="F678" i="11"/>
  <c r="F679" i="11"/>
  <c r="F680" i="11"/>
  <c r="F681" i="11"/>
  <c r="F682" i="11"/>
  <c r="F683" i="11"/>
  <c r="F684" i="11"/>
  <c r="F685" i="11"/>
  <c r="F686" i="11"/>
  <c r="F687" i="11"/>
  <c r="F688" i="11"/>
  <c r="F689" i="11"/>
  <c r="F690" i="11"/>
  <c r="F691" i="11"/>
  <c r="F692" i="11"/>
  <c r="F693" i="11"/>
  <c r="F694" i="11"/>
  <c r="F695" i="11"/>
  <c r="F696" i="11"/>
  <c r="F697" i="11"/>
  <c r="F698" i="11"/>
  <c r="F699" i="11"/>
  <c r="F700" i="11"/>
  <c r="F701" i="11"/>
  <c r="F702" i="11"/>
  <c r="F703" i="11"/>
  <c r="F704" i="11"/>
  <c r="F705" i="11"/>
  <c r="F706" i="11"/>
  <c r="F707" i="11"/>
  <c r="F708" i="11"/>
  <c r="F709" i="11"/>
  <c r="F710" i="11"/>
  <c r="F711" i="11"/>
  <c r="F712" i="11"/>
  <c r="F713" i="11"/>
  <c r="F714" i="11"/>
  <c r="F715" i="11"/>
  <c r="F716" i="11"/>
  <c r="F717" i="11"/>
  <c r="F718" i="11"/>
  <c r="F719" i="11"/>
  <c r="F720" i="11"/>
  <c r="F721" i="11"/>
  <c r="F722" i="11"/>
  <c r="F723" i="11"/>
  <c r="F724" i="11"/>
  <c r="F725" i="11"/>
  <c r="F726" i="11"/>
  <c r="F727" i="11"/>
  <c r="F728" i="11"/>
  <c r="F729" i="11"/>
  <c r="F730" i="11"/>
  <c r="F731" i="11"/>
  <c r="F732" i="11"/>
  <c r="F733" i="11"/>
  <c r="F734" i="11"/>
  <c r="F735" i="11"/>
  <c r="F736" i="11"/>
  <c r="F737" i="11"/>
  <c r="F738" i="11"/>
  <c r="F739" i="11"/>
  <c r="F740" i="11"/>
  <c r="F741" i="11"/>
  <c r="F742" i="11"/>
  <c r="F743" i="11"/>
  <c r="F744" i="11"/>
  <c r="F745" i="11"/>
  <c r="F746" i="11"/>
  <c r="F747" i="11"/>
  <c r="F748" i="11"/>
  <c r="F749" i="11"/>
  <c r="F750" i="11"/>
  <c r="F751" i="11"/>
  <c r="F752" i="11"/>
  <c r="F753" i="11"/>
  <c r="F754" i="11"/>
  <c r="F755" i="11"/>
  <c r="F756" i="11"/>
  <c r="F757" i="11"/>
  <c r="F758" i="11"/>
  <c r="F759" i="11"/>
  <c r="F760" i="11"/>
  <c r="F761" i="11"/>
  <c r="F762" i="11"/>
  <c r="F763" i="11"/>
  <c r="F764" i="11"/>
  <c r="F765" i="11"/>
  <c r="F766" i="11"/>
  <c r="F767" i="11"/>
  <c r="F768" i="11"/>
  <c r="F769" i="11"/>
  <c r="F770" i="11"/>
  <c r="F771" i="11"/>
  <c r="F13" i="11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16" i="10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16" i="9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6" i="8"/>
  <c r="F16" i="21"/>
  <c r="F16" i="7"/>
  <c r="F16" i="6"/>
  <c r="J149" i="36"/>
  <c r="J150" i="36"/>
  <c r="J151" i="36"/>
  <c r="J152" i="36"/>
  <c r="J153" i="36"/>
  <c r="J154" i="36"/>
  <c r="J155" i="36"/>
  <c r="J156" i="36"/>
  <c r="J157" i="36"/>
  <c r="J158" i="36"/>
  <c r="J159" i="36"/>
  <c r="J160" i="36"/>
  <c r="J161" i="36"/>
  <c r="J162" i="36"/>
  <c r="J163" i="36"/>
  <c r="J164" i="36"/>
  <c r="J165" i="36"/>
  <c r="J166" i="36"/>
  <c r="J167" i="36"/>
  <c r="J168" i="36"/>
  <c r="J169" i="36"/>
  <c r="J170" i="36"/>
  <c r="J171" i="36"/>
  <c r="J172" i="36"/>
  <c r="J173" i="36"/>
  <c r="J174" i="36"/>
  <c r="J175" i="36"/>
  <c r="J176" i="36"/>
  <c r="J177" i="36"/>
  <c r="J178" i="36"/>
  <c r="J179" i="36"/>
  <c r="J180" i="36"/>
  <c r="J181" i="36"/>
  <c r="J182" i="36"/>
  <c r="J183" i="36"/>
  <c r="J184" i="36"/>
  <c r="J185" i="36"/>
  <c r="J186" i="36"/>
  <c r="J187" i="36"/>
  <c r="J188" i="36"/>
  <c r="J189" i="36"/>
  <c r="J190" i="36"/>
  <c r="J191" i="36"/>
  <c r="J192" i="36"/>
  <c r="J193" i="36"/>
  <c r="J194" i="36"/>
  <c r="J195" i="36"/>
  <c r="J196" i="36"/>
  <c r="J197" i="36"/>
  <c r="J198" i="36"/>
  <c r="J199" i="36"/>
  <c r="J200" i="36"/>
  <c r="J201" i="36"/>
  <c r="J202" i="36"/>
  <c r="J203" i="36"/>
  <c r="J204" i="36"/>
  <c r="J205" i="36"/>
  <c r="J206" i="36"/>
  <c r="J207" i="36"/>
  <c r="J148" i="36"/>
  <c r="J112" i="36"/>
  <c r="J113" i="36"/>
  <c r="J114" i="36"/>
  <c r="J115" i="36"/>
  <c r="J116" i="36"/>
  <c r="J117" i="36"/>
  <c r="J118" i="36"/>
  <c r="J119" i="36"/>
  <c r="J120" i="36"/>
  <c r="J121" i="36"/>
  <c r="J122" i="36"/>
  <c r="J123" i="36"/>
  <c r="J124" i="36"/>
  <c r="J125" i="36"/>
  <c r="J126" i="36"/>
  <c r="J127" i="36"/>
  <c r="J128" i="36"/>
  <c r="J129" i="36"/>
  <c r="J130" i="36"/>
  <c r="J131" i="36"/>
  <c r="J132" i="36"/>
  <c r="J133" i="36"/>
  <c r="J134" i="36"/>
  <c r="J135" i="36"/>
  <c r="J136" i="36"/>
  <c r="J137" i="36"/>
  <c r="J138" i="36"/>
  <c r="J139" i="36"/>
  <c r="J140" i="36"/>
  <c r="J141" i="36"/>
  <c r="J142" i="36"/>
  <c r="J143" i="36"/>
  <c r="J144" i="36"/>
  <c r="J145" i="36"/>
  <c r="J146" i="36"/>
  <c r="J111" i="36"/>
  <c r="J106" i="36"/>
  <c r="J107" i="36"/>
  <c r="J108" i="36"/>
  <c r="J109" i="36"/>
  <c r="J110" i="36"/>
  <c r="J10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J61" i="36"/>
  <c r="J62" i="36"/>
  <c r="J63" i="36"/>
  <c r="J64" i="36"/>
  <c r="J65" i="36"/>
  <c r="J66" i="36"/>
  <c r="J67" i="36"/>
  <c r="J68" i="36"/>
  <c r="J69" i="36"/>
  <c r="J70" i="36"/>
  <c r="J71" i="36"/>
  <c r="J72" i="36"/>
  <c r="J73" i="36"/>
  <c r="J74" i="36"/>
  <c r="J75" i="36"/>
  <c r="J76" i="36"/>
  <c r="J77" i="36"/>
  <c r="J78" i="36"/>
  <c r="J79" i="36"/>
  <c r="J80" i="36"/>
  <c r="J81" i="36"/>
  <c r="J82" i="36"/>
  <c r="J83" i="36"/>
  <c r="J84" i="36"/>
  <c r="J85" i="36"/>
  <c r="J86" i="36"/>
  <c r="J87" i="36"/>
  <c r="J88" i="36"/>
  <c r="J89" i="36"/>
  <c r="J90" i="36"/>
  <c r="J91" i="36"/>
  <c r="J92" i="36"/>
  <c r="J93" i="36"/>
  <c r="J94" i="36"/>
  <c r="J95" i="36"/>
  <c r="J96" i="36"/>
  <c r="J97" i="36"/>
  <c r="J98" i="36"/>
  <c r="J99" i="36"/>
  <c r="J100" i="36"/>
  <c r="J101" i="36"/>
  <c r="J102" i="36"/>
  <c r="J103" i="36"/>
  <c r="J104" i="36"/>
  <c r="J45" i="36"/>
  <c r="J44" i="36"/>
  <c r="J26" i="36"/>
  <c r="J27" i="36"/>
  <c r="J28" i="36"/>
  <c r="J29" i="36"/>
  <c r="J30" i="36"/>
  <c r="J31" i="36"/>
  <c r="J32" i="36"/>
  <c r="J33" i="36"/>
  <c r="J34" i="36"/>
  <c r="J35" i="36"/>
  <c r="J36" i="36"/>
  <c r="J37" i="36"/>
  <c r="J38" i="36"/>
  <c r="J39" i="36"/>
  <c r="J40" i="36"/>
  <c r="J41" i="36"/>
  <c r="J25" i="36"/>
  <c r="J16" i="36"/>
  <c r="J17" i="36"/>
  <c r="J18" i="36"/>
  <c r="J19" i="36"/>
  <c r="J20" i="36"/>
  <c r="J21" i="36"/>
  <c r="J22" i="36"/>
  <c r="J15" i="36"/>
  <c r="J6" i="36"/>
  <c r="J7" i="36"/>
  <c r="J8" i="36"/>
  <c r="J9" i="36"/>
  <c r="J10" i="36"/>
  <c r="J11" i="36"/>
  <c r="J12" i="36"/>
  <c r="J5" i="36"/>
  <c r="G79" i="34"/>
  <c r="G78" i="34"/>
  <c r="G77" i="34"/>
  <c r="G76" i="34"/>
  <c r="G75" i="34"/>
  <c r="G72" i="34"/>
  <c r="G70" i="34"/>
  <c r="G67" i="34"/>
  <c r="G65" i="34"/>
  <c r="G63" i="34"/>
  <c r="G62" i="34"/>
  <c r="G60" i="34"/>
  <c r="G58" i="34"/>
  <c r="G57" i="34"/>
  <c r="G55" i="34"/>
  <c r="G54" i="34"/>
  <c r="G53" i="34"/>
  <c r="G52" i="34"/>
  <c r="G51" i="34"/>
  <c r="G49" i="34"/>
  <c r="G48" i="34"/>
  <c r="G47" i="34"/>
  <c r="G46" i="34"/>
  <c r="G45" i="34"/>
  <c r="G43" i="34"/>
  <c r="G42" i="34"/>
  <c r="G37" i="34"/>
  <c r="G36" i="34"/>
  <c r="G31" i="34"/>
  <c r="G30" i="34"/>
  <c r="G25" i="34"/>
  <c r="G18" i="34"/>
  <c r="G12" i="34"/>
  <c r="G6" i="34"/>
  <c r="K207" i="36" l="1"/>
  <c r="K206" i="36"/>
  <c r="K205" i="36"/>
  <c r="K204" i="36"/>
  <c r="K203" i="36"/>
  <c r="K202" i="36"/>
  <c r="K201" i="36"/>
  <c r="K200" i="36"/>
  <c r="K199" i="36"/>
  <c r="K198" i="36"/>
  <c r="K197" i="36"/>
  <c r="K196" i="36"/>
  <c r="K195" i="36"/>
  <c r="K194" i="36"/>
  <c r="K193" i="36"/>
  <c r="K192" i="36"/>
  <c r="K191" i="36"/>
  <c r="K190" i="36"/>
  <c r="K189" i="36"/>
  <c r="K188" i="36"/>
  <c r="K187" i="36"/>
  <c r="K186" i="36"/>
  <c r="K185" i="36"/>
  <c r="K184" i="36"/>
  <c r="K183" i="36"/>
  <c r="K182" i="36"/>
  <c r="K181" i="36"/>
  <c r="K180" i="36"/>
  <c r="K179" i="36"/>
  <c r="K178" i="36"/>
  <c r="K177" i="36"/>
  <c r="K176" i="36"/>
  <c r="K175" i="36"/>
  <c r="K174" i="36"/>
  <c r="K173" i="36"/>
  <c r="K172" i="36"/>
  <c r="K171" i="36"/>
  <c r="K170" i="36"/>
  <c r="K169" i="36"/>
  <c r="K168" i="36"/>
  <c r="K167" i="36"/>
  <c r="K166" i="36"/>
  <c r="K165" i="36"/>
  <c r="K164" i="36"/>
  <c r="K163" i="36"/>
  <c r="K162" i="36"/>
  <c r="K161" i="36"/>
  <c r="K160" i="36"/>
  <c r="K159" i="36"/>
  <c r="K158" i="36"/>
  <c r="K157" i="36"/>
  <c r="K156" i="36"/>
  <c r="K155" i="36"/>
  <c r="K154" i="36"/>
  <c r="K153" i="36"/>
  <c r="K152" i="36"/>
  <c r="K151" i="36"/>
  <c r="K150" i="36"/>
  <c r="K149" i="36"/>
  <c r="K148" i="36"/>
  <c r="K146" i="36"/>
  <c r="K145" i="36"/>
  <c r="K144" i="36"/>
  <c r="K143" i="36"/>
  <c r="K142" i="36"/>
  <c r="K141" i="36"/>
  <c r="K140" i="36"/>
  <c r="K139" i="36"/>
  <c r="K138" i="36"/>
  <c r="K137" i="36"/>
  <c r="K136" i="36"/>
  <c r="K135" i="36"/>
  <c r="K134" i="36"/>
  <c r="K133" i="36"/>
  <c r="K132" i="36"/>
  <c r="K131" i="36"/>
  <c r="K130" i="36"/>
  <c r="K129" i="36"/>
  <c r="K128" i="36"/>
  <c r="K127" i="36"/>
  <c r="K126" i="36"/>
  <c r="K125" i="36"/>
  <c r="K124" i="36"/>
  <c r="K123" i="36"/>
  <c r="K122" i="36"/>
  <c r="K121" i="36"/>
  <c r="K120" i="36"/>
  <c r="K119" i="36"/>
  <c r="K118" i="36"/>
  <c r="K117" i="36"/>
  <c r="K116" i="36"/>
  <c r="K115" i="36"/>
  <c r="K114" i="36"/>
  <c r="K113" i="36"/>
  <c r="K112" i="36"/>
  <c r="K111" i="36"/>
  <c r="K110" i="36"/>
  <c r="K109" i="36"/>
  <c r="K108" i="36"/>
  <c r="K107" i="36"/>
  <c r="K106" i="36"/>
  <c r="K105" i="36"/>
  <c r="K104" i="36"/>
  <c r="K103" i="36"/>
  <c r="K102" i="36"/>
  <c r="K101" i="36"/>
  <c r="K100" i="36"/>
  <c r="K99" i="36"/>
  <c r="K98" i="36"/>
  <c r="K97" i="36"/>
  <c r="K96" i="36"/>
  <c r="K95" i="36"/>
  <c r="K94" i="36"/>
  <c r="K93" i="36"/>
  <c r="K92" i="36"/>
  <c r="K91" i="36"/>
  <c r="K90" i="36"/>
  <c r="K89" i="36"/>
  <c r="K88" i="36"/>
  <c r="K87" i="36"/>
  <c r="K86" i="36"/>
  <c r="K85" i="36"/>
  <c r="K84" i="36"/>
  <c r="K83" i="36"/>
  <c r="K82" i="36"/>
  <c r="K81" i="36"/>
  <c r="K80" i="36"/>
  <c r="K79" i="36"/>
  <c r="K78" i="36"/>
  <c r="K77" i="36"/>
  <c r="K76" i="36"/>
  <c r="K75" i="36"/>
  <c r="K74" i="36"/>
  <c r="K73" i="36"/>
  <c r="K72" i="36"/>
  <c r="K71" i="36"/>
  <c r="K70" i="36"/>
  <c r="K69" i="36"/>
  <c r="K68" i="36"/>
  <c r="K67" i="36"/>
  <c r="K66" i="36"/>
  <c r="K65" i="36"/>
  <c r="K64" i="36"/>
  <c r="K63" i="36"/>
  <c r="K62" i="36"/>
  <c r="K61" i="36"/>
  <c r="K60" i="36"/>
  <c r="K59" i="36"/>
  <c r="K58" i="36"/>
  <c r="K57" i="36"/>
  <c r="K56" i="36"/>
  <c r="K55" i="36"/>
  <c r="K54" i="36"/>
  <c r="K53" i="36"/>
  <c r="K52" i="36"/>
  <c r="K51" i="36"/>
  <c r="K50" i="36"/>
  <c r="K49" i="36"/>
  <c r="K48" i="36"/>
  <c r="K47" i="36"/>
  <c r="K46" i="36"/>
  <c r="K45" i="36"/>
  <c r="K44" i="36"/>
  <c r="K41" i="36"/>
  <c r="K40" i="36"/>
  <c r="K39" i="36"/>
  <c r="K38" i="36"/>
  <c r="K37" i="36"/>
  <c r="K36" i="36"/>
  <c r="K35" i="36"/>
  <c r="K34" i="36"/>
  <c r="K33" i="36"/>
  <c r="K32" i="36"/>
  <c r="K31" i="36"/>
  <c r="K30" i="36"/>
  <c r="K29" i="36"/>
  <c r="K28" i="36"/>
  <c r="K27" i="36"/>
  <c r="K26" i="36"/>
  <c r="K25" i="36"/>
  <c r="K20" i="36"/>
  <c r="K19" i="36"/>
  <c r="K18" i="36"/>
  <c r="K17" i="36"/>
  <c r="K16" i="36"/>
  <c r="K15" i="36"/>
  <c r="K12" i="36"/>
  <c r="K11" i="36"/>
  <c r="K10" i="36"/>
  <c r="K9" i="36"/>
  <c r="K8" i="36"/>
  <c r="K7" i="36"/>
  <c r="K6" i="36"/>
  <c r="K5" i="36"/>
  <c r="H79" i="34"/>
  <c r="H78" i="34"/>
  <c r="H77" i="34"/>
  <c r="H76" i="34"/>
  <c r="H75" i="34"/>
  <c r="H72" i="34"/>
  <c r="H70" i="34"/>
  <c r="H67" i="34"/>
  <c r="H65" i="34"/>
  <c r="H63" i="34"/>
  <c r="H62" i="34"/>
  <c r="H60" i="34"/>
  <c r="H58" i="34"/>
  <c r="H57" i="34"/>
  <c r="H55" i="34"/>
  <c r="H54" i="34"/>
  <c r="H53" i="34"/>
  <c r="H52" i="34"/>
  <c r="H51" i="34"/>
  <c r="H49" i="34"/>
  <c r="H48" i="34"/>
  <c r="H47" i="34"/>
  <c r="H46" i="34"/>
  <c r="H45" i="34"/>
  <c r="H43" i="34"/>
  <c r="H42" i="34"/>
  <c r="H37" i="34"/>
  <c r="H36" i="34"/>
  <c r="H31" i="34"/>
  <c r="H30" i="34"/>
  <c r="H25" i="34"/>
  <c r="H18" i="34"/>
  <c r="H12" i="34"/>
  <c r="H6" i="34"/>
  <c r="G13" i="18" l="1"/>
  <c r="G267" i="18"/>
  <c r="G268" i="18"/>
  <c r="G269" i="18"/>
  <c r="G270" i="18"/>
  <c r="G271" i="18"/>
  <c r="G272" i="18"/>
  <c r="G273" i="18"/>
  <c r="G274" i="18"/>
  <c r="G275" i="18"/>
  <c r="G276" i="18"/>
  <c r="G277" i="18"/>
  <c r="G278" i="18"/>
  <c r="G279" i="18"/>
  <c r="G280" i="18"/>
  <c r="G281" i="18"/>
  <c r="G282" i="18"/>
  <c r="G283" i="18"/>
  <c r="G284" i="18"/>
  <c r="G285" i="18"/>
  <c r="G286" i="18"/>
  <c r="G287" i="18"/>
  <c r="G288" i="18"/>
  <c r="G289" i="18"/>
  <c r="G290" i="18"/>
  <c r="G291" i="18"/>
  <c r="G292" i="18"/>
  <c r="G293" i="18"/>
  <c r="G294" i="18"/>
  <c r="G295" i="18"/>
  <c r="G296" i="18"/>
  <c r="G297" i="18"/>
  <c r="G298" i="18"/>
  <c r="G299" i="18"/>
  <c r="G300" i="18"/>
  <c r="G301" i="18"/>
  <c r="G302" i="18"/>
  <c r="G303" i="18"/>
  <c r="G304" i="18"/>
  <c r="G305" i="18"/>
  <c r="G306" i="18"/>
  <c r="G307" i="18"/>
  <c r="G308" i="18"/>
  <c r="G309" i="18"/>
  <c r="G310" i="18"/>
  <c r="G311" i="18"/>
  <c r="G312" i="18"/>
  <c r="G16" i="10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6" i="8"/>
  <c r="G16" i="21"/>
  <c r="G16" i="7"/>
  <c r="G16" i="6"/>
  <c r="G16" i="9"/>
  <c r="C15" i="16"/>
  <c r="F15" i="16" s="1"/>
  <c r="C16" i="16"/>
  <c r="F16" i="16" s="1"/>
  <c r="C17" i="16"/>
  <c r="F17" i="16" s="1"/>
  <c r="C18" i="16"/>
  <c r="F18" i="16" s="1"/>
  <c r="C19" i="16"/>
  <c r="F19" i="16" s="1"/>
  <c r="C20" i="16"/>
  <c r="F20" i="16" s="1"/>
  <c r="C21" i="16"/>
  <c r="F21" i="16" s="1"/>
  <c r="C22" i="16"/>
  <c r="F22" i="16" s="1"/>
  <c r="C23" i="16"/>
  <c r="F23" i="16" s="1"/>
  <c r="C24" i="16"/>
  <c r="F24" i="16" s="1"/>
  <c r="C25" i="16"/>
  <c r="F25" i="16" s="1"/>
  <c r="C26" i="16"/>
  <c r="F26" i="16" s="1"/>
  <c r="C27" i="16"/>
  <c r="F27" i="16" s="1"/>
  <c r="C28" i="16"/>
  <c r="F28" i="16" s="1"/>
  <c r="C29" i="16"/>
  <c r="F29" i="16" s="1"/>
  <c r="C30" i="16"/>
  <c r="F30" i="16" s="1"/>
  <c r="C31" i="16"/>
  <c r="F31" i="16" s="1"/>
  <c r="C32" i="16"/>
  <c r="F32" i="16" s="1"/>
  <c r="C33" i="16"/>
  <c r="F33" i="16" s="1"/>
  <c r="C34" i="16"/>
  <c r="F34" i="16" s="1"/>
  <c r="C35" i="16"/>
  <c r="F35" i="16" s="1"/>
  <c r="C36" i="16"/>
  <c r="F36" i="16" s="1"/>
  <c r="C37" i="16"/>
  <c r="F37" i="16" s="1"/>
  <c r="C38" i="16"/>
  <c r="F38" i="16" s="1"/>
  <c r="C39" i="16"/>
  <c r="F39" i="16" s="1"/>
  <c r="C40" i="16"/>
  <c r="F40" i="16" s="1"/>
  <c r="C41" i="16"/>
  <c r="F41" i="16" s="1"/>
  <c r="C42" i="16"/>
  <c r="F42" i="16" s="1"/>
  <c r="C43" i="16"/>
  <c r="F43" i="16" s="1"/>
  <c r="C44" i="16"/>
  <c r="F44" i="16" s="1"/>
  <c r="C45" i="16"/>
  <c r="F45" i="16" s="1"/>
  <c r="C46" i="16"/>
  <c r="F46" i="16" s="1"/>
  <c r="C47" i="16"/>
  <c r="F47" i="16" s="1"/>
  <c r="C48" i="16"/>
  <c r="F48" i="16" s="1"/>
  <c r="C49" i="16"/>
  <c r="F49" i="16" s="1"/>
  <c r="C50" i="16"/>
  <c r="F50" i="16" s="1"/>
  <c r="C51" i="16"/>
  <c r="F51" i="16" s="1"/>
  <c r="C52" i="16"/>
  <c r="F52" i="16" s="1"/>
  <c r="C53" i="16"/>
  <c r="F53" i="16" s="1"/>
  <c r="C54" i="16"/>
  <c r="F54" i="16" s="1"/>
  <c r="C55" i="16"/>
  <c r="F55" i="16" s="1"/>
  <c r="C56" i="16"/>
  <c r="F56" i="16" s="1"/>
  <c r="C57" i="16"/>
  <c r="F57" i="16" s="1"/>
  <c r="C58" i="16"/>
  <c r="F58" i="16" s="1"/>
  <c r="C59" i="16"/>
  <c r="F59" i="16" s="1"/>
  <c r="C60" i="16"/>
  <c r="F60" i="16" s="1"/>
  <c r="C61" i="16"/>
  <c r="F61" i="16" s="1"/>
  <c r="C62" i="16"/>
  <c r="F62" i="16" s="1"/>
  <c r="C63" i="16"/>
  <c r="F63" i="16" s="1"/>
  <c r="C64" i="16"/>
  <c r="F64" i="16" s="1"/>
  <c r="C65" i="16"/>
  <c r="F65" i="16" s="1"/>
  <c r="C66" i="16"/>
  <c r="F66" i="16" s="1"/>
  <c r="C67" i="16"/>
  <c r="F67" i="16" s="1"/>
  <c r="C68" i="16"/>
  <c r="F68" i="16" s="1"/>
  <c r="C69" i="16"/>
  <c r="F69" i="16" s="1"/>
  <c r="C70" i="16"/>
  <c r="F70" i="16" s="1"/>
  <c r="C71" i="16"/>
  <c r="F71" i="16" s="1"/>
  <c r="C72" i="16"/>
  <c r="F72" i="16" s="1"/>
  <c r="C73" i="16"/>
  <c r="F73" i="16" s="1"/>
  <c r="C74" i="16"/>
  <c r="F74" i="16" s="1"/>
  <c r="C75" i="16"/>
  <c r="F75" i="16" s="1"/>
  <c r="C76" i="16"/>
  <c r="F76" i="16" s="1"/>
  <c r="C77" i="16"/>
  <c r="F77" i="16" s="1"/>
  <c r="C78" i="16"/>
  <c r="F78" i="16" s="1"/>
  <c r="C79" i="16"/>
  <c r="F79" i="16" s="1"/>
  <c r="C80" i="16"/>
  <c r="F80" i="16" s="1"/>
  <c r="C81" i="16"/>
  <c r="F81" i="16" s="1"/>
  <c r="C82" i="16"/>
  <c r="F82" i="16" s="1"/>
  <c r="C83" i="16"/>
  <c r="F83" i="16" s="1"/>
  <c r="C84" i="16"/>
  <c r="F84" i="16" s="1"/>
  <c r="C85" i="16"/>
  <c r="F85" i="16" s="1"/>
  <c r="C86" i="16"/>
  <c r="F86" i="16" s="1"/>
  <c r="C87" i="16"/>
  <c r="F87" i="16" s="1"/>
  <c r="C88" i="16"/>
  <c r="F88" i="16" s="1"/>
  <c r="C89" i="16"/>
  <c r="F89" i="16" s="1"/>
  <c r="C90" i="16"/>
  <c r="F90" i="16" s="1"/>
  <c r="C91" i="16"/>
  <c r="F91" i="16" s="1"/>
  <c r="C92" i="16"/>
  <c r="F92" i="16" s="1"/>
  <c r="C93" i="16"/>
  <c r="F93" i="16" s="1"/>
  <c r="C94" i="16"/>
  <c r="F94" i="16" s="1"/>
  <c r="C95" i="16"/>
  <c r="F95" i="16" s="1"/>
  <c r="C96" i="16"/>
  <c r="F96" i="16" s="1"/>
  <c r="C97" i="16"/>
  <c r="F97" i="16" s="1"/>
  <c r="C98" i="16"/>
  <c r="F98" i="16" s="1"/>
  <c r="C99" i="16"/>
  <c r="F99" i="16" s="1"/>
  <c r="C100" i="16"/>
  <c r="F100" i="16" s="1"/>
  <c r="C101" i="16"/>
  <c r="F101" i="16" s="1"/>
  <c r="C102" i="16"/>
  <c r="F102" i="16" s="1"/>
  <c r="C103" i="16"/>
  <c r="F103" i="16" s="1"/>
  <c r="C104" i="16"/>
  <c r="F104" i="16" s="1"/>
  <c r="C105" i="16"/>
  <c r="F105" i="16" s="1"/>
  <c r="C106" i="16"/>
  <c r="F106" i="16" s="1"/>
  <c r="C107" i="16"/>
  <c r="F107" i="16" s="1"/>
  <c r="C108" i="16"/>
  <c r="F108" i="16" s="1"/>
  <c r="C109" i="16"/>
  <c r="F109" i="16" s="1"/>
  <c r="C110" i="16"/>
  <c r="F110" i="16" s="1"/>
  <c r="C111" i="16"/>
  <c r="F111" i="16" s="1"/>
  <c r="C112" i="16"/>
  <c r="F112" i="16" s="1"/>
  <c r="C113" i="16"/>
  <c r="F113" i="16" s="1"/>
  <c r="C114" i="16"/>
  <c r="F114" i="16" s="1"/>
  <c r="C115" i="16"/>
  <c r="F115" i="16" s="1"/>
  <c r="C116" i="16"/>
  <c r="F116" i="16" s="1"/>
  <c r="C117" i="16"/>
  <c r="F117" i="16" s="1"/>
  <c r="C118" i="16"/>
  <c r="F118" i="16" s="1"/>
  <c r="C119" i="16"/>
  <c r="F119" i="16" s="1"/>
  <c r="C120" i="16"/>
  <c r="F120" i="16" s="1"/>
  <c r="C121" i="16"/>
  <c r="F121" i="16" s="1"/>
  <c r="C122" i="16"/>
  <c r="F122" i="16" s="1"/>
  <c r="C123" i="16"/>
  <c r="F123" i="16" s="1"/>
  <c r="C124" i="16"/>
  <c r="F124" i="16" s="1"/>
  <c r="C125" i="16"/>
  <c r="F125" i="16" s="1"/>
  <c r="C126" i="16"/>
  <c r="F126" i="16" s="1"/>
  <c r="C127" i="16"/>
  <c r="F127" i="16" s="1"/>
  <c r="C128" i="16"/>
  <c r="F128" i="16" s="1"/>
  <c r="C129" i="16"/>
  <c r="F129" i="16" s="1"/>
  <c r="C130" i="16"/>
  <c r="F130" i="16" s="1"/>
  <c r="C131" i="16"/>
  <c r="F131" i="16" s="1"/>
  <c r="C132" i="16"/>
  <c r="F132" i="16" s="1"/>
  <c r="C133" i="16"/>
  <c r="F133" i="16" s="1"/>
  <c r="C134" i="16"/>
  <c r="F134" i="16" s="1"/>
  <c r="C135" i="16"/>
  <c r="F135" i="16" s="1"/>
  <c r="C136" i="16"/>
  <c r="F136" i="16" s="1"/>
  <c r="C137" i="16"/>
  <c r="F137" i="16" s="1"/>
  <c r="C138" i="16"/>
  <c r="F138" i="16" s="1"/>
  <c r="C139" i="16"/>
  <c r="F139" i="16" s="1"/>
  <c r="C140" i="16"/>
  <c r="F140" i="16" s="1"/>
  <c r="C141" i="16"/>
  <c r="F141" i="16" s="1"/>
  <c r="C142" i="16"/>
  <c r="F142" i="16" s="1"/>
  <c r="C143" i="16"/>
  <c r="F143" i="16" s="1"/>
  <c r="C144" i="16"/>
  <c r="F144" i="16" s="1"/>
  <c r="C145" i="16"/>
  <c r="F145" i="16" s="1"/>
  <c r="C146" i="16"/>
  <c r="F146" i="16" s="1"/>
  <c r="C147" i="16"/>
  <c r="F147" i="16" s="1"/>
  <c r="C148" i="16"/>
  <c r="F148" i="16" s="1"/>
  <c r="C149" i="16"/>
  <c r="F149" i="16" s="1"/>
  <c r="C150" i="16"/>
  <c r="F150" i="16" s="1"/>
  <c r="C151" i="16"/>
  <c r="F151" i="16" s="1"/>
  <c r="C152" i="16"/>
  <c r="F152" i="16" s="1"/>
  <c r="C153" i="16"/>
  <c r="F153" i="16" s="1"/>
  <c r="C154" i="16"/>
  <c r="F154" i="16" s="1"/>
  <c r="C155" i="16"/>
  <c r="F155" i="16" s="1"/>
  <c r="C156" i="16"/>
  <c r="F156" i="16" s="1"/>
  <c r="C157" i="16"/>
  <c r="F157" i="16" s="1"/>
  <c r="C158" i="16"/>
  <c r="F158" i="16" s="1"/>
  <c r="C159" i="16"/>
  <c r="F159" i="16" s="1"/>
  <c r="C160" i="16"/>
  <c r="F160" i="16" s="1"/>
  <c r="C161" i="16"/>
  <c r="F161" i="16" s="1"/>
  <c r="C162" i="16"/>
  <c r="F162" i="16" s="1"/>
  <c r="C163" i="16"/>
  <c r="F163" i="16" s="1"/>
  <c r="C164" i="16"/>
  <c r="F164" i="16" s="1"/>
  <c r="C165" i="16"/>
  <c r="F165" i="16" s="1"/>
  <c r="C166" i="16"/>
  <c r="F166" i="16" s="1"/>
  <c r="C167" i="16"/>
  <c r="F167" i="16" s="1"/>
  <c r="C168" i="16"/>
  <c r="F168" i="16" s="1"/>
  <c r="C169" i="16"/>
  <c r="F169" i="16" s="1"/>
  <c r="C170" i="16"/>
  <c r="F170" i="16" s="1"/>
  <c r="C171" i="16"/>
  <c r="F171" i="16" s="1"/>
  <c r="C172" i="16"/>
  <c r="F172" i="16" s="1"/>
  <c r="C173" i="16"/>
  <c r="F173" i="16" s="1"/>
  <c r="C174" i="16"/>
  <c r="F174" i="16" s="1"/>
  <c r="C175" i="16"/>
  <c r="F175" i="16" s="1"/>
  <c r="C176" i="16"/>
  <c r="F176" i="16" s="1"/>
  <c r="C177" i="16"/>
  <c r="F177" i="16" s="1"/>
  <c r="C178" i="16"/>
  <c r="F178" i="16" s="1"/>
  <c r="C179" i="16"/>
  <c r="F179" i="16" s="1"/>
  <c r="C180" i="16"/>
  <c r="F180" i="16" s="1"/>
  <c r="C181" i="16"/>
  <c r="F181" i="16" s="1"/>
  <c r="C182" i="16"/>
  <c r="F182" i="16" s="1"/>
  <c r="C183" i="16"/>
  <c r="F183" i="16" s="1"/>
  <c r="C184" i="16"/>
  <c r="F184" i="16" s="1"/>
  <c r="C185" i="16"/>
  <c r="F185" i="16" s="1"/>
  <c r="C186" i="16"/>
  <c r="F186" i="16" s="1"/>
  <c r="C187" i="16"/>
  <c r="F187" i="16" s="1"/>
  <c r="C188" i="16"/>
  <c r="F188" i="16" s="1"/>
  <c r="C189" i="16"/>
  <c r="F189" i="16" s="1"/>
  <c r="C190" i="16"/>
  <c r="F190" i="16" s="1"/>
  <c r="C191" i="16"/>
  <c r="F191" i="16" s="1"/>
  <c r="C192" i="16"/>
  <c r="F192" i="16" s="1"/>
  <c r="C193" i="16"/>
  <c r="F193" i="16" s="1"/>
  <c r="C194" i="16"/>
  <c r="F194" i="16" s="1"/>
  <c r="C195" i="16"/>
  <c r="F195" i="16" s="1"/>
  <c r="C196" i="16"/>
  <c r="F196" i="16" s="1"/>
  <c r="C197" i="16"/>
  <c r="F197" i="16" s="1"/>
  <c r="C198" i="16"/>
  <c r="F198" i="16" s="1"/>
  <c r="C199" i="16"/>
  <c r="F199" i="16" s="1"/>
  <c r="C200" i="16"/>
  <c r="F200" i="16" s="1"/>
  <c r="C201" i="16"/>
  <c r="F201" i="16" s="1"/>
  <c r="C202" i="16"/>
  <c r="F202" i="16" s="1"/>
  <c r="C203" i="16"/>
  <c r="F203" i="16" s="1"/>
  <c r="C204" i="16"/>
  <c r="F204" i="16" s="1"/>
  <c r="C205" i="16"/>
  <c r="F205" i="16" s="1"/>
  <c r="C206" i="16"/>
  <c r="F206" i="16" s="1"/>
  <c r="C207" i="16"/>
  <c r="F207" i="16" s="1"/>
  <c r="C208" i="16"/>
  <c r="F208" i="16" s="1"/>
  <c r="C209" i="16"/>
  <c r="F209" i="16" s="1"/>
  <c r="C210" i="16"/>
  <c r="F210" i="16" s="1"/>
  <c r="C211" i="16"/>
  <c r="F211" i="16" s="1"/>
  <c r="C212" i="16"/>
  <c r="F212" i="16" s="1"/>
  <c r="C213" i="16"/>
  <c r="F213" i="16" s="1"/>
  <c r="C214" i="16"/>
  <c r="F214" i="16" s="1"/>
  <c r="C215" i="16"/>
  <c r="F215" i="16" s="1"/>
  <c r="C216" i="16"/>
  <c r="F216" i="16" s="1"/>
  <c r="C217" i="16"/>
  <c r="F217" i="16" s="1"/>
  <c r="C218" i="16"/>
  <c r="F218" i="16" s="1"/>
  <c r="C219" i="16"/>
  <c r="F219" i="16" s="1"/>
  <c r="C220" i="16"/>
  <c r="F220" i="16" s="1"/>
  <c r="C221" i="16"/>
  <c r="F221" i="16" s="1"/>
  <c r="C222" i="16"/>
  <c r="F222" i="16" s="1"/>
  <c r="C223" i="16"/>
  <c r="F223" i="16" s="1"/>
  <c r="C224" i="16"/>
  <c r="F224" i="16" s="1"/>
  <c r="C225" i="16"/>
  <c r="F225" i="16" s="1"/>
  <c r="C226" i="16"/>
  <c r="F226" i="16" s="1"/>
  <c r="C227" i="16"/>
  <c r="F227" i="16" s="1"/>
  <c r="C228" i="16"/>
  <c r="F228" i="16" s="1"/>
  <c r="C229" i="16"/>
  <c r="F229" i="16" s="1"/>
  <c r="C230" i="16"/>
  <c r="F230" i="16" s="1"/>
  <c r="C231" i="16"/>
  <c r="F231" i="16" s="1"/>
  <c r="C232" i="16"/>
  <c r="F232" i="16" s="1"/>
  <c r="C233" i="16"/>
  <c r="F233" i="16" s="1"/>
  <c r="C234" i="16"/>
  <c r="F234" i="16" s="1"/>
  <c r="C235" i="16"/>
  <c r="F235" i="16" s="1"/>
  <c r="C236" i="16"/>
  <c r="F236" i="16" s="1"/>
  <c r="C237" i="16"/>
  <c r="F237" i="16" s="1"/>
  <c r="C238" i="16"/>
  <c r="F238" i="16" s="1"/>
  <c r="C239" i="16"/>
  <c r="F239" i="16" s="1"/>
  <c r="C240" i="16"/>
  <c r="F240" i="16" s="1"/>
  <c r="C241" i="16"/>
  <c r="F241" i="16" s="1"/>
  <c r="C242" i="16"/>
  <c r="F242" i="16" s="1"/>
  <c r="C243" i="16"/>
  <c r="F243" i="16" s="1"/>
  <c r="C244" i="16"/>
  <c r="F244" i="16" s="1"/>
  <c r="C245" i="16"/>
  <c r="F245" i="16" s="1"/>
  <c r="C246" i="16"/>
  <c r="F246" i="16" s="1"/>
  <c r="C247" i="16"/>
  <c r="F247" i="16" s="1"/>
  <c r="C248" i="16"/>
  <c r="F248" i="16" s="1"/>
  <c r="C249" i="16"/>
  <c r="F249" i="16" s="1"/>
  <c r="C250" i="16"/>
  <c r="F250" i="16" s="1"/>
  <c r="C251" i="16"/>
  <c r="F251" i="16" s="1"/>
  <c r="C252" i="16"/>
  <c r="F252" i="16" s="1"/>
  <c r="C253" i="16"/>
  <c r="F253" i="16" s="1"/>
  <c r="C254" i="16"/>
  <c r="F254" i="16" s="1"/>
  <c r="C255" i="16"/>
  <c r="F255" i="16" s="1"/>
  <c r="C256" i="16"/>
  <c r="F256" i="16" s="1"/>
  <c r="C257" i="16"/>
  <c r="F257" i="16" s="1"/>
  <c r="C258" i="16"/>
  <c r="F258" i="16" s="1"/>
  <c r="C259" i="16"/>
  <c r="F259" i="16" s="1"/>
  <c r="C260" i="16"/>
  <c r="F260" i="16" s="1"/>
  <c r="C261" i="16"/>
  <c r="F261" i="16" s="1"/>
  <c r="C262" i="16"/>
  <c r="F262" i="16" s="1"/>
  <c r="C263" i="16"/>
  <c r="F263" i="16" s="1"/>
  <c r="C264" i="16"/>
  <c r="F264" i="16" s="1"/>
  <c r="C265" i="16"/>
  <c r="F265" i="16" s="1"/>
  <c r="C266" i="16"/>
  <c r="F266" i="16" s="1"/>
  <c r="C267" i="16"/>
  <c r="F267" i="16" s="1"/>
  <c r="C268" i="16"/>
  <c r="F268" i="16" s="1"/>
  <c r="C269" i="16"/>
  <c r="F269" i="16" s="1"/>
  <c r="C270" i="16"/>
  <c r="F270" i="16" s="1"/>
  <c r="C271" i="16"/>
  <c r="F271" i="16" s="1"/>
  <c r="C272" i="16"/>
  <c r="F272" i="16" s="1"/>
  <c r="C273" i="16"/>
  <c r="F273" i="16" s="1"/>
  <c r="C274" i="16"/>
  <c r="F274" i="16" s="1"/>
  <c r="C275" i="16"/>
  <c r="F275" i="16" s="1"/>
  <c r="C276" i="16"/>
  <c r="F276" i="16" s="1"/>
  <c r="C277" i="16"/>
  <c r="F277" i="16" s="1"/>
  <c r="C278" i="16"/>
  <c r="F278" i="16" s="1"/>
  <c r="C279" i="16"/>
  <c r="F279" i="16" s="1"/>
  <c r="C280" i="16"/>
  <c r="F280" i="16" s="1"/>
  <c r="C281" i="16"/>
  <c r="F281" i="16" s="1"/>
  <c r="C282" i="16"/>
  <c r="F282" i="16" s="1"/>
  <c r="C283" i="16"/>
  <c r="F283" i="16" s="1"/>
  <c r="C284" i="16"/>
  <c r="F284" i="16" s="1"/>
  <c r="C285" i="16"/>
  <c r="F285" i="16" s="1"/>
  <c r="C286" i="16"/>
  <c r="F286" i="16" s="1"/>
  <c r="C287" i="16"/>
  <c r="F287" i="16" s="1"/>
  <c r="C288" i="16"/>
  <c r="F288" i="16" s="1"/>
  <c r="C289" i="16"/>
  <c r="F289" i="16" s="1"/>
  <c r="C290" i="16"/>
  <c r="F290" i="16" s="1"/>
  <c r="C291" i="16"/>
  <c r="F291" i="16" s="1"/>
  <c r="C292" i="16"/>
  <c r="F292" i="16" s="1"/>
  <c r="C293" i="16"/>
  <c r="F293" i="16" s="1"/>
  <c r="C294" i="16"/>
  <c r="F294" i="16" s="1"/>
  <c r="C295" i="16"/>
  <c r="F295" i="16" s="1"/>
  <c r="C296" i="16"/>
  <c r="F296" i="16" s="1"/>
  <c r="C297" i="16"/>
  <c r="F297" i="16" s="1"/>
  <c r="C298" i="16"/>
  <c r="F298" i="16" s="1"/>
  <c r="C299" i="16"/>
  <c r="F299" i="16" s="1"/>
  <c r="C300" i="16"/>
  <c r="F300" i="16" s="1"/>
  <c r="C301" i="16"/>
  <c r="F301" i="16" s="1"/>
  <c r="C302" i="16"/>
  <c r="F302" i="16" s="1"/>
  <c r="C303" i="16"/>
  <c r="F303" i="16" s="1"/>
  <c r="C304" i="16"/>
  <c r="F304" i="16" s="1"/>
  <c r="C305" i="16"/>
  <c r="F305" i="16" s="1"/>
  <c r="C306" i="16"/>
  <c r="F306" i="16" s="1"/>
  <c r="C307" i="16"/>
  <c r="F307" i="16" s="1"/>
  <c r="C308" i="16"/>
  <c r="F308" i="16" s="1"/>
  <c r="C309" i="16"/>
  <c r="F309" i="16" s="1"/>
  <c r="C310" i="16"/>
  <c r="F310" i="16" s="1"/>
  <c r="C311" i="16"/>
  <c r="F311" i="16" s="1"/>
  <c r="C312" i="16"/>
  <c r="F312" i="16" s="1"/>
  <c r="C313" i="16"/>
  <c r="F313" i="16" s="1"/>
  <c r="C314" i="16"/>
  <c r="F314" i="16" s="1"/>
  <c r="C315" i="16"/>
  <c r="F315" i="16" s="1"/>
  <c r="C316" i="16"/>
  <c r="F316" i="16" s="1"/>
  <c r="C317" i="16"/>
  <c r="F317" i="16" s="1"/>
  <c r="C318" i="16"/>
  <c r="F318" i="16" s="1"/>
  <c r="C319" i="16"/>
  <c r="F319" i="16" s="1"/>
  <c r="C320" i="16"/>
  <c r="F320" i="16" s="1"/>
  <c r="C321" i="16"/>
  <c r="F321" i="16" s="1"/>
  <c r="C322" i="16"/>
  <c r="F322" i="16" s="1"/>
  <c r="C323" i="16"/>
  <c r="F323" i="16" s="1"/>
  <c r="C324" i="16"/>
  <c r="F324" i="16" s="1"/>
  <c r="C325" i="16"/>
  <c r="F325" i="16" s="1"/>
  <c r="C326" i="16"/>
  <c r="F326" i="16" s="1"/>
  <c r="C327" i="16"/>
  <c r="F327" i="16" s="1"/>
  <c r="C328" i="16"/>
  <c r="F328" i="16" s="1"/>
  <c r="C329" i="16"/>
  <c r="F329" i="16" s="1"/>
  <c r="C330" i="16"/>
  <c r="F330" i="16" s="1"/>
  <c r="C331" i="16"/>
  <c r="F331" i="16" s="1"/>
  <c r="C332" i="16"/>
  <c r="F332" i="16" s="1"/>
  <c r="C333" i="16"/>
  <c r="F333" i="16" s="1"/>
  <c r="C334" i="16"/>
  <c r="F334" i="16" s="1"/>
  <c r="C335" i="16"/>
  <c r="F335" i="16" s="1"/>
  <c r="C336" i="16"/>
  <c r="F336" i="16" s="1"/>
  <c r="C337" i="16"/>
  <c r="F337" i="16" s="1"/>
  <c r="C338" i="16"/>
  <c r="F338" i="16" s="1"/>
  <c r="C339" i="16"/>
  <c r="F339" i="16" s="1"/>
  <c r="C340" i="16"/>
  <c r="F340" i="16" s="1"/>
  <c r="C341" i="16"/>
  <c r="F341" i="16" s="1"/>
  <c r="C342" i="16"/>
  <c r="F342" i="16" s="1"/>
  <c r="C343" i="16"/>
  <c r="F343" i="16" s="1"/>
  <c r="C344" i="16"/>
  <c r="F344" i="16" s="1"/>
  <c r="C345" i="16"/>
  <c r="F345" i="16" s="1"/>
  <c r="C346" i="16"/>
  <c r="F346" i="16" s="1"/>
  <c r="C347" i="16"/>
  <c r="F347" i="16" s="1"/>
  <c r="C348" i="16"/>
  <c r="F348" i="16" s="1"/>
  <c r="C349" i="16"/>
  <c r="F349" i="16" s="1"/>
  <c r="C350" i="16"/>
  <c r="F350" i="16" s="1"/>
  <c r="C351" i="16"/>
  <c r="F351" i="16" s="1"/>
  <c r="C352" i="16"/>
  <c r="F352" i="16" s="1"/>
  <c r="C353" i="16"/>
  <c r="F353" i="16" s="1"/>
  <c r="C354" i="16"/>
  <c r="F354" i="16" s="1"/>
  <c r="C355" i="16"/>
  <c r="F355" i="16" s="1"/>
  <c r="C356" i="16"/>
  <c r="F356" i="16" s="1"/>
  <c r="C357" i="16"/>
  <c r="F357" i="16" s="1"/>
  <c r="C358" i="16"/>
  <c r="F358" i="16" s="1"/>
  <c r="C359" i="16"/>
  <c r="F359" i="16" s="1"/>
  <c r="C360" i="16"/>
  <c r="F360" i="16" s="1"/>
  <c r="C361" i="16"/>
  <c r="F361" i="16" s="1"/>
  <c r="C362" i="16"/>
  <c r="F362" i="16" s="1"/>
  <c r="C363" i="16"/>
  <c r="F363" i="16" s="1"/>
  <c r="C364" i="16"/>
  <c r="F364" i="16" s="1"/>
  <c r="C365" i="16"/>
  <c r="F365" i="16" s="1"/>
  <c r="C366" i="16"/>
  <c r="F366" i="16" s="1"/>
  <c r="C367" i="16"/>
  <c r="F367" i="16" s="1"/>
  <c r="C368" i="16"/>
  <c r="F368" i="16" s="1"/>
  <c r="C369" i="16"/>
  <c r="F369" i="16" s="1"/>
  <c r="C370" i="16"/>
  <c r="F370" i="16" s="1"/>
  <c r="C371" i="16"/>
  <c r="F371" i="16" s="1"/>
  <c r="C372" i="16"/>
  <c r="F372" i="16" s="1"/>
  <c r="C373" i="16"/>
  <c r="F373" i="16" s="1"/>
  <c r="C374" i="16"/>
  <c r="F374" i="16" s="1"/>
  <c r="C375" i="16"/>
  <c r="F375" i="16" s="1"/>
  <c r="C376" i="16"/>
  <c r="F376" i="16" s="1"/>
  <c r="C377" i="16"/>
  <c r="F377" i="16" s="1"/>
  <c r="C378" i="16"/>
  <c r="F378" i="16" s="1"/>
  <c r="C379" i="16"/>
  <c r="F379" i="16" s="1"/>
  <c r="C380" i="16"/>
  <c r="F380" i="16" s="1"/>
  <c r="C381" i="16"/>
  <c r="F381" i="16" s="1"/>
  <c r="C382" i="16"/>
  <c r="F382" i="16" s="1"/>
  <c r="C383" i="16"/>
  <c r="F383" i="16" s="1"/>
  <c r="C384" i="16"/>
  <c r="F384" i="16" s="1"/>
  <c r="C385" i="16"/>
  <c r="F385" i="16" s="1"/>
  <c r="C386" i="16"/>
  <c r="F386" i="16" s="1"/>
  <c r="C387" i="16"/>
  <c r="F387" i="16" s="1"/>
  <c r="C388" i="16"/>
  <c r="F388" i="16" s="1"/>
  <c r="C389" i="16"/>
  <c r="F389" i="16" s="1"/>
  <c r="C390" i="16"/>
  <c r="F390" i="16" s="1"/>
  <c r="C391" i="16"/>
  <c r="F391" i="16" s="1"/>
  <c r="C392" i="16"/>
  <c r="F392" i="16" s="1"/>
  <c r="C393" i="16"/>
  <c r="F393" i="16" s="1"/>
  <c r="C394" i="16"/>
  <c r="F394" i="16" s="1"/>
  <c r="C395" i="16"/>
  <c r="F395" i="16" s="1"/>
  <c r="C396" i="16"/>
  <c r="F396" i="16" s="1"/>
  <c r="C397" i="16"/>
  <c r="F397" i="16" s="1"/>
  <c r="C398" i="16"/>
  <c r="F398" i="16" s="1"/>
  <c r="C399" i="16"/>
  <c r="F399" i="16" s="1"/>
  <c r="C400" i="16"/>
  <c r="F400" i="16" s="1"/>
  <c r="C401" i="16"/>
  <c r="F401" i="16" s="1"/>
  <c r="C402" i="16"/>
  <c r="F402" i="16" s="1"/>
  <c r="C403" i="16"/>
  <c r="F403" i="16" s="1"/>
  <c r="C404" i="16"/>
  <c r="F404" i="16" s="1"/>
  <c r="C405" i="16"/>
  <c r="F405" i="16" s="1"/>
  <c r="C406" i="16"/>
  <c r="F406" i="16" s="1"/>
  <c r="C407" i="16"/>
  <c r="F407" i="16" s="1"/>
  <c r="C408" i="16"/>
  <c r="F408" i="16" s="1"/>
  <c r="C409" i="16"/>
  <c r="F409" i="16" s="1"/>
  <c r="C410" i="16"/>
  <c r="F410" i="16" s="1"/>
  <c r="C411" i="16"/>
  <c r="F411" i="16" s="1"/>
  <c r="C412" i="16"/>
  <c r="F412" i="16" s="1"/>
  <c r="C413" i="16"/>
  <c r="F413" i="16" s="1"/>
  <c r="C414" i="16"/>
  <c r="F414" i="16" s="1"/>
  <c r="C415" i="16"/>
  <c r="F415" i="16" s="1"/>
  <c r="C416" i="16"/>
  <c r="F416" i="16" s="1"/>
  <c r="C417" i="16"/>
  <c r="F417" i="16" s="1"/>
  <c r="C418" i="16"/>
  <c r="F418" i="16" s="1"/>
  <c r="C419" i="16"/>
  <c r="F419" i="16" s="1"/>
  <c r="C420" i="16"/>
  <c r="F420" i="16" s="1"/>
  <c r="C421" i="16"/>
  <c r="F421" i="16" s="1"/>
  <c r="C422" i="16"/>
  <c r="F422" i="16" s="1"/>
  <c r="C423" i="16"/>
  <c r="F423" i="16" s="1"/>
  <c r="C424" i="16"/>
  <c r="F424" i="16" s="1"/>
  <c r="C425" i="16"/>
  <c r="F425" i="16" s="1"/>
  <c r="C426" i="16"/>
  <c r="F426" i="16" s="1"/>
  <c r="C427" i="16"/>
  <c r="F427" i="16" s="1"/>
  <c r="C428" i="16"/>
  <c r="F428" i="16" s="1"/>
  <c r="C14" i="16"/>
  <c r="F14" i="16" s="1"/>
  <c r="C15" i="14"/>
  <c r="F15" i="14" s="1"/>
  <c r="C16" i="14"/>
  <c r="F16" i="14" s="1"/>
  <c r="C17" i="14"/>
  <c r="F17" i="14" s="1"/>
  <c r="C18" i="14"/>
  <c r="F18" i="14" s="1"/>
  <c r="C19" i="14"/>
  <c r="F19" i="14" s="1"/>
  <c r="C20" i="14"/>
  <c r="F20" i="14" s="1"/>
  <c r="C21" i="14"/>
  <c r="F21" i="14" s="1"/>
  <c r="C22" i="14"/>
  <c r="F22" i="14" s="1"/>
  <c r="C23" i="14"/>
  <c r="F23" i="14" s="1"/>
  <c r="C24" i="14"/>
  <c r="F24" i="14" s="1"/>
  <c r="C25" i="14"/>
  <c r="F25" i="14" s="1"/>
  <c r="C26" i="14"/>
  <c r="F26" i="14" s="1"/>
  <c r="C27" i="14"/>
  <c r="F27" i="14" s="1"/>
  <c r="C28" i="14"/>
  <c r="F28" i="14" s="1"/>
  <c r="C29" i="14"/>
  <c r="F29" i="14" s="1"/>
  <c r="C30" i="14"/>
  <c r="F30" i="14" s="1"/>
  <c r="C31" i="14"/>
  <c r="F31" i="14" s="1"/>
  <c r="C32" i="14"/>
  <c r="F32" i="14" s="1"/>
  <c r="C33" i="14"/>
  <c r="F33" i="14" s="1"/>
  <c r="C34" i="14"/>
  <c r="F34" i="14" s="1"/>
  <c r="C35" i="14"/>
  <c r="C36" i="14"/>
  <c r="F36" i="14" s="1"/>
  <c r="C37" i="14"/>
  <c r="F37" i="14" s="1"/>
  <c r="C38" i="14"/>
  <c r="F38" i="14" s="1"/>
  <c r="C39" i="14"/>
  <c r="F39" i="14" s="1"/>
  <c r="C40" i="14"/>
  <c r="F40" i="14" s="1"/>
  <c r="C41" i="14"/>
  <c r="F41" i="14" s="1"/>
  <c r="C42" i="14"/>
  <c r="F42" i="14" s="1"/>
  <c r="C43" i="14"/>
  <c r="F43" i="14" s="1"/>
  <c r="C44" i="14"/>
  <c r="F44" i="14" s="1"/>
  <c r="C45" i="14"/>
  <c r="F45" i="14" s="1"/>
  <c r="C46" i="14"/>
  <c r="F46" i="14" s="1"/>
  <c r="C47" i="14"/>
  <c r="F47" i="14" s="1"/>
  <c r="C48" i="14"/>
  <c r="F48" i="14" s="1"/>
  <c r="C49" i="14"/>
  <c r="F49" i="14" s="1"/>
  <c r="C50" i="14"/>
  <c r="F50" i="14" s="1"/>
  <c r="C51" i="14"/>
  <c r="F51" i="14" s="1"/>
  <c r="C52" i="14"/>
  <c r="F52" i="14" s="1"/>
  <c r="C53" i="14"/>
  <c r="F53" i="14" s="1"/>
  <c r="C54" i="14"/>
  <c r="F54" i="14" s="1"/>
  <c r="C55" i="14"/>
  <c r="F55" i="14" s="1"/>
  <c r="C56" i="14"/>
  <c r="F56" i="14" s="1"/>
  <c r="C57" i="14"/>
  <c r="F57" i="14" s="1"/>
  <c r="C58" i="14"/>
  <c r="F58" i="14" s="1"/>
  <c r="C59" i="14"/>
  <c r="F59" i="14" s="1"/>
  <c r="C60" i="14"/>
  <c r="F60" i="14" s="1"/>
  <c r="C61" i="14"/>
  <c r="F61" i="14" s="1"/>
  <c r="C62" i="14"/>
  <c r="F62" i="14" s="1"/>
  <c r="C63" i="14"/>
  <c r="F63" i="14" s="1"/>
  <c r="C64" i="14"/>
  <c r="F64" i="14" s="1"/>
  <c r="C65" i="14"/>
  <c r="F65" i="14" s="1"/>
  <c r="C66" i="14"/>
  <c r="F66" i="14" s="1"/>
  <c r="C67" i="14"/>
  <c r="F67" i="14" s="1"/>
  <c r="C68" i="14"/>
  <c r="F68" i="14" s="1"/>
  <c r="C69" i="14"/>
  <c r="F69" i="14" s="1"/>
  <c r="C70" i="14"/>
  <c r="F70" i="14" s="1"/>
  <c r="C71" i="14"/>
  <c r="F71" i="14" s="1"/>
  <c r="C72" i="14"/>
  <c r="F72" i="14" s="1"/>
  <c r="C73" i="14"/>
  <c r="F73" i="14" s="1"/>
  <c r="C74" i="14"/>
  <c r="F74" i="14" s="1"/>
  <c r="C75" i="14"/>
  <c r="F75" i="14" s="1"/>
  <c r="C76" i="14"/>
  <c r="F76" i="14" s="1"/>
  <c r="C77" i="14"/>
  <c r="F77" i="14" s="1"/>
  <c r="C78" i="14"/>
  <c r="F78" i="14" s="1"/>
  <c r="C79" i="14"/>
  <c r="F79" i="14" s="1"/>
  <c r="C80" i="14"/>
  <c r="F80" i="14" s="1"/>
  <c r="C81" i="14"/>
  <c r="F81" i="14" s="1"/>
  <c r="C82" i="14"/>
  <c r="F82" i="14" s="1"/>
  <c r="C83" i="14"/>
  <c r="F83" i="14" s="1"/>
  <c r="C84" i="14"/>
  <c r="F84" i="14" s="1"/>
  <c r="C85" i="14"/>
  <c r="F85" i="14" s="1"/>
  <c r="C86" i="14"/>
  <c r="F86" i="14" s="1"/>
  <c r="C87" i="14"/>
  <c r="F87" i="14" s="1"/>
  <c r="C88" i="14"/>
  <c r="F88" i="14" s="1"/>
  <c r="C89" i="14"/>
  <c r="F89" i="14" s="1"/>
  <c r="C90" i="14"/>
  <c r="F90" i="14" s="1"/>
  <c r="C91" i="14"/>
  <c r="F91" i="14" s="1"/>
  <c r="C92" i="14"/>
  <c r="F92" i="14" s="1"/>
  <c r="C93" i="14"/>
  <c r="F93" i="14" s="1"/>
  <c r="C94" i="14"/>
  <c r="F94" i="14" s="1"/>
  <c r="C95" i="14"/>
  <c r="F95" i="14" s="1"/>
  <c r="C96" i="14"/>
  <c r="F96" i="14" s="1"/>
  <c r="C97" i="14"/>
  <c r="F97" i="14" s="1"/>
  <c r="C98" i="14"/>
  <c r="F98" i="14" s="1"/>
  <c r="C99" i="14"/>
  <c r="F99" i="14" s="1"/>
  <c r="C100" i="14"/>
  <c r="F100" i="14" s="1"/>
  <c r="C101" i="14"/>
  <c r="F101" i="14" s="1"/>
  <c r="C102" i="14"/>
  <c r="F102" i="14" s="1"/>
  <c r="C103" i="14"/>
  <c r="F103" i="14" s="1"/>
  <c r="C104" i="14"/>
  <c r="F104" i="14" s="1"/>
  <c r="C105" i="14"/>
  <c r="F105" i="14" s="1"/>
  <c r="C106" i="14"/>
  <c r="F106" i="14" s="1"/>
  <c r="C107" i="14"/>
  <c r="F107" i="14" s="1"/>
  <c r="C108" i="14"/>
  <c r="F108" i="14" s="1"/>
  <c r="C109" i="14"/>
  <c r="F109" i="14" s="1"/>
  <c r="C110" i="14"/>
  <c r="F110" i="14" s="1"/>
  <c r="C111" i="14"/>
  <c r="F111" i="14" s="1"/>
  <c r="C112" i="14"/>
  <c r="F112" i="14" s="1"/>
  <c r="C113" i="14"/>
  <c r="F113" i="14" s="1"/>
  <c r="C114" i="14"/>
  <c r="F114" i="14" s="1"/>
  <c r="C115" i="14"/>
  <c r="F115" i="14" s="1"/>
  <c r="C116" i="14"/>
  <c r="F116" i="14" s="1"/>
  <c r="C117" i="14"/>
  <c r="F117" i="14" s="1"/>
  <c r="C118" i="14"/>
  <c r="F118" i="14" s="1"/>
  <c r="C119" i="14"/>
  <c r="F119" i="14" s="1"/>
  <c r="C120" i="14"/>
  <c r="F120" i="14" s="1"/>
  <c r="C121" i="14"/>
  <c r="F121" i="14" s="1"/>
  <c r="C122" i="14"/>
  <c r="F122" i="14" s="1"/>
  <c r="C123" i="14"/>
  <c r="F123" i="14" s="1"/>
  <c r="C124" i="14"/>
  <c r="F124" i="14" s="1"/>
  <c r="C125" i="14"/>
  <c r="F125" i="14" s="1"/>
  <c r="C126" i="14"/>
  <c r="F126" i="14" s="1"/>
  <c r="C127" i="14"/>
  <c r="F127" i="14" s="1"/>
  <c r="C128" i="14"/>
  <c r="F128" i="14" s="1"/>
  <c r="C129" i="14"/>
  <c r="F129" i="14" s="1"/>
  <c r="C130" i="14"/>
  <c r="F130" i="14" s="1"/>
  <c r="C131" i="14"/>
  <c r="F131" i="14" s="1"/>
  <c r="C132" i="14"/>
  <c r="F132" i="14" s="1"/>
  <c r="C133" i="14"/>
  <c r="F133" i="14" s="1"/>
  <c r="C134" i="14"/>
  <c r="F134" i="14" s="1"/>
  <c r="C135" i="14"/>
  <c r="F135" i="14" s="1"/>
  <c r="C136" i="14"/>
  <c r="F136" i="14" s="1"/>
  <c r="C137" i="14"/>
  <c r="F137" i="14" s="1"/>
  <c r="C138" i="14"/>
  <c r="F138" i="14" s="1"/>
  <c r="C139" i="14"/>
  <c r="F139" i="14" s="1"/>
  <c r="C140" i="14"/>
  <c r="F140" i="14" s="1"/>
  <c r="C141" i="14"/>
  <c r="F141" i="14" s="1"/>
  <c r="C142" i="14"/>
  <c r="F142" i="14" s="1"/>
  <c r="C143" i="14"/>
  <c r="F143" i="14" s="1"/>
  <c r="C144" i="14"/>
  <c r="F144" i="14" s="1"/>
  <c r="C145" i="14"/>
  <c r="F145" i="14" s="1"/>
  <c r="C146" i="14"/>
  <c r="F146" i="14" s="1"/>
  <c r="C147" i="14"/>
  <c r="F147" i="14" s="1"/>
  <c r="C148" i="14"/>
  <c r="F148" i="14" s="1"/>
  <c r="C149" i="14"/>
  <c r="F149" i="14" s="1"/>
  <c r="C150" i="14"/>
  <c r="F150" i="14" s="1"/>
  <c r="C151" i="14"/>
  <c r="F151" i="14" s="1"/>
  <c r="C152" i="14"/>
  <c r="F152" i="14" s="1"/>
  <c r="C153" i="14"/>
  <c r="F153" i="14" s="1"/>
  <c r="C154" i="14"/>
  <c r="F154" i="14" s="1"/>
  <c r="C155" i="14"/>
  <c r="F155" i="14" s="1"/>
  <c r="C156" i="14"/>
  <c r="F156" i="14" s="1"/>
  <c r="C157" i="14"/>
  <c r="F157" i="14" s="1"/>
  <c r="C158" i="14"/>
  <c r="F158" i="14" s="1"/>
  <c r="C159" i="14"/>
  <c r="F159" i="14" s="1"/>
  <c r="C160" i="14"/>
  <c r="F160" i="14" s="1"/>
  <c r="C161" i="14"/>
  <c r="F161" i="14" s="1"/>
  <c r="C162" i="14"/>
  <c r="F162" i="14" s="1"/>
  <c r="C163" i="14"/>
  <c r="F163" i="14" s="1"/>
  <c r="C164" i="14"/>
  <c r="F164" i="14" s="1"/>
  <c r="C165" i="14"/>
  <c r="F165" i="14" s="1"/>
  <c r="C166" i="14"/>
  <c r="F166" i="14" s="1"/>
  <c r="C167" i="14"/>
  <c r="F167" i="14" s="1"/>
  <c r="C168" i="14"/>
  <c r="F168" i="14" s="1"/>
  <c r="C169" i="14"/>
  <c r="F169" i="14" s="1"/>
  <c r="C170" i="14"/>
  <c r="F170" i="14" s="1"/>
  <c r="C171" i="14"/>
  <c r="F171" i="14" s="1"/>
  <c r="C172" i="14"/>
  <c r="F172" i="14" s="1"/>
  <c r="C173" i="14"/>
  <c r="F173" i="14" s="1"/>
  <c r="C174" i="14"/>
  <c r="F174" i="14" s="1"/>
  <c r="C175" i="14"/>
  <c r="F175" i="14" s="1"/>
  <c r="C176" i="14"/>
  <c r="F176" i="14" s="1"/>
  <c r="C177" i="14"/>
  <c r="F177" i="14" s="1"/>
  <c r="C178" i="14"/>
  <c r="F178" i="14" s="1"/>
  <c r="C179" i="14"/>
  <c r="F179" i="14" s="1"/>
  <c r="C180" i="14"/>
  <c r="F180" i="14" s="1"/>
  <c r="C181" i="14"/>
  <c r="F181" i="14" s="1"/>
  <c r="C182" i="14"/>
  <c r="F182" i="14" s="1"/>
  <c r="C183" i="14"/>
  <c r="F183" i="14" s="1"/>
  <c r="C184" i="14"/>
  <c r="F184" i="14" s="1"/>
  <c r="C185" i="14"/>
  <c r="F185" i="14" s="1"/>
  <c r="C186" i="14"/>
  <c r="F186" i="14" s="1"/>
  <c r="C187" i="14"/>
  <c r="F187" i="14" s="1"/>
  <c r="C188" i="14"/>
  <c r="F188" i="14" s="1"/>
  <c r="C189" i="14"/>
  <c r="F189" i="14" s="1"/>
  <c r="C190" i="14"/>
  <c r="F190" i="14" s="1"/>
  <c r="C191" i="14"/>
  <c r="F191" i="14" s="1"/>
  <c r="C192" i="14"/>
  <c r="F192" i="14" s="1"/>
  <c r="C193" i="14"/>
  <c r="F193" i="14" s="1"/>
  <c r="C194" i="14"/>
  <c r="F194" i="14" s="1"/>
  <c r="C195" i="14"/>
  <c r="F195" i="14" s="1"/>
  <c r="C196" i="14"/>
  <c r="F196" i="14" s="1"/>
  <c r="C197" i="14"/>
  <c r="F197" i="14" s="1"/>
  <c r="C198" i="14"/>
  <c r="F198" i="14" s="1"/>
  <c r="C199" i="14"/>
  <c r="F199" i="14" s="1"/>
  <c r="C200" i="14"/>
  <c r="F200" i="14" s="1"/>
  <c r="C201" i="14"/>
  <c r="F201" i="14" s="1"/>
  <c r="C202" i="14"/>
  <c r="F202" i="14" s="1"/>
  <c r="C203" i="14"/>
  <c r="F203" i="14" s="1"/>
  <c r="C204" i="14"/>
  <c r="F204" i="14" s="1"/>
  <c r="C205" i="14"/>
  <c r="F205" i="14" s="1"/>
  <c r="C206" i="14"/>
  <c r="F206" i="14" s="1"/>
  <c r="C207" i="14"/>
  <c r="F207" i="14" s="1"/>
  <c r="C208" i="14"/>
  <c r="F208" i="14" s="1"/>
  <c r="C209" i="14"/>
  <c r="F209" i="14" s="1"/>
  <c r="C210" i="14"/>
  <c r="F210" i="14" s="1"/>
  <c r="C211" i="14"/>
  <c r="F211" i="14" s="1"/>
  <c r="C212" i="14"/>
  <c r="F212" i="14" s="1"/>
  <c r="C213" i="14"/>
  <c r="F213" i="14" s="1"/>
  <c r="C214" i="14"/>
  <c r="F214" i="14" s="1"/>
  <c r="C215" i="14"/>
  <c r="F215" i="14" s="1"/>
  <c r="C216" i="14"/>
  <c r="F216" i="14" s="1"/>
  <c r="C217" i="14"/>
  <c r="F217" i="14" s="1"/>
  <c r="C218" i="14"/>
  <c r="F218" i="14" s="1"/>
  <c r="C219" i="14"/>
  <c r="F219" i="14" s="1"/>
  <c r="C220" i="14"/>
  <c r="F220" i="14" s="1"/>
  <c r="C221" i="14"/>
  <c r="F221" i="14" s="1"/>
  <c r="C222" i="14"/>
  <c r="F222" i="14" s="1"/>
  <c r="C223" i="14"/>
  <c r="F223" i="14" s="1"/>
  <c r="C224" i="14"/>
  <c r="F224" i="14" s="1"/>
  <c r="C225" i="14"/>
  <c r="F225" i="14" s="1"/>
  <c r="C226" i="14"/>
  <c r="F226" i="14" s="1"/>
  <c r="C227" i="14"/>
  <c r="F227" i="14" s="1"/>
  <c r="C228" i="14"/>
  <c r="F228" i="14" s="1"/>
  <c r="C229" i="14"/>
  <c r="F229" i="14" s="1"/>
  <c r="C230" i="14"/>
  <c r="F230" i="14" s="1"/>
  <c r="C231" i="14"/>
  <c r="F231" i="14" s="1"/>
  <c r="C232" i="14"/>
  <c r="F232" i="14" s="1"/>
  <c r="C233" i="14"/>
  <c r="F233" i="14" s="1"/>
  <c r="C234" i="14"/>
  <c r="F234" i="14" s="1"/>
  <c r="C235" i="14"/>
  <c r="F235" i="14" s="1"/>
  <c r="C236" i="14"/>
  <c r="F236" i="14" s="1"/>
  <c r="C237" i="14"/>
  <c r="F237" i="14" s="1"/>
  <c r="C238" i="14"/>
  <c r="F238" i="14" s="1"/>
  <c r="C239" i="14"/>
  <c r="F239" i="14" s="1"/>
  <c r="C240" i="14"/>
  <c r="F240" i="14" s="1"/>
  <c r="C241" i="14"/>
  <c r="F241" i="14" s="1"/>
  <c r="C242" i="14"/>
  <c r="F242" i="14" s="1"/>
  <c r="C243" i="14"/>
  <c r="F243" i="14" s="1"/>
  <c r="C244" i="14"/>
  <c r="F244" i="14" s="1"/>
  <c r="C245" i="14"/>
  <c r="F245" i="14" s="1"/>
  <c r="C246" i="14"/>
  <c r="F246" i="14" s="1"/>
  <c r="C247" i="14"/>
  <c r="F247" i="14" s="1"/>
  <c r="C248" i="14"/>
  <c r="F248" i="14" s="1"/>
  <c r="C249" i="14"/>
  <c r="F249" i="14" s="1"/>
  <c r="C250" i="14"/>
  <c r="F250" i="14" s="1"/>
  <c r="C251" i="14"/>
  <c r="F251" i="14" s="1"/>
  <c r="C252" i="14"/>
  <c r="F252" i="14" s="1"/>
  <c r="C253" i="14"/>
  <c r="F253" i="14" s="1"/>
  <c r="C254" i="14"/>
  <c r="F254" i="14" s="1"/>
  <c r="C255" i="14"/>
  <c r="F255" i="14" s="1"/>
  <c r="C256" i="14"/>
  <c r="F256" i="14" s="1"/>
  <c r="C257" i="14"/>
  <c r="F257" i="14" s="1"/>
  <c r="C258" i="14"/>
  <c r="F258" i="14" s="1"/>
  <c r="C259" i="14"/>
  <c r="F259" i="14" s="1"/>
  <c r="C260" i="14"/>
  <c r="F260" i="14" s="1"/>
  <c r="C261" i="14"/>
  <c r="F261" i="14" s="1"/>
  <c r="C262" i="14"/>
  <c r="F262" i="14" s="1"/>
  <c r="C263" i="14"/>
  <c r="F263" i="14" s="1"/>
  <c r="C264" i="14"/>
  <c r="F264" i="14" s="1"/>
  <c r="C265" i="14"/>
  <c r="F265" i="14" s="1"/>
  <c r="C266" i="14"/>
  <c r="F266" i="14" s="1"/>
  <c r="C267" i="14"/>
  <c r="F267" i="14" s="1"/>
  <c r="C268" i="14"/>
  <c r="F268" i="14" s="1"/>
  <c r="C269" i="14"/>
  <c r="F269" i="14" s="1"/>
  <c r="C270" i="14"/>
  <c r="F270" i="14" s="1"/>
  <c r="C271" i="14"/>
  <c r="F271" i="14" s="1"/>
  <c r="C272" i="14"/>
  <c r="F272" i="14" s="1"/>
  <c r="C273" i="14"/>
  <c r="F273" i="14" s="1"/>
  <c r="C274" i="14"/>
  <c r="F274" i="14" s="1"/>
  <c r="C275" i="14"/>
  <c r="F275" i="14" s="1"/>
  <c r="C276" i="14"/>
  <c r="F276" i="14" s="1"/>
  <c r="C277" i="14"/>
  <c r="F277" i="14" s="1"/>
  <c r="C278" i="14"/>
  <c r="F278" i="14" s="1"/>
  <c r="C279" i="14"/>
  <c r="F279" i="14" s="1"/>
  <c r="C280" i="14"/>
  <c r="F280" i="14" s="1"/>
  <c r="C281" i="14"/>
  <c r="F281" i="14" s="1"/>
  <c r="C282" i="14"/>
  <c r="C283" i="14"/>
  <c r="F283" i="14" s="1"/>
  <c r="C284" i="14"/>
  <c r="F284" i="14" s="1"/>
  <c r="C285" i="14"/>
  <c r="F285" i="14" s="1"/>
  <c r="C286" i="14"/>
  <c r="F286" i="14" s="1"/>
  <c r="C287" i="14"/>
  <c r="F287" i="14" s="1"/>
  <c r="C288" i="14"/>
  <c r="F288" i="14" s="1"/>
  <c r="C289" i="14"/>
  <c r="F289" i="14" s="1"/>
  <c r="C290" i="14"/>
  <c r="F290" i="14" s="1"/>
  <c r="C291" i="14"/>
  <c r="F291" i="14" s="1"/>
  <c r="C292" i="14"/>
  <c r="F292" i="14" s="1"/>
  <c r="C293" i="14"/>
  <c r="F293" i="14" s="1"/>
  <c r="C294" i="14"/>
  <c r="F294" i="14" s="1"/>
  <c r="C295" i="14"/>
  <c r="F295" i="14" s="1"/>
  <c r="C296" i="14"/>
  <c r="F296" i="14" s="1"/>
  <c r="C297" i="14"/>
  <c r="F297" i="14" s="1"/>
  <c r="C298" i="14"/>
  <c r="F298" i="14" s="1"/>
  <c r="C299" i="14"/>
  <c r="F299" i="14" s="1"/>
  <c r="C300" i="14"/>
  <c r="F300" i="14" s="1"/>
  <c r="C301" i="14"/>
  <c r="F301" i="14" s="1"/>
  <c r="C302" i="14"/>
  <c r="F302" i="14" s="1"/>
  <c r="C303" i="14"/>
  <c r="F303" i="14" s="1"/>
  <c r="C304" i="14"/>
  <c r="F304" i="14" s="1"/>
  <c r="C305" i="14"/>
  <c r="F305" i="14" s="1"/>
  <c r="C306" i="14"/>
  <c r="F306" i="14" s="1"/>
  <c r="C307" i="14"/>
  <c r="F307" i="14" s="1"/>
  <c r="C308" i="14"/>
  <c r="F308" i="14" s="1"/>
  <c r="C309" i="14"/>
  <c r="F309" i="14" s="1"/>
  <c r="C310" i="14"/>
  <c r="F310" i="14" s="1"/>
  <c r="C311" i="14"/>
  <c r="F311" i="14" s="1"/>
  <c r="C312" i="14"/>
  <c r="F312" i="14" s="1"/>
  <c r="C313" i="14"/>
  <c r="F313" i="14" s="1"/>
  <c r="C314" i="14"/>
  <c r="F314" i="14" s="1"/>
  <c r="C315" i="14"/>
  <c r="F315" i="14" s="1"/>
  <c r="C316" i="14"/>
  <c r="F316" i="14" s="1"/>
  <c r="C317" i="14"/>
  <c r="F317" i="14" s="1"/>
  <c r="C318" i="14"/>
  <c r="F318" i="14" s="1"/>
  <c r="C319" i="14"/>
  <c r="F319" i="14" s="1"/>
  <c r="C320" i="14"/>
  <c r="F320" i="14" s="1"/>
  <c r="C321" i="14"/>
  <c r="F321" i="14" s="1"/>
  <c r="C322" i="14"/>
  <c r="F322" i="14" s="1"/>
  <c r="C323" i="14"/>
  <c r="F323" i="14" s="1"/>
  <c r="C324" i="14"/>
  <c r="F324" i="14" s="1"/>
  <c r="C325" i="14"/>
  <c r="F325" i="14" s="1"/>
  <c r="C326" i="14"/>
  <c r="F326" i="14" s="1"/>
  <c r="C327" i="14"/>
  <c r="F327" i="14" s="1"/>
  <c r="C328" i="14"/>
  <c r="F328" i="14" s="1"/>
  <c r="C329" i="14"/>
  <c r="F329" i="14" s="1"/>
  <c r="C330" i="14"/>
  <c r="F330" i="14" s="1"/>
  <c r="C331" i="14"/>
  <c r="F331" i="14" s="1"/>
  <c r="C332" i="14"/>
  <c r="F332" i="14" s="1"/>
  <c r="C333" i="14"/>
  <c r="F333" i="14" s="1"/>
  <c r="C334" i="14"/>
  <c r="F334" i="14" s="1"/>
  <c r="C335" i="14"/>
  <c r="F335" i="14" s="1"/>
  <c r="C336" i="14"/>
  <c r="F336" i="14" s="1"/>
  <c r="C337" i="14"/>
  <c r="F337" i="14" s="1"/>
  <c r="C338" i="14"/>
  <c r="F338" i="14" s="1"/>
  <c r="C339" i="14"/>
  <c r="F339" i="14" s="1"/>
  <c r="C340" i="14"/>
  <c r="F340" i="14" s="1"/>
  <c r="C341" i="14"/>
  <c r="F341" i="14" s="1"/>
  <c r="C342" i="14"/>
  <c r="F342" i="14" s="1"/>
  <c r="C343" i="14"/>
  <c r="F343" i="14" s="1"/>
  <c r="C344" i="14"/>
  <c r="F344" i="14" s="1"/>
  <c r="C345" i="14"/>
  <c r="F345" i="14" s="1"/>
  <c r="C346" i="14"/>
  <c r="F346" i="14" s="1"/>
  <c r="C347" i="14"/>
  <c r="F347" i="14" s="1"/>
  <c r="C348" i="14"/>
  <c r="F348" i="14" s="1"/>
  <c r="C349" i="14"/>
  <c r="F349" i="14" s="1"/>
  <c r="C350" i="14"/>
  <c r="F350" i="14" s="1"/>
  <c r="C351" i="14"/>
  <c r="F351" i="14" s="1"/>
  <c r="C352" i="14"/>
  <c r="F352" i="14" s="1"/>
  <c r="C353" i="14"/>
  <c r="F353" i="14" s="1"/>
  <c r="C354" i="14"/>
  <c r="F354" i="14" s="1"/>
  <c r="C355" i="14"/>
  <c r="F355" i="14" s="1"/>
  <c r="C356" i="14"/>
  <c r="F356" i="14" s="1"/>
  <c r="C357" i="14"/>
  <c r="F357" i="14" s="1"/>
  <c r="C358" i="14"/>
  <c r="F358" i="14" s="1"/>
  <c r="C359" i="14"/>
  <c r="F359" i="14" s="1"/>
  <c r="C360" i="14"/>
  <c r="F360" i="14" s="1"/>
  <c r="C361" i="14"/>
  <c r="F361" i="14" s="1"/>
  <c r="C362" i="14"/>
  <c r="F362" i="14" s="1"/>
  <c r="C363" i="14"/>
  <c r="F363" i="14" s="1"/>
  <c r="C364" i="14"/>
  <c r="F364" i="14" s="1"/>
  <c r="C365" i="14"/>
  <c r="F365" i="14" s="1"/>
  <c r="C366" i="14"/>
  <c r="F366" i="14" s="1"/>
  <c r="C367" i="14"/>
  <c r="F367" i="14" s="1"/>
  <c r="C368" i="14"/>
  <c r="F368" i="14" s="1"/>
  <c r="C369" i="14"/>
  <c r="F369" i="14" s="1"/>
  <c r="C370" i="14"/>
  <c r="F370" i="14" s="1"/>
  <c r="C371" i="14"/>
  <c r="F371" i="14" s="1"/>
  <c r="C372" i="14"/>
  <c r="F372" i="14" s="1"/>
  <c r="C373" i="14"/>
  <c r="F373" i="14" s="1"/>
  <c r="C374" i="14"/>
  <c r="F374" i="14" s="1"/>
  <c r="C375" i="14"/>
  <c r="F375" i="14" s="1"/>
  <c r="C376" i="14"/>
  <c r="F376" i="14" s="1"/>
  <c r="C377" i="14"/>
  <c r="F377" i="14" s="1"/>
  <c r="C378" i="14"/>
  <c r="F378" i="14" s="1"/>
  <c r="C379" i="14"/>
  <c r="F379" i="14" s="1"/>
  <c r="C380" i="14"/>
  <c r="F380" i="14" s="1"/>
  <c r="C381" i="14"/>
  <c r="F381" i="14" s="1"/>
  <c r="C382" i="14"/>
  <c r="F382" i="14" s="1"/>
  <c r="C383" i="14"/>
  <c r="F383" i="14" s="1"/>
  <c r="C384" i="14"/>
  <c r="F384" i="14" s="1"/>
  <c r="C385" i="14"/>
  <c r="F385" i="14" s="1"/>
  <c r="C386" i="14"/>
  <c r="F386" i="14" s="1"/>
  <c r="C387" i="14"/>
  <c r="F387" i="14" s="1"/>
  <c r="C388" i="14"/>
  <c r="F388" i="14" s="1"/>
  <c r="C389" i="14"/>
  <c r="F389" i="14" s="1"/>
  <c r="C390" i="14"/>
  <c r="F390" i="14" s="1"/>
  <c r="C391" i="14"/>
  <c r="F391" i="14" s="1"/>
  <c r="C392" i="14"/>
  <c r="F392" i="14" s="1"/>
  <c r="C393" i="14"/>
  <c r="F393" i="14" s="1"/>
  <c r="C394" i="14"/>
  <c r="F394" i="14" s="1"/>
  <c r="C395" i="14"/>
  <c r="F395" i="14" s="1"/>
  <c r="C396" i="14"/>
  <c r="F396" i="14" s="1"/>
  <c r="C397" i="14"/>
  <c r="F397" i="14" s="1"/>
  <c r="C398" i="14"/>
  <c r="F398" i="14" s="1"/>
  <c r="C399" i="14"/>
  <c r="F399" i="14" s="1"/>
  <c r="C400" i="14"/>
  <c r="F400" i="14" s="1"/>
  <c r="C401" i="14"/>
  <c r="F401" i="14" s="1"/>
  <c r="C402" i="14"/>
  <c r="F402" i="14" s="1"/>
  <c r="C403" i="14"/>
  <c r="F403" i="14" s="1"/>
  <c r="C404" i="14"/>
  <c r="F404" i="14" s="1"/>
  <c r="C405" i="14"/>
  <c r="F405" i="14" s="1"/>
  <c r="C406" i="14"/>
  <c r="F406" i="14" s="1"/>
  <c r="C407" i="14"/>
  <c r="F407" i="14" s="1"/>
  <c r="C408" i="14"/>
  <c r="F408" i="14" s="1"/>
  <c r="C409" i="14"/>
  <c r="F409" i="14" s="1"/>
  <c r="C410" i="14"/>
  <c r="F410" i="14" s="1"/>
  <c r="C411" i="14"/>
  <c r="F411" i="14" s="1"/>
  <c r="C412" i="14"/>
  <c r="F412" i="14" s="1"/>
  <c r="C413" i="14"/>
  <c r="F413" i="14" s="1"/>
  <c r="C414" i="14"/>
  <c r="F414" i="14" s="1"/>
  <c r="C415" i="14"/>
  <c r="F415" i="14" s="1"/>
  <c r="C416" i="14"/>
  <c r="F416" i="14" s="1"/>
  <c r="C417" i="14"/>
  <c r="F417" i="14" s="1"/>
  <c r="C418" i="14"/>
  <c r="F418" i="14" s="1"/>
  <c r="C419" i="14"/>
  <c r="F419" i="14" s="1"/>
  <c r="C420" i="14"/>
  <c r="F420" i="14" s="1"/>
  <c r="C421" i="14"/>
  <c r="F421" i="14" s="1"/>
  <c r="C422" i="14"/>
  <c r="F422" i="14" s="1"/>
  <c r="C423" i="14"/>
  <c r="F423" i="14" s="1"/>
  <c r="C424" i="14"/>
  <c r="F424" i="14" s="1"/>
  <c r="C425" i="14"/>
  <c r="F425" i="14" s="1"/>
  <c r="C426" i="14"/>
  <c r="F426" i="14" s="1"/>
  <c r="C427" i="14"/>
  <c r="F427" i="14" s="1"/>
  <c r="C428" i="14"/>
  <c r="F428" i="14" s="1"/>
  <c r="C429" i="14"/>
  <c r="F429" i="14" s="1"/>
  <c r="C430" i="14"/>
  <c r="F430" i="14" s="1"/>
  <c r="C431" i="14"/>
  <c r="F431" i="14" s="1"/>
  <c r="C432" i="14"/>
  <c r="F432" i="14" s="1"/>
  <c r="C433" i="14"/>
  <c r="F433" i="14" s="1"/>
  <c r="C434" i="14"/>
  <c r="F434" i="14" s="1"/>
  <c r="C435" i="14"/>
  <c r="F435" i="14" s="1"/>
  <c r="C436" i="14"/>
  <c r="F436" i="14" s="1"/>
  <c r="C437" i="14"/>
  <c r="F437" i="14" s="1"/>
  <c r="C438" i="14"/>
  <c r="F438" i="14" s="1"/>
  <c r="C439" i="14"/>
  <c r="F439" i="14" s="1"/>
  <c r="C440" i="14"/>
  <c r="F440" i="14" s="1"/>
  <c r="C441" i="14"/>
  <c r="F441" i="14" s="1"/>
  <c r="C442" i="14"/>
  <c r="F442" i="14" s="1"/>
  <c r="C443" i="14"/>
  <c r="C444" i="14"/>
  <c r="F444" i="14" s="1"/>
  <c r="C445" i="14"/>
  <c r="F445" i="14" s="1"/>
  <c r="C446" i="14"/>
  <c r="F446" i="14" s="1"/>
  <c r="C447" i="14"/>
  <c r="F447" i="14" s="1"/>
  <c r="C448" i="14"/>
  <c r="F448" i="14" s="1"/>
  <c r="C449" i="14"/>
  <c r="F449" i="14" s="1"/>
  <c r="C450" i="14"/>
  <c r="F450" i="14" s="1"/>
  <c r="C451" i="14"/>
  <c r="F451" i="14" s="1"/>
  <c r="C452" i="14"/>
  <c r="F452" i="14" s="1"/>
  <c r="C453" i="14"/>
  <c r="F453" i="14" s="1"/>
  <c r="C454" i="14"/>
  <c r="F454" i="14" s="1"/>
  <c r="C455" i="14"/>
  <c r="F455" i="14" s="1"/>
  <c r="C456" i="14"/>
  <c r="F456" i="14" s="1"/>
  <c r="C457" i="14"/>
  <c r="F457" i="14" s="1"/>
  <c r="C458" i="14"/>
  <c r="F458" i="14" s="1"/>
  <c r="C459" i="14"/>
  <c r="F459" i="14" s="1"/>
  <c r="C460" i="14"/>
  <c r="F460" i="14" s="1"/>
  <c r="C461" i="14"/>
  <c r="F461" i="14" s="1"/>
  <c r="C462" i="14"/>
  <c r="F462" i="14" s="1"/>
  <c r="C463" i="14"/>
  <c r="F463" i="14" s="1"/>
  <c r="C464" i="14"/>
  <c r="F464" i="14" s="1"/>
  <c r="C465" i="14"/>
  <c r="F465" i="14" s="1"/>
  <c r="C466" i="14"/>
  <c r="F466" i="14" s="1"/>
  <c r="C467" i="14"/>
  <c r="F467" i="14" s="1"/>
  <c r="C468" i="14"/>
  <c r="F468" i="14" s="1"/>
  <c r="C469" i="14"/>
  <c r="F469" i="14" s="1"/>
  <c r="C470" i="14"/>
  <c r="F470" i="14" s="1"/>
  <c r="C471" i="14"/>
  <c r="F471" i="14" s="1"/>
  <c r="C472" i="14"/>
  <c r="F472" i="14" s="1"/>
  <c r="C473" i="14"/>
  <c r="F473" i="14" s="1"/>
  <c r="C474" i="14"/>
  <c r="F474" i="14" s="1"/>
  <c r="C475" i="14"/>
  <c r="F475" i="14" s="1"/>
  <c r="C476" i="14"/>
  <c r="F476" i="14" s="1"/>
  <c r="C477" i="14"/>
  <c r="F477" i="14" s="1"/>
  <c r="C478" i="14"/>
  <c r="F478" i="14" s="1"/>
  <c r="C479" i="14"/>
  <c r="F479" i="14" s="1"/>
  <c r="C480" i="14"/>
  <c r="F480" i="14" s="1"/>
  <c r="C481" i="14"/>
  <c r="F481" i="14" s="1"/>
  <c r="C482" i="14"/>
  <c r="F482" i="14" s="1"/>
  <c r="C483" i="14"/>
  <c r="F483" i="14" s="1"/>
  <c r="C484" i="14"/>
  <c r="F484" i="14" s="1"/>
  <c r="C485" i="14"/>
  <c r="F485" i="14" s="1"/>
  <c r="C486" i="14"/>
  <c r="F486" i="14" s="1"/>
  <c r="C487" i="14"/>
  <c r="F487" i="14" s="1"/>
  <c r="C488" i="14"/>
  <c r="F488" i="14" s="1"/>
  <c r="C489" i="14"/>
  <c r="F489" i="14" s="1"/>
  <c r="C490" i="14"/>
  <c r="F490" i="14" s="1"/>
  <c r="C491" i="14"/>
  <c r="F491" i="14" s="1"/>
  <c r="C492" i="14"/>
  <c r="F492" i="14" s="1"/>
  <c r="C493" i="14"/>
  <c r="F493" i="14" s="1"/>
  <c r="C494" i="14"/>
  <c r="F494" i="14" s="1"/>
  <c r="C495" i="14"/>
  <c r="F495" i="14" s="1"/>
  <c r="C496" i="14"/>
  <c r="F496" i="14" s="1"/>
  <c r="C497" i="14"/>
  <c r="F497" i="14" s="1"/>
  <c r="C498" i="14"/>
  <c r="F498" i="14" s="1"/>
  <c r="C499" i="14"/>
  <c r="F499" i="14" s="1"/>
  <c r="C500" i="14"/>
  <c r="F500" i="14" s="1"/>
  <c r="C501" i="14"/>
  <c r="F501" i="14" s="1"/>
  <c r="C502" i="14"/>
  <c r="F502" i="14" s="1"/>
  <c r="C503" i="14"/>
  <c r="F503" i="14" s="1"/>
  <c r="C504" i="14"/>
  <c r="F504" i="14" s="1"/>
  <c r="C505" i="14"/>
  <c r="F505" i="14" s="1"/>
  <c r="C506" i="14"/>
  <c r="F506" i="14" s="1"/>
  <c r="C507" i="14"/>
  <c r="F507" i="14" s="1"/>
  <c r="C508" i="14"/>
  <c r="F508" i="14" s="1"/>
  <c r="C509" i="14"/>
  <c r="F509" i="14" s="1"/>
  <c r="C510" i="14"/>
  <c r="F510" i="14" s="1"/>
  <c r="C511" i="14"/>
  <c r="F511" i="14" s="1"/>
  <c r="C512" i="14"/>
  <c r="F512" i="14" s="1"/>
  <c r="C513" i="14"/>
  <c r="F513" i="14" s="1"/>
  <c r="C514" i="14"/>
  <c r="F514" i="14" s="1"/>
  <c r="C515" i="14"/>
  <c r="F515" i="14" s="1"/>
  <c r="C516" i="14"/>
  <c r="F516" i="14" s="1"/>
  <c r="C517" i="14"/>
  <c r="F517" i="14" s="1"/>
  <c r="C518" i="14"/>
  <c r="F518" i="14" s="1"/>
  <c r="C519" i="14"/>
  <c r="F519" i="14" s="1"/>
  <c r="C520" i="14"/>
  <c r="F520" i="14" s="1"/>
  <c r="C521" i="14"/>
  <c r="F521" i="14" s="1"/>
  <c r="C522" i="14"/>
  <c r="F522" i="14" s="1"/>
  <c r="C523" i="14"/>
  <c r="F523" i="14" s="1"/>
  <c r="C524" i="14"/>
  <c r="F524" i="14" s="1"/>
  <c r="C525" i="14"/>
  <c r="F525" i="14" s="1"/>
  <c r="C526" i="14"/>
  <c r="F526" i="14" s="1"/>
  <c r="C527" i="14"/>
  <c r="F527" i="14" s="1"/>
  <c r="C528" i="14"/>
  <c r="F528" i="14" s="1"/>
  <c r="C529" i="14"/>
  <c r="F529" i="14" s="1"/>
  <c r="C530" i="14"/>
  <c r="F530" i="14" s="1"/>
  <c r="C531" i="14"/>
  <c r="F531" i="14" s="1"/>
  <c r="C532" i="14"/>
  <c r="F532" i="14" s="1"/>
  <c r="C533" i="14"/>
  <c r="F533" i="14" s="1"/>
  <c r="C534" i="14"/>
  <c r="F534" i="14" s="1"/>
  <c r="C535" i="14"/>
  <c r="F535" i="14" s="1"/>
  <c r="C536" i="14"/>
  <c r="F536" i="14" s="1"/>
  <c r="C537" i="14"/>
  <c r="F537" i="14" s="1"/>
  <c r="C538" i="14"/>
  <c r="F538" i="14" s="1"/>
  <c r="C539" i="14"/>
  <c r="F539" i="14" s="1"/>
  <c r="C540" i="14"/>
  <c r="F540" i="14" s="1"/>
  <c r="C541" i="14"/>
  <c r="F541" i="14" s="1"/>
  <c r="C542" i="14"/>
  <c r="F542" i="14" s="1"/>
  <c r="C543" i="14"/>
  <c r="F543" i="14" s="1"/>
  <c r="C544" i="14"/>
  <c r="F544" i="14" s="1"/>
  <c r="C545" i="14"/>
  <c r="F545" i="14" s="1"/>
  <c r="C546" i="14"/>
  <c r="F546" i="14" s="1"/>
  <c r="C547" i="14"/>
  <c r="F547" i="14" s="1"/>
  <c r="C548" i="14"/>
  <c r="F548" i="14" s="1"/>
  <c r="C549" i="14"/>
  <c r="F549" i="14" s="1"/>
  <c r="C550" i="14"/>
  <c r="F550" i="14" s="1"/>
  <c r="C551" i="14"/>
  <c r="F551" i="14" s="1"/>
  <c r="C552" i="14"/>
  <c r="F552" i="14" s="1"/>
  <c r="C553" i="14"/>
  <c r="F553" i="14" s="1"/>
  <c r="C554" i="14"/>
  <c r="F554" i="14" s="1"/>
  <c r="C555" i="14"/>
  <c r="F555" i="14" s="1"/>
  <c r="C556" i="14"/>
  <c r="F556" i="14" s="1"/>
  <c r="C557" i="14"/>
  <c r="F557" i="14" s="1"/>
  <c r="C558" i="14"/>
  <c r="F558" i="14" s="1"/>
  <c r="C559" i="14"/>
  <c r="F559" i="14" s="1"/>
  <c r="C560" i="14"/>
  <c r="F560" i="14" s="1"/>
  <c r="C561" i="14"/>
  <c r="F561" i="14" s="1"/>
  <c r="C562" i="14"/>
  <c r="F562" i="14" s="1"/>
  <c r="C563" i="14"/>
  <c r="F563" i="14" s="1"/>
  <c r="C564" i="14"/>
  <c r="F564" i="14" s="1"/>
  <c r="C565" i="14"/>
  <c r="F565" i="14" s="1"/>
  <c r="C566" i="14"/>
  <c r="F566" i="14" s="1"/>
  <c r="C567" i="14"/>
  <c r="F567" i="14" s="1"/>
  <c r="C568" i="14"/>
  <c r="F568" i="14" s="1"/>
  <c r="C569" i="14"/>
  <c r="F569" i="14" s="1"/>
  <c r="C570" i="14"/>
  <c r="F570" i="14" s="1"/>
  <c r="C571" i="14"/>
  <c r="F571" i="14" s="1"/>
  <c r="C572" i="14"/>
  <c r="F572" i="14" s="1"/>
  <c r="C573" i="14"/>
  <c r="F573" i="14" s="1"/>
  <c r="C574" i="14"/>
  <c r="F574" i="14" s="1"/>
  <c r="C575" i="14"/>
  <c r="F575" i="14" s="1"/>
  <c r="C576" i="14"/>
  <c r="F576" i="14" s="1"/>
  <c r="C577" i="14"/>
  <c r="F577" i="14" s="1"/>
  <c r="C578" i="14"/>
  <c r="F578" i="14" s="1"/>
  <c r="C579" i="14"/>
  <c r="F579" i="14" s="1"/>
  <c r="C580" i="14"/>
  <c r="F580" i="14" s="1"/>
  <c r="C581" i="14"/>
  <c r="F581" i="14" s="1"/>
  <c r="C582" i="14"/>
  <c r="F582" i="14" s="1"/>
  <c r="C583" i="14"/>
  <c r="F583" i="14" s="1"/>
  <c r="C584" i="14"/>
  <c r="F584" i="14" s="1"/>
  <c r="C585" i="14"/>
  <c r="F585" i="14" s="1"/>
  <c r="C586" i="14"/>
  <c r="F586" i="14" s="1"/>
  <c r="C587" i="14"/>
  <c r="F587" i="14" s="1"/>
  <c r="C588" i="14"/>
  <c r="F588" i="14" s="1"/>
  <c r="C589" i="14"/>
  <c r="F589" i="14" s="1"/>
  <c r="C590" i="14"/>
  <c r="F590" i="14" s="1"/>
  <c r="C591" i="14"/>
  <c r="F591" i="14" s="1"/>
  <c r="C592" i="14"/>
  <c r="F592" i="14" s="1"/>
  <c r="C593" i="14"/>
  <c r="F593" i="14" s="1"/>
  <c r="C594" i="14"/>
  <c r="F594" i="14" s="1"/>
  <c r="C595" i="14"/>
  <c r="F595" i="14" s="1"/>
  <c r="C596" i="14"/>
  <c r="F596" i="14" s="1"/>
  <c r="C597" i="14"/>
  <c r="F597" i="14" s="1"/>
  <c r="C598" i="14"/>
  <c r="F598" i="14" s="1"/>
  <c r="C599" i="14"/>
  <c r="F599" i="14" s="1"/>
  <c r="C600" i="14"/>
  <c r="F600" i="14" s="1"/>
  <c r="C601" i="14"/>
  <c r="F601" i="14" s="1"/>
  <c r="C602" i="14"/>
  <c r="F602" i="14" s="1"/>
  <c r="C603" i="14"/>
  <c r="F603" i="14" s="1"/>
  <c r="C604" i="14"/>
  <c r="F604" i="14" s="1"/>
  <c r="C605" i="14"/>
  <c r="F605" i="14" s="1"/>
  <c r="C606" i="14"/>
  <c r="F606" i="14" s="1"/>
  <c r="C607" i="14"/>
  <c r="F607" i="14" s="1"/>
  <c r="C608" i="14"/>
  <c r="F608" i="14" s="1"/>
  <c r="C609" i="14"/>
  <c r="F609" i="14" s="1"/>
  <c r="C610" i="14"/>
  <c r="F610" i="14" s="1"/>
  <c r="C611" i="14"/>
  <c r="F611" i="14" s="1"/>
  <c r="C612" i="14"/>
  <c r="F612" i="14" s="1"/>
  <c r="C613" i="14"/>
  <c r="F613" i="14" s="1"/>
  <c r="C614" i="14"/>
  <c r="F614" i="14" s="1"/>
  <c r="C615" i="14"/>
  <c r="F615" i="14" s="1"/>
  <c r="C616" i="14"/>
  <c r="F616" i="14" s="1"/>
  <c r="C617" i="14"/>
  <c r="F617" i="14" s="1"/>
  <c r="C618" i="14"/>
  <c r="F618" i="14" s="1"/>
  <c r="C619" i="14"/>
  <c r="F619" i="14" s="1"/>
  <c r="C620" i="14"/>
  <c r="F620" i="14" s="1"/>
  <c r="C621" i="14"/>
  <c r="F621" i="14" s="1"/>
  <c r="C622" i="14"/>
  <c r="F622" i="14" s="1"/>
  <c r="C623" i="14"/>
  <c r="F623" i="14" s="1"/>
  <c r="C624" i="14"/>
  <c r="F624" i="14" s="1"/>
  <c r="C625" i="14"/>
  <c r="F625" i="14" s="1"/>
  <c r="C626" i="14"/>
  <c r="F626" i="14" s="1"/>
  <c r="C627" i="14"/>
  <c r="F627" i="14" s="1"/>
  <c r="C628" i="14"/>
  <c r="F628" i="14" s="1"/>
  <c r="C629" i="14"/>
  <c r="F629" i="14" s="1"/>
  <c r="C630" i="14"/>
  <c r="F630" i="14" s="1"/>
  <c r="C631" i="14"/>
  <c r="F631" i="14" s="1"/>
  <c r="C632" i="14"/>
  <c r="F632" i="14" s="1"/>
  <c r="C633" i="14"/>
  <c r="F633" i="14" s="1"/>
  <c r="C634" i="14"/>
  <c r="F634" i="14" s="1"/>
  <c r="C635" i="14"/>
  <c r="F635" i="14" s="1"/>
  <c r="C636" i="14"/>
  <c r="F636" i="14" s="1"/>
  <c r="C637" i="14"/>
  <c r="F637" i="14" s="1"/>
  <c r="C638" i="14"/>
  <c r="F638" i="14" s="1"/>
  <c r="C639" i="14"/>
  <c r="F639" i="14" s="1"/>
  <c r="C640" i="14"/>
  <c r="F640" i="14" s="1"/>
  <c r="C641" i="14"/>
  <c r="F641" i="14" s="1"/>
  <c r="C642" i="14"/>
  <c r="F642" i="14" s="1"/>
  <c r="C643" i="14"/>
  <c r="F643" i="14" s="1"/>
  <c r="C644" i="14"/>
  <c r="F644" i="14" s="1"/>
  <c r="C645" i="14"/>
  <c r="F645" i="14" s="1"/>
  <c r="C646" i="14"/>
  <c r="F646" i="14" s="1"/>
  <c r="C647" i="14"/>
  <c r="F647" i="14" s="1"/>
  <c r="C648" i="14"/>
  <c r="F648" i="14" s="1"/>
  <c r="C649" i="14"/>
  <c r="F649" i="14" s="1"/>
  <c r="C650" i="14"/>
  <c r="F650" i="14" s="1"/>
  <c r="C651" i="14"/>
  <c r="F651" i="14" s="1"/>
  <c r="C652" i="14"/>
  <c r="F652" i="14" s="1"/>
  <c r="C653" i="14"/>
  <c r="F653" i="14" s="1"/>
  <c r="C654" i="14"/>
  <c r="F654" i="14" s="1"/>
  <c r="C655" i="14"/>
  <c r="F655" i="14" s="1"/>
  <c r="C656" i="14"/>
  <c r="F656" i="14" s="1"/>
  <c r="C657" i="14"/>
  <c r="F657" i="14" s="1"/>
  <c r="C658" i="14"/>
  <c r="F658" i="14" s="1"/>
  <c r="C659" i="14"/>
  <c r="F659" i="14" s="1"/>
  <c r="C660" i="14"/>
  <c r="F660" i="14" s="1"/>
  <c r="C661" i="14"/>
  <c r="F661" i="14" s="1"/>
  <c r="C662" i="14"/>
  <c r="F662" i="14" s="1"/>
  <c r="C663" i="14"/>
  <c r="F663" i="14" s="1"/>
  <c r="C664" i="14"/>
  <c r="F664" i="14" s="1"/>
  <c r="C665" i="14"/>
  <c r="F665" i="14" s="1"/>
  <c r="C666" i="14"/>
  <c r="F666" i="14" s="1"/>
  <c r="C667" i="14"/>
  <c r="F667" i="14" s="1"/>
  <c r="C668" i="14"/>
  <c r="F668" i="14" s="1"/>
  <c r="C669" i="14"/>
  <c r="F669" i="14" s="1"/>
  <c r="C670" i="14"/>
  <c r="F670" i="14" s="1"/>
  <c r="C671" i="14"/>
  <c r="F671" i="14" s="1"/>
  <c r="C672" i="14"/>
  <c r="F672" i="14" s="1"/>
  <c r="C673" i="14"/>
  <c r="F673" i="14" s="1"/>
  <c r="C674" i="14"/>
  <c r="F674" i="14" s="1"/>
  <c r="C675" i="14"/>
  <c r="F675" i="14" s="1"/>
  <c r="C676" i="14"/>
  <c r="F676" i="14" s="1"/>
  <c r="C677" i="14"/>
  <c r="F677" i="14" s="1"/>
  <c r="C678" i="14"/>
  <c r="F678" i="14" s="1"/>
  <c r="C679" i="14"/>
  <c r="F679" i="14" s="1"/>
  <c r="C680" i="14"/>
  <c r="F680" i="14" s="1"/>
  <c r="C681" i="14"/>
  <c r="F681" i="14" s="1"/>
  <c r="C682" i="14"/>
  <c r="F682" i="14" s="1"/>
  <c r="C683" i="14"/>
  <c r="F683" i="14" s="1"/>
  <c r="C684" i="14"/>
  <c r="F684" i="14" s="1"/>
  <c r="C685" i="14"/>
  <c r="F685" i="14" s="1"/>
  <c r="C686" i="14"/>
  <c r="F686" i="14" s="1"/>
  <c r="C687" i="14"/>
  <c r="F687" i="14" s="1"/>
  <c r="C688" i="14"/>
  <c r="F688" i="14" s="1"/>
  <c r="C689" i="14"/>
  <c r="F689" i="14" s="1"/>
  <c r="C690" i="14"/>
  <c r="F690" i="14" s="1"/>
  <c r="C691" i="14"/>
  <c r="F691" i="14" s="1"/>
  <c r="C692" i="14"/>
  <c r="F692" i="14" s="1"/>
  <c r="C693" i="14"/>
  <c r="F693" i="14" s="1"/>
  <c r="C694" i="14"/>
  <c r="F694" i="14" s="1"/>
  <c r="C695" i="14"/>
  <c r="F695" i="14" s="1"/>
  <c r="C696" i="14"/>
  <c r="F696" i="14" s="1"/>
  <c r="C697" i="14"/>
  <c r="F697" i="14" s="1"/>
  <c r="C698" i="14"/>
  <c r="F698" i="14" s="1"/>
  <c r="C699" i="14"/>
  <c r="F699" i="14" s="1"/>
  <c r="C700" i="14"/>
  <c r="F700" i="14" s="1"/>
  <c r="C701" i="14"/>
  <c r="F701" i="14" s="1"/>
  <c r="C702" i="14"/>
  <c r="F702" i="14" s="1"/>
  <c r="C703" i="14"/>
  <c r="F703" i="14" s="1"/>
  <c r="C704" i="14"/>
  <c r="F704" i="14" s="1"/>
  <c r="C705" i="14"/>
  <c r="F705" i="14" s="1"/>
  <c r="C706" i="14"/>
  <c r="F706" i="14" s="1"/>
  <c r="C707" i="14"/>
  <c r="F707" i="14" s="1"/>
  <c r="C708" i="14"/>
  <c r="F708" i="14" s="1"/>
  <c r="C709" i="14"/>
  <c r="F709" i="14" s="1"/>
  <c r="C710" i="14"/>
  <c r="F710" i="14" s="1"/>
  <c r="C711" i="14"/>
  <c r="F711" i="14" s="1"/>
  <c r="C712" i="14"/>
  <c r="F712" i="14" s="1"/>
  <c r="C713" i="14"/>
  <c r="F713" i="14" s="1"/>
  <c r="C714" i="14"/>
  <c r="F714" i="14" s="1"/>
  <c r="C715" i="14"/>
  <c r="F715" i="14" s="1"/>
  <c r="C716" i="14"/>
  <c r="F716" i="14" s="1"/>
  <c r="C717" i="14"/>
  <c r="F717" i="14" s="1"/>
  <c r="C718" i="14"/>
  <c r="F718" i="14" s="1"/>
  <c r="C719" i="14"/>
  <c r="F719" i="14" s="1"/>
  <c r="C720" i="14"/>
  <c r="F720" i="14" s="1"/>
  <c r="C721" i="14"/>
  <c r="F721" i="14" s="1"/>
  <c r="C722" i="14"/>
  <c r="F722" i="14" s="1"/>
  <c r="C723" i="14"/>
  <c r="F723" i="14" s="1"/>
  <c r="C724" i="14"/>
  <c r="F724" i="14" s="1"/>
  <c r="C725" i="14"/>
  <c r="F725" i="14" s="1"/>
  <c r="C726" i="14"/>
  <c r="F726" i="14" s="1"/>
  <c r="C727" i="14"/>
  <c r="F727" i="14" s="1"/>
  <c r="C728" i="14"/>
  <c r="F728" i="14" s="1"/>
  <c r="C729" i="14"/>
  <c r="F729" i="14" s="1"/>
  <c r="C730" i="14"/>
  <c r="F730" i="14" s="1"/>
  <c r="C731" i="14"/>
  <c r="F731" i="14" s="1"/>
  <c r="C732" i="14"/>
  <c r="F732" i="14" s="1"/>
  <c r="C733" i="14"/>
  <c r="F733" i="14" s="1"/>
  <c r="C734" i="14"/>
  <c r="F734" i="14" s="1"/>
  <c r="C735" i="14"/>
  <c r="F735" i="14" s="1"/>
  <c r="C736" i="14"/>
  <c r="F736" i="14" s="1"/>
  <c r="C737" i="14"/>
  <c r="F737" i="14" s="1"/>
  <c r="C738" i="14"/>
  <c r="F738" i="14" s="1"/>
  <c r="C739" i="14"/>
  <c r="F739" i="14" s="1"/>
  <c r="C740" i="14"/>
  <c r="F740" i="14" s="1"/>
  <c r="C741" i="14"/>
  <c r="F741" i="14" s="1"/>
  <c r="C742" i="14"/>
  <c r="F742" i="14" s="1"/>
  <c r="C743" i="14"/>
  <c r="F743" i="14" s="1"/>
  <c r="C744" i="14"/>
  <c r="F744" i="14" s="1"/>
  <c r="C745" i="14"/>
  <c r="F745" i="14" s="1"/>
  <c r="C746" i="14"/>
  <c r="F746" i="14" s="1"/>
  <c r="C747" i="14"/>
  <c r="F747" i="14" s="1"/>
  <c r="C748" i="14"/>
  <c r="F748" i="14" s="1"/>
  <c r="C749" i="14"/>
  <c r="F749" i="14" s="1"/>
  <c r="C750" i="14"/>
  <c r="F750" i="14" s="1"/>
  <c r="C751" i="14"/>
  <c r="F751" i="14" s="1"/>
  <c r="C752" i="14"/>
  <c r="F752" i="14" s="1"/>
  <c r="C753" i="14"/>
  <c r="F753" i="14" s="1"/>
  <c r="C754" i="14"/>
  <c r="F754" i="14" s="1"/>
  <c r="C755" i="14"/>
  <c r="F755" i="14" s="1"/>
  <c r="C756" i="14"/>
  <c r="F756" i="14" s="1"/>
  <c r="C757" i="14"/>
  <c r="F757" i="14" s="1"/>
  <c r="C758" i="14"/>
  <c r="F758" i="14" s="1"/>
  <c r="C759" i="14"/>
  <c r="F759" i="14" s="1"/>
  <c r="C760" i="14"/>
  <c r="F760" i="14" s="1"/>
  <c r="C761" i="14"/>
  <c r="F761" i="14" s="1"/>
  <c r="C762" i="14"/>
  <c r="F762" i="14" s="1"/>
  <c r="C763" i="14"/>
  <c r="F763" i="14" s="1"/>
  <c r="C764" i="14"/>
  <c r="F764" i="14" s="1"/>
  <c r="C765" i="14"/>
  <c r="F765" i="14" s="1"/>
  <c r="C766" i="14"/>
  <c r="F766" i="14" s="1"/>
  <c r="C767" i="14"/>
  <c r="F767" i="14" s="1"/>
  <c r="C768" i="14"/>
  <c r="F768" i="14" s="1"/>
  <c r="C769" i="14"/>
  <c r="F769" i="14" s="1"/>
  <c r="C770" i="14"/>
  <c r="F770" i="14" s="1"/>
  <c r="C771" i="14"/>
  <c r="F771" i="14" s="1"/>
  <c r="C772" i="14"/>
  <c r="F772" i="14" s="1"/>
  <c r="C773" i="14"/>
  <c r="F773" i="14" s="1"/>
  <c r="C774" i="14"/>
  <c r="F774" i="14" s="1"/>
  <c r="C775" i="14"/>
  <c r="F775" i="14" s="1"/>
  <c r="C776" i="14"/>
  <c r="F776" i="14" s="1"/>
  <c r="C777" i="14"/>
  <c r="F777" i="14" s="1"/>
  <c r="C778" i="14"/>
  <c r="F778" i="14" s="1"/>
  <c r="C779" i="14"/>
  <c r="F779" i="14" s="1"/>
  <c r="C780" i="14"/>
  <c r="F780" i="14" s="1"/>
  <c r="C781" i="14"/>
  <c r="F781" i="14" s="1"/>
  <c r="C782" i="14"/>
  <c r="F782" i="14" s="1"/>
  <c r="C783" i="14"/>
  <c r="F783" i="14" s="1"/>
  <c r="C784" i="14"/>
  <c r="F784" i="14" s="1"/>
  <c r="C785" i="14"/>
  <c r="F785" i="14" s="1"/>
  <c r="C786" i="14"/>
  <c r="F786" i="14" s="1"/>
  <c r="C787" i="14"/>
  <c r="F787" i="14" s="1"/>
  <c r="C788" i="14"/>
  <c r="F788" i="14" s="1"/>
  <c r="C789" i="14"/>
  <c r="F789" i="14" s="1"/>
  <c r="C790" i="14"/>
  <c r="F790" i="14" s="1"/>
  <c r="C791" i="14"/>
  <c r="F791" i="14" s="1"/>
  <c r="C792" i="14"/>
  <c r="F792" i="14" s="1"/>
  <c r="C793" i="14"/>
  <c r="F793" i="14" s="1"/>
  <c r="C794" i="14"/>
  <c r="F794" i="14" s="1"/>
  <c r="C795" i="14"/>
  <c r="F795" i="14" s="1"/>
  <c r="C796" i="14"/>
  <c r="F796" i="14" s="1"/>
  <c r="C797" i="14"/>
  <c r="F797" i="14" s="1"/>
  <c r="C798" i="14"/>
  <c r="F798" i="14" s="1"/>
  <c r="C799" i="14"/>
  <c r="F799" i="14" s="1"/>
  <c r="C800" i="14"/>
  <c r="F800" i="14" s="1"/>
  <c r="C801" i="14"/>
  <c r="F801" i="14" s="1"/>
  <c r="C802" i="14"/>
  <c r="F802" i="14" s="1"/>
  <c r="C803" i="14"/>
  <c r="F803" i="14" s="1"/>
  <c r="C804" i="14"/>
  <c r="F804" i="14" s="1"/>
  <c r="C805" i="14"/>
  <c r="F805" i="14" s="1"/>
  <c r="C806" i="14"/>
  <c r="F806" i="14" s="1"/>
  <c r="C807" i="14"/>
  <c r="F807" i="14" s="1"/>
  <c r="C808" i="14"/>
  <c r="F808" i="14" s="1"/>
  <c r="C809" i="14"/>
  <c r="F809" i="14" s="1"/>
  <c r="C810" i="14"/>
  <c r="F810" i="14" s="1"/>
  <c r="C811" i="14"/>
  <c r="F811" i="14" s="1"/>
  <c r="C812" i="14"/>
  <c r="F812" i="14" s="1"/>
  <c r="C813" i="14"/>
  <c r="F813" i="14" s="1"/>
  <c r="C814" i="14"/>
  <c r="F814" i="14" s="1"/>
  <c r="C815" i="14"/>
  <c r="F815" i="14" s="1"/>
  <c r="C816" i="14"/>
  <c r="F816" i="14" s="1"/>
  <c r="C817" i="14"/>
  <c r="F817" i="14" s="1"/>
  <c r="C818" i="14"/>
  <c r="F818" i="14" s="1"/>
  <c r="C819" i="14"/>
  <c r="F819" i="14" s="1"/>
  <c r="C820" i="14"/>
  <c r="F820" i="14" s="1"/>
  <c r="C821" i="14"/>
  <c r="F821" i="14" s="1"/>
  <c r="C822" i="14"/>
  <c r="F822" i="14" s="1"/>
  <c r="C823" i="14"/>
  <c r="F823" i="14" s="1"/>
  <c r="C824" i="14"/>
  <c r="F824" i="14" s="1"/>
  <c r="C825" i="14"/>
  <c r="F825" i="14" s="1"/>
  <c r="C826" i="14"/>
  <c r="F826" i="14" s="1"/>
  <c r="C827" i="14"/>
  <c r="F827" i="14" s="1"/>
  <c r="C828" i="14"/>
  <c r="F828" i="14" s="1"/>
  <c r="C829" i="14"/>
  <c r="F829" i="14" s="1"/>
  <c r="C830" i="14"/>
  <c r="F830" i="14" s="1"/>
  <c r="C831" i="14"/>
  <c r="F831" i="14" s="1"/>
  <c r="C832" i="14"/>
  <c r="F832" i="14" s="1"/>
  <c r="C833" i="14"/>
  <c r="F833" i="14" s="1"/>
  <c r="C834" i="14"/>
  <c r="F834" i="14" s="1"/>
  <c r="C835" i="14"/>
  <c r="F835" i="14" s="1"/>
  <c r="C836" i="14"/>
  <c r="F836" i="14" s="1"/>
  <c r="C837" i="14"/>
  <c r="F837" i="14" s="1"/>
  <c r="C838" i="14"/>
  <c r="F838" i="14" s="1"/>
  <c r="C839" i="14"/>
  <c r="F839" i="14" s="1"/>
  <c r="C840" i="14"/>
  <c r="F840" i="14" s="1"/>
  <c r="C841" i="14"/>
  <c r="F841" i="14" s="1"/>
  <c r="C842" i="14"/>
  <c r="F842" i="14" s="1"/>
  <c r="C843" i="14"/>
  <c r="F843" i="14" s="1"/>
  <c r="C844" i="14"/>
  <c r="F844" i="14" s="1"/>
  <c r="C845" i="14"/>
  <c r="F845" i="14" s="1"/>
  <c r="C846" i="14"/>
  <c r="F846" i="14" s="1"/>
  <c r="C847" i="14"/>
  <c r="F847" i="14" s="1"/>
  <c r="C848" i="14"/>
  <c r="F848" i="14" s="1"/>
  <c r="C849" i="14"/>
  <c r="F849" i="14" s="1"/>
  <c r="C850" i="14"/>
  <c r="F850" i="14" s="1"/>
  <c r="C851" i="14"/>
  <c r="F851" i="14" s="1"/>
  <c r="C852" i="14"/>
  <c r="F852" i="14" s="1"/>
  <c r="C853" i="14"/>
  <c r="F853" i="14" s="1"/>
  <c r="C854" i="14"/>
  <c r="F854" i="14" s="1"/>
  <c r="C855" i="14"/>
  <c r="F855" i="14" s="1"/>
  <c r="C856" i="14"/>
  <c r="F856" i="14" s="1"/>
  <c r="C857" i="14"/>
  <c r="F857" i="14" s="1"/>
  <c r="C858" i="14"/>
  <c r="F858" i="14" s="1"/>
  <c r="C859" i="14"/>
  <c r="F859" i="14" s="1"/>
  <c r="C860" i="14"/>
  <c r="F860" i="14" s="1"/>
  <c r="C861" i="14"/>
  <c r="F861" i="14" s="1"/>
  <c r="C862" i="14"/>
  <c r="F862" i="14" s="1"/>
  <c r="C863" i="14"/>
  <c r="F863" i="14" s="1"/>
  <c r="C864" i="14"/>
  <c r="F864" i="14" s="1"/>
  <c r="C865" i="14"/>
  <c r="F865" i="14" s="1"/>
  <c r="C866" i="14"/>
  <c r="F866" i="14" s="1"/>
  <c r="C867" i="14"/>
  <c r="F867" i="14" s="1"/>
  <c r="C868" i="14"/>
  <c r="F868" i="14" s="1"/>
  <c r="C869" i="14"/>
  <c r="F869" i="14" s="1"/>
  <c r="C870" i="14"/>
  <c r="F870" i="14" s="1"/>
  <c r="C871" i="14"/>
  <c r="F871" i="14" s="1"/>
  <c r="C872" i="14"/>
  <c r="F872" i="14" s="1"/>
  <c r="C873" i="14"/>
  <c r="F873" i="14" s="1"/>
  <c r="C874" i="14"/>
  <c r="F874" i="14" s="1"/>
  <c r="C875" i="14"/>
  <c r="F875" i="14" s="1"/>
  <c r="C876" i="14"/>
  <c r="F876" i="14" s="1"/>
  <c r="C877" i="14"/>
  <c r="F877" i="14" s="1"/>
  <c r="C878" i="14"/>
  <c r="F878" i="14" s="1"/>
  <c r="C879" i="14"/>
  <c r="F879" i="14" s="1"/>
  <c r="C880" i="14"/>
  <c r="F880" i="14" s="1"/>
  <c r="C881" i="14"/>
  <c r="F881" i="14" s="1"/>
  <c r="C882" i="14"/>
  <c r="F882" i="14" s="1"/>
  <c r="C883" i="14"/>
  <c r="F883" i="14" s="1"/>
  <c r="C884" i="14"/>
  <c r="F884" i="14" s="1"/>
  <c r="C885" i="14"/>
  <c r="F885" i="14" s="1"/>
  <c r="C886" i="14"/>
  <c r="F886" i="14" s="1"/>
  <c r="C887" i="14"/>
  <c r="F887" i="14" s="1"/>
  <c r="C888" i="14"/>
  <c r="F888" i="14" s="1"/>
  <c r="C889" i="14"/>
  <c r="F889" i="14" s="1"/>
  <c r="C890" i="14"/>
  <c r="F890" i="14" s="1"/>
  <c r="C891" i="14"/>
  <c r="F891" i="14" s="1"/>
  <c r="C892" i="14"/>
  <c r="F892" i="14" s="1"/>
  <c r="C893" i="14"/>
  <c r="F893" i="14" s="1"/>
  <c r="C894" i="14"/>
  <c r="F894" i="14" s="1"/>
  <c r="C895" i="14"/>
  <c r="F895" i="14" s="1"/>
  <c r="C896" i="14"/>
  <c r="F896" i="14" s="1"/>
  <c r="C897" i="14"/>
  <c r="F897" i="14" s="1"/>
  <c r="C898" i="14"/>
  <c r="F898" i="14" s="1"/>
  <c r="C899" i="14"/>
  <c r="F899" i="14" s="1"/>
  <c r="C900" i="14"/>
  <c r="F900" i="14" s="1"/>
  <c r="C901" i="14"/>
  <c r="F901" i="14" s="1"/>
  <c r="C902" i="14"/>
  <c r="F902" i="14" s="1"/>
  <c r="C903" i="14"/>
  <c r="F903" i="14" s="1"/>
  <c r="C904" i="14"/>
  <c r="F904" i="14" s="1"/>
  <c r="C905" i="14"/>
  <c r="F905" i="14" s="1"/>
  <c r="C906" i="14"/>
  <c r="F906" i="14" s="1"/>
  <c r="C907" i="14"/>
  <c r="F907" i="14" s="1"/>
  <c r="C908" i="14"/>
  <c r="F908" i="14" s="1"/>
  <c r="C909" i="14"/>
  <c r="F909" i="14" s="1"/>
  <c r="C910" i="14"/>
  <c r="F910" i="14" s="1"/>
  <c r="C911" i="14"/>
  <c r="F911" i="14" s="1"/>
  <c r="C912" i="14"/>
  <c r="F912" i="14" s="1"/>
  <c r="C913" i="14"/>
  <c r="F913" i="14" s="1"/>
  <c r="C914" i="14"/>
  <c r="F914" i="14" s="1"/>
  <c r="C915" i="14"/>
  <c r="F915" i="14" s="1"/>
  <c r="C916" i="14"/>
  <c r="F916" i="14" s="1"/>
  <c r="C917" i="14"/>
  <c r="F917" i="14" s="1"/>
  <c r="C918" i="14"/>
  <c r="F918" i="14" s="1"/>
  <c r="C919" i="14"/>
  <c r="F919" i="14" s="1"/>
  <c r="C920" i="14"/>
  <c r="F920" i="14" s="1"/>
  <c r="C921" i="14"/>
  <c r="F921" i="14" s="1"/>
  <c r="C922" i="14"/>
  <c r="F922" i="14" s="1"/>
  <c r="C923" i="14"/>
  <c r="F923" i="14" s="1"/>
  <c r="C924" i="14"/>
  <c r="F924" i="14" s="1"/>
  <c r="C925" i="14"/>
  <c r="F925" i="14" s="1"/>
  <c r="C926" i="14"/>
  <c r="F926" i="14" s="1"/>
  <c r="C927" i="14"/>
  <c r="F927" i="14" s="1"/>
  <c r="C928" i="14"/>
  <c r="F928" i="14" s="1"/>
  <c r="C929" i="14"/>
  <c r="F929" i="14" s="1"/>
  <c r="C930" i="14"/>
  <c r="F930" i="14" s="1"/>
  <c r="C931" i="14"/>
  <c r="F931" i="14" s="1"/>
  <c r="C932" i="14"/>
  <c r="F932" i="14" s="1"/>
  <c r="C933" i="14"/>
  <c r="F933" i="14" s="1"/>
  <c r="C934" i="14"/>
  <c r="F934" i="14" s="1"/>
  <c r="C935" i="14"/>
  <c r="F935" i="14" s="1"/>
  <c r="C936" i="14"/>
  <c r="F936" i="14" s="1"/>
  <c r="C937" i="14"/>
  <c r="F937" i="14" s="1"/>
  <c r="C938" i="14"/>
  <c r="F938" i="14" s="1"/>
  <c r="C939" i="14"/>
  <c r="F939" i="14" s="1"/>
  <c r="C940" i="14"/>
  <c r="F940" i="14" s="1"/>
  <c r="C941" i="14"/>
  <c r="F941" i="14" s="1"/>
  <c r="C942" i="14"/>
  <c r="F942" i="14" s="1"/>
  <c r="C943" i="14"/>
  <c r="F943" i="14" s="1"/>
  <c r="C944" i="14"/>
  <c r="F944" i="14" s="1"/>
  <c r="C945" i="14"/>
  <c r="F945" i="14" s="1"/>
  <c r="C946" i="14"/>
  <c r="F946" i="14" s="1"/>
  <c r="C947" i="14"/>
  <c r="F947" i="14" s="1"/>
  <c r="C948" i="14"/>
  <c r="F948" i="14" s="1"/>
  <c r="C949" i="14"/>
  <c r="F949" i="14" s="1"/>
  <c r="C950" i="14"/>
  <c r="F950" i="14" s="1"/>
  <c r="C951" i="14"/>
  <c r="F951" i="14" s="1"/>
  <c r="C952" i="14"/>
  <c r="F952" i="14" s="1"/>
  <c r="C953" i="14"/>
  <c r="F953" i="14" s="1"/>
  <c r="C954" i="14"/>
  <c r="F954" i="14" s="1"/>
  <c r="C955" i="14"/>
  <c r="F955" i="14" s="1"/>
  <c r="C956" i="14"/>
  <c r="F956" i="14" s="1"/>
  <c r="C957" i="14"/>
  <c r="F957" i="14" s="1"/>
  <c r="C958" i="14"/>
  <c r="F958" i="14" s="1"/>
  <c r="C959" i="14"/>
  <c r="F959" i="14" s="1"/>
  <c r="C960" i="14"/>
  <c r="F960" i="14" s="1"/>
  <c r="C961" i="14"/>
  <c r="F961" i="14" s="1"/>
  <c r="C962" i="14"/>
  <c r="F962" i="14" s="1"/>
  <c r="C963" i="14"/>
  <c r="F963" i="14" s="1"/>
  <c r="C964" i="14"/>
  <c r="F964" i="14" s="1"/>
  <c r="C965" i="14"/>
  <c r="F965" i="14" s="1"/>
  <c r="C966" i="14"/>
  <c r="F966" i="14" s="1"/>
  <c r="C967" i="14"/>
  <c r="F967" i="14" s="1"/>
  <c r="C968" i="14"/>
  <c r="F968" i="14" s="1"/>
  <c r="C969" i="14"/>
  <c r="F969" i="14" s="1"/>
  <c r="C970" i="14"/>
  <c r="F970" i="14" s="1"/>
  <c r="C971" i="14"/>
  <c r="F971" i="14" s="1"/>
  <c r="C972" i="14"/>
  <c r="F972" i="14" s="1"/>
  <c r="C973" i="14"/>
  <c r="F973" i="14" s="1"/>
  <c r="C974" i="14"/>
  <c r="F974" i="14" s="1"/>
  <c r="C975" i="14"/>
  <c r="F975" i="14" s="1"/>
  <c r="C976" i="14"/>
  <c r="F976" i="14" s="1"/>
  <c r="C977" i="14"/>
  <c r="F977" i="14" s="1"/>
  <c r="C978" i="14"/>
  <c r="F978" i="14" s="1"/>
  <c r="C979" i="14"/>
  <c r="F979" i="14" s="1"/>
  <c r="C980" i="14"/>
  <c r="F980" i="14" s="1"/>
  <c r="C981" i="14"/>
  <c r="F981" i="14" s="1"/>
  <c r="C982" i="14"/>
  <c r="F982" i="14" s="1"/>
  <c r="C983" i="14"/>
  <c r="F983" i="14" s="1"/>
  <c r="C14" i="14"/>
  <c r="F14" i="14" s="1"/>
  <c r="C15" i="11"/>
  <c r="F15" i="11" s="1"/>
  <c r="C16" i="11"/>
  <c r="F16" i="11" s="1"/>
  <c r="C17" i="11"/>
  <c r="F17" i="11" s="1"/>
  <c r="C18" i="11"/>
  <c r="F18" i="11" s="1"/>
  <c r="C19" i="11"/>
  <c r="F19" i="11" s="1"/>
  <c r="C20" i="11"/>
  <c r="F20" i="11" s="1"/>
  <c r="C21" i="11"/>
  <c r="F21" i="11" s="1"/>
  <c r="C22" i="11"/>
  <c r="F22" i="11" s="1"/>
  <c r="C23" i="11"/>
  <c r="F23" i="11" s="1"/>
  <c r="C24" i="11"/>
  <c r="F24" i="11" s="1"/>
  <c r="C25" i="11"/>
  <c r="F25" i="11" s="1"/>
  <c r="C26" i="11"/>
  <c r="F26" i="11" s="1"/>
  <c r="C27" i="11"/>
  <c r="F27" i="11" s="1"/>
  <c r="C28" i="11"/>
  <c r="F28" i="11" s="1"/>
  <c r="C29" i="11"/>
  <c r="F29" i="11" s="1"/>
  <c r="C30" i="11"/>
  <c r="F30" i="11" s="1"/>
  <c r="C31" i="11"/>
  <c r="F31" i="11" s="1"/>
  <c r="C32" i="11"/>
  <c r="F32" i="11" s="1"/>
  <c r="C33" i="11"/>
  <c r="F33" i="11" s="1"/>
  <c r="C34" i="11"/>
  <c r="F34" i="11" s="1"/>
  <c r="C35" i="11"/>
  <c r="F35" i="11" s="1"/>
  <c r="C36" i="11"/>
  <c r="F36" i="11" s="1"/>
  <c r="C37" i="11"/>
  <c r="F37" i="11" s="1"/>
  <c r="C38" i="11"/>
  <c r="F38" i="11" s="1"/>
  <c r="C39" i="11"/>
  <c r="F39" i="11" s="1"/>
  <c r="C40" i="11"/>
  <c r="F40" i="11" s="1"/>
  <c r="C41" i="11"/>
  <c r="F41" i="11" s="1"/>
  <c r="C42" i="11"/>
  <c r="F42" i="11" s="1"/>
  <c r="C43" i="11"/>
  <c r="F43" i="11" s="1"/>
  <c r="C44" i="11"/>
  <c r="F44" i="11" s="1"/>
  <c r="C45" i="11"/>
  <c r="F45" i="11" s="1"/>
  <c r="C46" i="11"/>
  <c r="F46" i="11" s="1"/>
  <c r="C47" i="11"/>
  <c r="F47" i="11" s="1"/>
  <c r="C48" i="11"/>
  <c r="F48" i="11" s="1"/>
  <c r="C49" i="11"/>
  <c r="F49" i="11" s="1"/>
  <c r="C50" i="11"/>
  <c r="F50" i="11" s="1"/>
  <c r="C51" i="11"/>
  <c r="F51" i="11" s="1"/>
  <c r="C52" i="11"/>
  <c r="F52" i="11" s="1"/>
  <c r="C53" i="11"/>
  <c r="F53" i="11" s="1"/>
  <c r="C54" i="11"/>
  <c r="F54" i="11" s="1"/>
  <c r="C55" i="11"/>
  <c r="F55" i="11" s="1"/>
  <c r="C56" i="11"/>
  <c r="F56" i="11" s="1"/>
  <c r="C57" i="11"/>
  <c r="F57" i="11" s="1"/>
  <c r="C58" i="11"/>
  <c r="F58" i="11" s="1"/>
  <c r="C59" i="11"/>
  <c r="F59" i="11" s="1"/>
  <c r="C60" i="11"/>
  <c r="F60" i="11" s="1"/>
  <c r="C61" i="11"/>
  <c r="F61" i="11" s="1"/>
  <c r="C62" i="11"/>
  <c r="F62" i="11" s="1"/>
  <c r="C63" i="11"/>
  <c r="F63" i="11" s="1"/>
  <c r="C64" i="11"/>
  <c r="F64" i="11" s="1"/>
  <c r="C65" i="11"/>
  <c r="F65" i="11" s="1"/>
  <c r="C66" i="11"/>
  <c r="F66" i="11" s="1"/>
  <c r="C67" i="11"/>
  <c r="F67" i="11" s="1"/>
  <c r="C68" i="11"/>
  <c r="F68" i="11" s="1"/>
  <c r="C69" i="11"/>
  <c r="F69" i="11" s="1"/>
  <c r="C70" i="11"/>
  <c r="F70" i="11" s="1"/>
  <c r="C71" i="11"/>
  <c r="F71" i="11" s="1"/>
  <c r="C72" i="11"/>
  <c r="F72" i="11" s="1"/>
  <c r="C73" i="11"/>
  <c r="F73" i="11" s="1"/>
  <c r="C74" i="11"/>
  <c r="F74" i="11" s="1"/>
  <c r="C75" i="11"/>
  <c r="F75" i="11" s="1"/>
  <c r="C76" i="11"/>
  <c r="F76" i="11" s="1"/>
  <c r="C77" i="11"/>
  <c r="F77" i="11" s="1"/>
  <c r="C78" i="11"/>
  <c r="F78" i="11" s="1"/>
  <c r="C79" i="11"/>
  <c r="F79" i="11" s="1"/>
  <c r="C80" i="11"/>
  <c r="F80" i="11" s="1"/>
  <c r="C81" i="11"/>
  <c r="F81" i="11" s="1"/>
  <c r="C82" i="11"/>
  <c r="F82" i="11" s="1"/>
  <c r="C83" i="11"/>
  <c r="F83" i="11" s="1"/>
  <c r="C84" i="11"/>
  <c r="F84" i="11" s="1"/>
  <c r="C85" i="11"/>
  <c r="F85" i="11" s="1"/>
  <c r="C86" i="11"/>
  <c r="F86" i="11" s="1"/>
  <c r="C87" i="11"/>
  <c r="F87" i="11" s="1"/>
  <c r="C88" i="11"/>
  <c r="F88" i="11" s="1"/>
  <c r="C89" i="11"/>
  <c r="F89" i="11" s="1"/>
  <c r="C90" i="11"/>
  <c r="F90" i="11" s="1"/>
  <c r="C91" i="11"/>
  <c r="F91" i="11" s="1"/>
  <c r="C92" i="11"/>
  <c r="F92" i="11" s="1"/>
  <c r="C93" i="11"/>
  <c r="F93" i="11" s="1"/>
  <c r="C94" i="11"/>
  <c r="F94" i="11" s="1"/>
  <c r="C95" i="11"/>
  <c r="F95" i="11" s="1"/>
  <c r="C96" i="11"/>
  <c r="F96" i="11" s="1"/>
  <c r="C97" i="11"/>
  <c r="F97" i="11" s="1"/>
  <c r="C98" i="11"/>
  <c r="F98" i="11" s="1"/>
  <c r="C99" i="11"/>
  <c r="F99" i="11" s="1"/>
  <c r="C100" i="11"/>
  <c r="F100" i="11" s="1"/>
  <c r="C101" i="11"/>
  <c r="F101" i="11" s="1"/>
  <c r="C102" i="11"/>
  <c r="F102" i="11" s="1"/>
  <c r="C103" i="11"/>
  <c r="F103" i="11" s="1"/>
  <c r="C104" i="11"/>
  <c r="F104" i="11" s="1"/>
  <c r="C105" i="11"/>
  <c r="F105" i="11" s="1"/>
  <c r="C106" i="11"/>
  <c r="F106" i="11" s="1"/>
  <c r="C107" i="11"/>
  <c r="F107" i="11" s="1"/>
  <c r="C108" i="11"/>
  <c r="F108" i="11" s="1"/>
  <c r="C109" i="11"/>
  <c r="F109" i="11" s="1"/>
  <c r="C110" i="11"/>
  <c r="F110" i="11" s="1"/>
  <c r="C111" i="11"/>
  <c r="F111" i="11" s="1"/>
  <c r="C112" i="11"/>
  <c r="F112" i="11" s="1"/>
  <c r="C113" i="11"/>
  <c r="F113" i="11" s="1"/>
  <c r="C114" i="11"/>
  <c r="F114" i="11" s="1"/>
  <c r="C115" i="11"/>
  <c r="F115" i="11" s="1"/>
  <c r="C116" i="11"/>
  <c r="F116" i="11" s="1"/>
  <c r="C117" i="11"/>
  <c r="F117" i="11" s="1"/>
  <c r="C118" i="11"/>
  <c r="F118" i="11" s="1"/>
  <c r="C119" i="11"/>
  <c r="F119" i="11" s="1"/>
  <c r="C120" i="11"/>
  <c r="F120" i="11" s="1"/>
  <c r="C121" i="11"/>
  <c r="F121" i="11" s="1"/>
  <c r="C122" i="11"/>
  <c r="F122" i="11" s="1"/>
  <c r="C123" i="11"/>
  <c r="F123" i="11" s="1"/>
  <c r="C124" i="11"/>
  <c r="F124" i="11" s="1"/>
  <c r="C125" i="11"/>
  <c r="F125" i="11" s="1"/>
  <c r="C126" i="11"/>
  <c r="F126" i="11" s="1"/>
  <c r="C127" i="11"/>
  <c r="F127" i="11" s="1"/>
  <c r="C128" i="11"/>
  <c r="F128" i="11" s="1"/>
  <c r="C129" i="11"/>
  <c r="F129" i="11" s="1"/>
  <c r="C130" i="11"/>
  <c r="F130" i="11" s="1"/>
  <c r="C131" i="11"/>
  <c r="F131" i="11" s="1"/>
  <c r="C132" i="11"/>
  <c r="F132" i="11" s="1"/>
  <c r="C133" i="11"/>
  <c r="F133" i="11" s="1"/>
  <c r="C134" i="11"/>
  <c r="F134" i="11" s="1"/>
  <c r="C135" i="11"/>
  <c r="F135" i="11" s="1"/>
  <c r="C136" i="11"/>
  <c r="F136" i="11" s="1"/>
  <c r="C137" i="11"/>
  <c r="F137" i="11" s="1"/>
  <c r="C138" i="11"/>
  <c r="F138" i="11" s="1"/>
  <c r="C139" i="11"/>
  <c r="F139" i="11" s="1"/>
  <c r="C140" i="11"/>
  <c r="F140" i="11" s="1"/>
  <c r="C141" i="11"/>
  <c r="F141" i="11" s="1"/>
  <c r="C142" i="11"/>
  <c r="F142" i="11" s="1"/>
  <c r="C143" i="11"/>
  <c r="F143" i="11" s="1"/>
  <c r="C144" i="11"/>
  <c r="F144" i="11" s="1"/>
  <c r="C145" i="11"/>
  <c r="F145" i="11" s="1"/>
  <c r="C146" i="11"/>
  <c r="F146" i="11" s="1"/>
  <c r="C147" i="11"/>
  <c r="F147" i="11" s="1"/>
  <c r="C148" i="11"/>
  <c r="F148" i="11" s="1"/>
  <c r="C149" i="11"/>
  <c r="F149" i="11" s="1"/>
  <c r="C150" i="11"/>
  <c r="F150" i="11" s="1"/>
  <c r="C151" i="11"/>
  <c r="F151" i="11" s="1"/>
  <c r="C152" i="11"/>
  <c r="F152" i="11" s="1"/>
  <c r="C153" i="11"/>
  <c r="F153" i="11" s="1"/>
  <c r="C154" i="11"/>
  <c r="F154" i="11" s="1"/>
  <c r="C155" i="11"/>
  <c r="F155" i="11" s="1"/>
  <c r="C156" i="11"/>
  <c r="F156" i="11" s="1"/>
  <c r="C157" i="11"/>
  <c r="F157" i="11" s="1"/>
  <c r="C158" i="11"/>
  <c r="F158" i="11" s="1"/>
  <c r="C159" i="11"/>
  <c r="F159" i="11" s="1"/>
  <c r="C160" i="11"/>
  <c r="F160" i="11" s="1"/>
  <c r="C161" i="11"/>
  <c r="F161" i="11" s="1"/>
  <c r="C162" i="11"/>
  <c r="F162" i="11" s="1"/>
  <c r="C163" i="11"/>
  <c r="F163" i="11" s="1"/>
  <c r="C164" i="11"/>
  <c r="F164" i="11" s="1"/>
  <c r="C165" i="11"/>
  <c r="F165" i="11" s="1"/>
  <c r="C166" i="11"/>
  <c r="F166" i="11" s="1"/>
  <c r="C167" i="11"/>
  <c r="F167" i="11" s="1"/>
  <c r="C168" i="11"/>
  <c r="F168" i="11" s="1"/>
  <c r="C169" i="11"/>
  <c r="F169" i="11" s="1"/>
  <c r="C170" i="11"/>
  <c r="F170" i="11" s="1"/>
  <c r="C171" i="11"/>
  <c r="F171" i="11" s="1"/>
  <c r="C172" i="11"/>
  <c r="F172" i="11" s="1"/>
  <c r="C173" i="11"/>
  <c r="F173" i="11" s="1"/>
  <c r="C174" i="11"/>
  <c r="F174" i="11" s="1"/>
  <c r="C175" i="11"/>
  <c r="F175" i="11" s="1"/>
  <c r="C176" i="11"/>
  <c r="F176" i="11" s="1"/>
  <c r="C177" i="11"/>
  <c r="F177" i="11" s="1"/>
  <c r="C178" i="11"/>
  <c r="F178" i="11" s="1"/>
  <c r="C179" i="11"/>
  <c r="F179" i="11" s="1"/>
  <c r="C180" i="11"/>
  <c r="F180" i="11" s="1"/>
  <c r="C181" i="11"/>
  <c r="F181" i="11" s="1"/>
  <c r="C182" i="11"/>
  <c r="F182" i="11" s="1"/>
  <c r="C183" i="11"/>
  <c r="F183" i="11" s="1"/>
  <c r="C184" i="11"/>
  <c r="F184" i="11" s="1"/>
  <c r="C185" i="11"/>
  <c r="F185" i="11" s="1"/>
  <c r="C186" i="11"/>
  <c r="F186" i="11" s="1"/>
  <c r="C187" i="11"/>
  <c r="F187" i="11" s="1"/>
  <c r="C188" i="11"/>
  <c r="F188" i="11" s="1"/>
  <c r="C189" i="11"/>
  <c r="F189" i="11" s="1"/>
  <c r="C190" i="11"/>
  <c r="F190" i="11" s="1"/>
  <c r="C191" i="11"/>
  <c r="F191" i="11" s="1"/>
  <c r="C192" i="11"/>
  <c r="F192" i="11" s="1"/>
  <c r="C193" i="11"/>
  <c r="F193" i="11" s="1"/>
  <c r="C194" i="11"/>
  <c r="F194" i="11" s="1"/>
  <c r="C195" i="11"/>
  <c r="F195" i="11" s="1"/>
  <c r="C196" i="11"/>
  <c r="F196" i="11" s="1"/>
  <c r="C197" i="11"/>
  <c r="F197" i="11" s="1"/>
  <c r="C198" i="11"/>
  <c r="F198" i="11" s="1"/>
  <c r="C199" i="11"/>
  <c r="F199" i="11" s="1"/>
  <c r="C200" i="11"/>
  <c r="F200" i="11" s="1"/>
  <c r="C201" i="11"/>
  <c r="F201" i="11" s="1"/>
  <c r="C202" i="11"/>
  <c r="F202" i="11" s="1"/>
  <c r="C203" i="11"/>
  <c r="F203" i="11" s="1"/>
  <c r="C204" i="11"/>
  <c r="F204" i="11" s="1"/>
  <c r="C205" i="11"/>
  <c r="F205" i="11" s="1"/>
  <c r="C206" i="11"/>
  <c r="F206" i="11" s="1"/>
  <c r="C207" i="11"/>
  <c r="F207" i="11" s="1"/>
  <c r="C208" i="11"/>
  <c r="F208" i="11" s="1"/>
  <c r="C209" i="11"/>
  <c r="F209" i="11" s="1"/>
  <c r="C210" i="11"/>
  <c r="F210" i="11" s="1"/>
  <c r="C211" i="11"/>
  <c r="F211" i="11" s="1"/>
  <c r="C212" i="11"/>
  <c r="F212" i="11" s="1"/>
  <c r="C213" i="11"/>
  <c r="F213" i="11" s="1"/>
  <c r="C214" i="11"/>
  <c r="F214" i="11" s="1"/>
  <c r="C215" i="11"/>
  <c r="F215" i="11" s="1"/>
  <c r="C216" i="11"/>
  <c r="F216" i="11" s="1"/>
  <c r="C217" i="11"/>
  <c r="F217" i="11" s="1"/>
  <c r="C218" i="11"/>
  <c r="F218" i="11" s="1"/>
  <c r="C219" i="11"/>
  <c r="F219" i="11" s="1"/>
  <c r="C220" i="11"/>
  <c r="F220" i="11" s="1"/>
  <c r="C221" i="11"/>
  <c r="F221" i="11" s="1"/>
  <c r="C222" i="11"/>
  <c r="F222" i="11" s="1"/>
  <c r="C223" i="11"/>
  <c r="F223" i="11" s="1"/>
  <c r="C224" i="11"/>
  <c r="F224" i="11" s="1"/>
  <c r="C225" i="11"/>
  <c r="F225" i="11" s="1"/>
  <c r="C226" i="11"/>
  <c r="F226" i="11" s="1"/>
  <c r="C227" i="11"/>
  <c r="F227" i="11" s="1"/>
  <c r="C228" i="11"/>
  <c r="F228" i="11" s="1"/>
  <c r="C229" i="11"/>
  <c r="F229" i="11" s="1"/>
  <c r="C230" i="11"/>
  <c r="F230" i="11" s="1"/>
  <c r="C231" i="11"/>
  <c r="F231" i="11" s="1"/>
  <c r="C232" i="11"/>
  <c r="F232" i="11" s="1"/>
  <c r="C233" i="11"/>
  <c r="F233" i="11" s="1"/>
  <c r="C234" i="11"/>
  <c r="F234" i="11" s="1"/>
  <c r="C235" i="11"/>
  <c r="F235" i="11" s="1"/>
  <c r="C236" i="11"/>
  <c r="F236" i="11" s="1"/>
  <c r="C237" i="11"/>
  <c r="F237" i="11" s="1"/>
  <c r="C238" i="11"/>
  <c r="F238" i="11" s="1"/>
  <c r="C239" i="11"/>
  <c r="F239" i="11" s="1"/>
  <c r="C240" i="11"/>
  <c r="F240" i="11" s="1"/>
  <c r="C241" i="11"/>
  <c r="F241" i="11" s="1"/>
  <c r="C242" i="11"/>
  <c r="F242" i="11" s="1"/>
  <c r="C243" i="11"/>
  <c r="F243" i="11" s="1"/>
  <c r="C244" i="11"/>
  <c r="F244" i="11" s="1"/>
  <c r="C245" i="11"/>
  <c r="F245" i="11" s="1"/>
  <c r="C246" i="11"/>
  <c r="F246" i="11" s="1"/>
  <c r="C247" i="11"/>
  <c r="F247" i="11" s="1"/>
  <c r="C248" i="11"/>
  <c r="F248" i="11" s="1"/>
  <c r="C249" i="11"/>
  <c r="F249" i="11" s="1"/>
  <c r="C250" i="11"/>
  <c r="F250" i="11" s="1"/>
  <c r="C251" i="11"/>
  <c r="F251" i="11" s="1"/>
  <c r="C252" i="11"/>
  <c r="F252" i="11" s="1"/>
  <c r="C253" i="11"/>
  <c r="F253" i="11" s="1"/>
  <c r="C254" i="11"/>
  <c r="F254" i="11" s="1"/>
  <c r="C255" i="11"/>
  <c r="F255" i="11" s="1"/>
  <c r="C256" i="11"/>
  <c r="F256" i="11" s="1"/>
  <c r="C257" i="11"/>
  <c r="F257" i="11" s="1"/>
  <c r="C258" i="11"/>
  <c r="F258" i="11" s="1"/>
  <c r="C259" i="11"/>
  <c r="F259" i="11" s="1"/>
  <c r="C260" i="11"/>
  <c r="F260" i="11" s="1"/>
  <c r="C261" i="11"/>
  <c r="F261" i="11" s="1"/>
  <c r="C262" i="11"/>
  <c r="F262" i="11" s="1"/>
  <c r="C263" i="11"/>
  <c r="F263" i="11" s="1"/>
  <c r="C264" i="11"/>
  <c r="F264" i="11" s="1"/>
  <c r="C265" i="11"/>
  <c r="F265" i="11" s="1"/>
  <c r="C266" i="11"/>
  <c r="F266" i="11" s="1"/>
  <c r="C267" i="11"/>
  <c r="F267" i="11" s="1"/>
  <c r="C268" i="11"/>
  <c r="F268" i="11" s="1"/>
  <c r="C269" i="11"/>
  <c r="F269" i="11" s="1"/>
  <c r="C270" i="11"/>
  <c r="F270" i="11" s="1"/>
  <c r="C271" i="11"/>
  <c r="F271" i="11" s="1"/>
  <c r="C272" i="11"/>
  <c r="F272" i="11" s="1"/>
  <c r="C273" i="11"/>
  <c r="F273" i="11" s="1"/>
  <c r="C274" i="11"/>
  <c r="F274" i="11" s="1"/>
  <c r="C275" i="11"/>
  <c r="F275" i="11" s="1"/>
  <c r="C276" i="11"/>
  <c r="F276" i="11" s="1"/>
  <c r="C277" i="11"/>
  <c r="F277" i="11" s="1"/>
  <c r="C278" i="11"/>
  <c r="F278" i="11" s="1"/>
  <c r="C279" i="11"/>
  <c r="F279" i="11" s="1"/>
  <c r="C280" i="11"/>
  <c r="F280" i="11" s="1"/>
  <c r="C281" i="11"/>
  <c r="F281" i="11" s="1"/>
  <c r="C282" i="11"/>
  <c r="F282" i="11" s="1"/>
  <c r="C283" i="11"/>
  <c r="F283" i="11" s="1"/>
  <c r="C284" i="11"/>
  <c r="F284" i="11" s="1"/>
  <c r="C285" i="11"/>
  <c r="F285" i="11" s="1"/>
  <c r="C286" i="11"/>
  <c r="F286" i="11" s="1"/>
  <c r="C287" i="11"/>
  <c r="F287" i="11" s="1"/>
  <c r="C288" i="11"/>
  <c r="F288" i="11" s="1"/>
  <c r="C289" i="11"/>
  <c r="F289" i="11" s="1"/>
  <c r="C290" i="11"/>
  <c r="F290" i="11" s="1"/>
  <c r="C291" i="11"/>
  <c r="F291" i="11" s="1"/>
  <c r="C292" i="11"/>
  <c r="F292" i="11" s="1"/>
  <c r="C293" i="11"/>
  <c r="F293" i="11" s="1"/>
  <c r="C294" i="11"/>
  <c r="F294" i="11" s="1"/>
  <c r="C295" i="11"/>
  <c r="F295" i="11" s="1"/>
  <c r="C296" i="11"/>
  <c r="F296" i="11" s="1"/>
  <c r="C297" i="11"/>
  <c r="F297" i="11" s="1"/>
  <c r="C298" i="11"/>
  <c r="F298" i="11" s="1"/>
  <c r="C299" i="11"/>
  <c r="F299" i="11" s="1"/>
  <c r="C300" i="11"/>
  <c r="F300" i="11" s="1"/>
  <c r="C301" i="11"/>
  <c r="F301" i="11" s="1"/>
  <c r="C302" i="11"/>
  <c r="F302" i="11" s="1"/>
  <c r="C303" i="11"/>
  <c r="F303" i="11" s="1"/>
  <c r="C304" i="11"/>
  <c r="F304" i="11" s="1"/>
  <c r="C305" i="11"/>
  <c r="F305" i="11" s="1"/>
  <c r="C306" i="11"/>
  <c r="F306" i="11" s="1"/>
  <c r="C307" i="11"/>
  <c r="F307" i="11" s="1"/>
  <c r="C308" i="11"/>
  <c r="F308" i="11" s="1"/>
  <c r="C309" i="11"/>
  <c r="F309" i="11" s="1"/>
  <c r="C310" i="11"/>
  <c r="F310" i="11" s="1"/>
  <c r="C311" i="11"/>
  <c r="F311" i="11" s="1"/>
  <c r="C312" i="11"/>
  <c r="F312" i="11" s="1"/>
  <c r="C313" i="11"/>
  <c r="F313" i="11" s="1"/>
  <c r="C314" i="11"/>
  <c r="F314" i="11" s="1"/>
  <c r="C315" i="11"/>
  <c r="F315" i="11" s="1"/>
  <c r="C316" i="11"/>
  <c r="F316" i="11" s="1"/>
  <c r="C317" i="11"/>
  <c r="F317" i="11" s="1"/>
  <c r="C318" i="11"/>
  <c r="F318" i="11" s="1"/>
  <c r="C319" i="11"/>
  <c r="F319" i="11" s="1"/>
  <c r="C320" i="11"/>
  <c r="F320" i="11" s="1"/>
  <c r="C321" i="11"/>
  <c r="F321" i="11" s="1"/>
  <c r="C322" i="11"/>
  <c r="F322" i="11" s="1"/>
  <c r="C323" i="11"/>
  <c r="F323" i="11" s="1"/>
  <c r="C324" i="11"/>
  <c r="F324" i="11" s="1"/>
  <c r="C325" i="11"/>
  <c r="F325" i="11" s="1"/>
  <c r="C326" i="11"/>
  <c r="F326" i="11" s="1"/>
  <c r="C327" i="11"/>
  <c r="F327" i="11" s="1"/>
  <c r="C328" i="11"/>
  <c r="F328" i="11" s="1"/>
  <c r="C329" i="11"/>
  <c r="F329" i="11" s="1"/>
  <c r="C330" i="11"/>
  <c r="F330" i="11" s="1"/>
  <c r="C331" i="11"/>
  <c r="F331" i="11" s="1"/>
  <c r="C332" i="11"/>
  <c r="F332" i="11" s="1"/>
  <c r="C333" i="11"/>
  <c r="F333" i="11" s="1"/>
  <c r="C334" i="11"/>
  <c r="F334" i="11" s="1"/>
  <c r="C335" i="11"/>
  <c r="F335" i="11" s="1"/>
  <c r="C336" i="11"/>
  <c r="F336" i="11" s="1"/>
  <c r="C337" i="11"/>
  <c r="F337" i="11" s="1"/>
  <c r="C338" i="11"/>
  <c r="F338" i="11" s="1"/>
  <c r="C339" i="11"/>
  <c r="F339" i="11" s="1"/>
  <c r="C340" i="11"/>
  <c r="F340" i="11" s="1"/>
  <c r="C341" i="11"/>
  <c r="F341" i="11" s="1"/>
  <c r="C342" i="11"/>
  <c r="F342" i="11" s="1"/>
  <c r="C343" i="11"/>
  <c r="F343" i="11" s="1"/>
  <c r="C344" i="11"/>
  <c r="F344" i="11" s="1"/>
  <c r="C345" i="11"/>
  <c r="F345" i="11" s="1"/>
  <c r="C346" i="11"/>
  <c r="F346" i="11" s="1"/>
  <c r="C347" i="11"/>
  <c r="F347" i="11" s="1"/>
  <c r="C348" i="11"/>
  <c r="F348" i="11" s="1"/>
  <c r="C349" i="11"/>
  <c r="F349" i="11" s="1"/>
  <c r="C350" i="11"/>
  <c r="F350" i="11" s="1"/>
  <c r="C351" i="11"/>
  <c r="F351" i="11" s="1"/>
  <c r="C352" i="11"/>
  <c r="F352" i="11" s="1"/>
  <c r="C353" i="11"/>
  <c r="F353" i="11" s="1"/>
  <c r="C354" i="11"/>
  <c r="F354" i="11" s="1"/>
  <c r="C355" i="11"/>
  <c r="F355" i="11" s="1"/>
  <c r="C356" i="11"/>
  <c r="F356" i="11" s="1"/>
  <c r="C357" i="11"/>
  <c r="F357" i="11" s="1"/>
  <c r="C358" i="11"/>
  <c r="F358" i="11" s="1"/>
  <c r="C359" i="11"/>
  <c r="F359" i="11" s="1"/>
  <c r="C360" i="11"/>
  <c r="F360" i="11" s="1"/>
  <c r="C361" i="11"/>
  <c r="F361" i="11" s="1"/>
  <c r="C362" i="11"/>
  <c r="F362" i="11" s="1"/>
  <c r="C363" i="11"/>
  <c r="F363" i="11" s="1"/>
  <c r="C364" i="11"/>
  <c r="F364" i="11" s="1"/>
  <c r="C365" i="11"/>
  <c r="F365" i="11" s="1"/>
  <c r="C366" i="11"/>
  <c r="F366" i="11" s="1"/>
  <c r="C367" i="11"/>
  <c r="F367" i="11" s="1"/>
  <c r="C368" i="11"/>
  <c r="F368" i="11" s="1"/>
  <c r="C369" i="11"/>
  <c r="F369" i="11" s="1"/>
  <c r="C370" i="11"/>
  <c r="F370" i="11" s="1"/>
  <c r="C371" i="11"/>
  <c r="F371" i="11" s="1"/>
  <c r="C372" i="11"/>
  <c r="F372" i="11" s="1"/>
  <c r="C373" i="11"/>
  <c r="F373" i="11" s="1"/>
  <c r="C374" i="11"/>
  <c r="F374" i="11" s="1"/>
  <c r="C375" i="11"/>
  <c r="F375" i="11" s="1"/>
  <c r="C376" i="11"/>
  <c r="F376" i="11" s="1"/>
  <c r="C377" i="11"/>
  <c r="F377" i="11" s="1"/>
  <c r="C378" i="11"/>
  <c r="F378" i="11" s="1"/>
  <c r="C379" i="11"/>
  <c r="F379" i="11" s="1"/>
  <c r="C380" i="11"/>
  <c r="F380" i="11" s="1"/>
  <c r="C381" i="11"/>
  <c r="F381" i="11" s="1"/>
  <c r="C382" i="11"/>
  <c r="F382" i="11" s="1"/>
  <c r="C383" i="11"/>
  <c r="F383" i="11" s="1"/>
  <c r="C384" i="11"/>
  <c r="F384" i="11" s="1"/>
  <c r="C385" i="11"/>
  <c r="F385" i="11" s="1"/>
  <c r="C386" i="11"/>
  <c r="F386" i="11" s="1"/>
  <c r="C387" i="11"/>
  <c r="F387" i="11" s="1"/>
  <c r="C388" i="11"/>
  <c r="F388" i="11" s="1"/>
  <c r="C389" i="11"/>
  <c r="F389" i="11" s="1"/>
  <c r="C390" i="11"/>
  <c r="F390" i="11" s="1"/>
  <c r="C391" i="11"/>
  <c r="F391" i="11" s="1"/>
  <c r="C392" i="11"/>
  <c r="F392" i="11" s="1"/>
  <c r="C393" i="11"/>
  <c r="F393" i="11" s="1"/>
  <c r="C394" i="11"/>
  <c r="F394" i="11" s="1"/>
  <c r="C395" i="11"/>
  <c r="F395" i="11" s="1"/>
  <c r="C396" i="11"/>
  <c r="F396" i="11" s="1"/>
  <c r="C397" i="11"/>
  <c r="F397" i="11" s="1"/>
  <c r="C398" i="11"/>
  <c r="F398" i="11" s="1"/>
  <c r="C399" i="11"/>
  <c r="F399" i="11" s="1"/>
  <c r="C400" i="11"/>
  <c r="F400" i="11" s="1"/>
  <c r="C401" i="11"/>
  <c r="F401" i="11" s="1"/>
  <c r="C402" i="11"/>
  <c r="F402" i="11" s="1"/>
  <c r="C403" i="11"/>
  <c r="F403" i="11" s="1"/>
  <c r="C404" i="11"/>
  <c r="F404" i="11" s="1"/>
  <c r="C405" i="11"/>
  <c r="F405" i="11" s="1"/>
  <c r="C406" i="11"/>
  <c r="F406" i="11" s="1"/>
  <c r="C407" i="11"/>
  <c r="F407" i="11" s="1"/>
  <c r="C408" i="11"/>
  <c r="F408" i="11" s="1"/>
  <c r="C409" i="11"/>
  <c r="F409" i="11" s="1"/>
  <c r="C410" i="11"/>
  <c r="F410" i="11" s="1"/>
  <c r="C411" i="11"/>
  <c r="F411" i="11" s="1"/>
  <c r="C412" i="11"/>
  <c r="F412" i="11" s="1"/>
  <c r="C413" i="11"/>
  <c r="F413" i="11" s="1"/>
  <c r="C414" i="11"/>
  <c r="F414" i="11" s="1"/>
  <c r="C415" i="11"/>
  <c r="F415" i="11" s="1"/>
  <c r="C416" i="11"/>
  <c r="F416" i="11" s="1"/>
  <c r="C417" i="11"/>
  <c r="F417" i="11" s="1"/>
  <c r="C418" i="11"/>
  <c r="F418" i="11" s="1"/>
  <c r="C419" i="11"/>
  <c r="F419" i="11" s="1"/>
  <c r="C420" i="11"/>
  <c r="F420" i="11" s="1"/>
  <c r="C421" i="11"/>
  <c r="F421" i="11" s="1"/>
  <c r="C422" i="11"/>
  <c r="F422" i="11" s="1"/>
  <c r="C423" i="11"/>
  <c r="F423" i="11" s="1"/>
  <c r="C424" i="11"/>
  <c r="F424" i="11" s="1"/>
  <c r="C425" i="11"/>
  <c r="F425" i="11" s="1"/>
  <c r="C426" i="11"/>
  <c r="F426" i="11" s="1"/>
  <c r="C427" i="11"/>
  <c r="F427" i="11" s="1"/>
  <c r="C428" i="11"/>
  <c r="F428" i="11" s="1"/>
  <c r="C429" i="11"/>
  <c r="F429" i="11" s="1"/>
  <c r="C430" i="11"/>
  <c r="F430" i="11" s="1"/>
  <c r="C431" i="11"/>
  <c r="F431" i="11" s="1"/>
  <c r="C432" i="11"/>
  <c r="F432" i="11" s="1"/>
  <c r="C433" i="11"/>
  <c r="F433" i="11" s="1"/>
  <c r="C434" i="11"/>
  <c r="F434" i="11" s="1"/>
  <c r="C435" i="11"/>
  <c r="F435" i="11" s="1"/>
  <c r="C436" i="11"/>
  <c r="F436" i="11" s="1"/>
  <c r="C437" i="11"/>
  <c r="F437" i="11" s="1"/>
  <c r="C438" i="11"/>
  <c r="F438" i="11" s="1"/>
  <c r="C439" i="11"/>
  <c r="F439" i="11" s="1"/>
  <c r="C440" i="11"/>
  <c r="F440" i="11" s="1"/>
  <c r="C441" i="11"/>
  <c r="F441" i="11" s="1"/>
  <c r="C442" i="11"/>
  <c r="F442" i="11" s="1"/>
  <c r="C443" i="11"/>
  <c r="F443" i="11" s="1"/>
  <c r="C444" i="11"/>
  <c r="F444" i="11" s="1"/>
  <c r="C445" i="11"/>
  <c r="F445" i="11" s="1"/>
  <c r="C446" i="11"/>
  <c r="F446" i="11" s="1"/>
  <c r="C447" i="11"/>
  <c r="F447" i="11" s="1"/>
  <c r="C448" i="11"/>
  <c r="F448" i="11" s="1"/>
  <c r="C449" i="11"/>
  <c r="F449" i="11" s="1"/>
  <c r="C450" i="11"/>
  <c r="F450" i="11" s="1"/>
  <c r="C451" i="11"/>
  <c r="F451" i="11" s="1"/>
  <c r="C452" i="11"/>
  <c r="F452" i="11" s="1"/>
  <c r="C453" i="11"/>
  <c r="F453" i="11" s="1"/>
  <c r="C454" i="11"/>
  <c r="F454" i="11" s="1"/>
  <c r="C455" i="11"/>
  <c r="F455" i="11" s="1"/>
  <c r="C456" i="11"/>
  <c r="F456" i="11" s="1"/>
  <c r="C457" i="11"/>
  <c r="F457" i="11" s="1"/>
  <c r="C458" i="11"/>
  <c r="F458" i="11" s="1"/>
  <c r="C459" i="11"/>
  <c r="F459" i="11" s="1"/>
  <c r="C460" i="11"/>
  <c r="F460" i="11" s="1"/>
  <c r="C461" i="11"/>
  <c r="F461" i="11" s="1"/>
  <c r="C462" i="11"/>
  <c r="F462" i="11" s="1"/>
  <c r="C463" i="11"/>
  <c r="F463" i="11" s="1"/>
  <c r="C464" i="11"/>
  <c r="F464" i="11" s="1"/>
  <c r="C465" i="11"/>
  <c r="F465" i="11" s="1"/>
  <c r="C466" i="11"/>
  <c r="F466" i="11" s="1"/>
  <c r="C467" i="11"/>
  <c r="F467" i="11" s="1"/>
  <c r="C468" i="11"/>
  <c r="F468" i="11" s="1"/>
  <c r="C469" i="11"/>
  <c r="F469" i="11" s="1"/>
  <c r="C470" i="11"/>
  <c r="F470" i="11" s="1"/>
  <c r="C471" i="11"/>
  <c r="F471" i="11" s="1"/>
  <c r="C472" i="11"/>
  <c r="F472" i="11" s="1"/>
  <c r="C473" i="11"/>
  <c r="F473" i="11" s="1"/>
  <c r="C474" i="11"/>
  <c r="F474" i="11" s="1"/>
  <c r="C475" i="11"/>
  <c r="F475" i="11" s="1"/>
  <c r="C476" i="11"/>
  <c r="F476" i="11" s="1"/>
  <c r="C477" i="11"/>
  <c r="F477" i="11" s="1"/>
  <c r="C478" i="11"/>
  <c r="F478" i="11" s="1"/>
  <c r="C479" i="11"/>
  <c r="F479" i="11" s="1"/>
  <c r="C480" i="11"/>
  <c r="F480" i="11" s="1"/>
  <c r="C481" i="11"/>
  <c r="F481" i="11" s="1"/>
  <c r="C482" i="11"/>
  <c r="F482" i="11" s="1"/>
  <c r="C483" i="11"/>
  <c r="F483" i="11" s="1"/>
  <c r="C484" i="11"/>
  <c r="F484" i="11" s="1"/>
  <c r="C485" i="11"/>
  <c r="F485" i="11" s="1"/>
  <c r="C486" i="11"/>
  <c r="F486" i="11" s="1"/>
  <c r="C487" i="11"/>
  <c r="F487" i="11" s="1"/>
  <c r="C488" i="11"/>
  <c r="F488" i="11" s="1"/>
  <c r="C489" i="11"/>
  <c r="F489" i="11" s="1"/>
  <c r="C490" i="11"/>
  <c r="F490" i="11" s="1"/>
  <c r="C491" i="11"/>
  <c r="F491" i="11" s="1"/>
  <c r="C492" i="11"/>
  <c r="F492" i="11" s="1"/>
  <c r="C493" i="11"/>
  <c r="F493" i="11" s="1"/>
  <c r="C494" i="11"/>
  <c r="F494" i="11" s="1"/>
  <c r="C495" i="11"/>
  <c r="F495" i="11" s="1"/>
  <c r="C496" i="11"/>
  <c r="F496" i="11" s="1"/>
  <c r="C497" i="11"/>
  <c r="F497" i="11" s="1"/>
  <c r="C498" i="11"/>
  <c r="F498" i="11" s="1"/>
  <c r="C499" i="11"/>
  <c r="F499" i="11" s="1"/>
  <c r="C500" i="11"/>
  <c r="F500" i="11" s="1"/>
  <c r="C501" i="11"/>
  <c r="F501" i="11" s="1"/>
  <c r="C502" i="11"/>
  <c r="F502" i="11" s="1"/>
  <c r="C503" i="11"/>
  <c r="F503" i="11" s="1"/>
  <c r="C504" i="11"/>
  <c r="F504" i="11" s="1"/>
  <c r="C505" i="11"/>
  <c r="F505" i="11" s="1"/>
  <c r="C506" i="11"/>
  <c r="F506" i="11" s="1"/>
  <c r="C507" i="11"/>
  <c r="F507" i="11" s="1"/>
  <c r="C508" i="11"/>
  <c r="F508" i="11" s="1"/>
  <c r="C509" i="11"/>
  <c r="F509" i="11" s="1"/>
  <c r="C510" i="11"/>
  <c r="F510" i="11" s="1"/>
  <c r="C511" i="11"/>
  <c r="F511" i="11" s="1"/>
  <c r="C512" i="11"/>
  <c r="F512" i="11" s="1"/>
  <c r="C513" i="11"/>
  <c r="F513" i="11" s="1"/>
  <c r="C514" i="11"/>
  <c r="F514" i="11" s="1"/>
  <c r="C515" i="11"/>
  <c r="F515" i="11" s="1"/>
  <c r="C516" i="11"/>
  <c r="F516" i="11" s="1"/>
  <c r="C517" i="11"/>
  <c r="F517" i="11" s="1"/>
  <c r="C518" i="11"/>
  <c r="F518" i="11" s="1"/>
  <c r="C519" i="11"/>
  <c r="F519" i="11" s="1"/>
  <c r="C520" i="11"/>
  <c r="F520" i="11" s="1"/>
  <c r="C521" i="11"/>
  <c r="F521" i="11" s="1"/>
  <c r="C522" i="11"/>
  <c r="F522" i="11" s="1"/>
  <c r="C523" i="11"/>
  <c r="F523" i="11" s="1"/>
  <c r="C524" i="11"/>
  <c r="F524" i="11" s="1"/>
  <c r="C525" i="11"/>
  <c r="F525" i="11" s="1"/>
  <c r="C526" i="11"/>
  <c r="F526" i="11" s="1"/>
  <c r="C527" i="11"/>
  <c r="F527" i="11" s="1"/>
  <c r="C528" i="11"/>
  <c r="F528" i="11" s="1"/>
  <c r="C529" i="11"/>
  <c r="F529" i="11" s="1"/>
  <c r="C530" i="11"/>
  <c r="F530" i="11" s="1"/>
  <c r="C531" i="11"/>
  <c r="F531" i="11" s="1"/>
  <c r="C532" i="11"/>
  <c r="F532" i="11" s="1"/>
  <c r="C533" i="11"/>
  <c r="F533" i="11" s="1"/>
  <c r="C534" i="11"/>
  <c r="F534" i="11" s="1"/>
  <c r="C535" i="11"/>
  <c r="F535" i="11" s="1"/>
  <c r="C536" i="11"/>
  <c r="F536" i="11" s="1"/>
  <c r="C537" i="11"/>
  <c r="F537" i="11" s="1"/>
  <c r="C538" i="11"/>
  <c r="F538" i="11" s="1"/>
  <c r="C539" i="11"/>
  <c r="F539" i="11" s="1"/>
  <c r="C540" i="11"/>
  <c r="F540" i="11" s="1"/>
  <c r="C541" i="11"/>
  <c r="F541" i="11" s="1"/>
  <c r="C542" i="11"/>
  <c r="F542" i="11" s="1"/>
  <c r="C543" i="11"/>
  <c r="F543" i="11" s="1"/>
  <c r="C544" i="11"/>
  <c r="F544" i="11" s="1"/>
  <c r="C545" i="11"/>
  <c r="F545" i="11" s="1"/>
  <c r="C546" i="11"/>
  <c r="F546" i="11" s="1"/>
  <c r="C547" i="11"/>
  <c r="F547" i="11" s="1"/>
  <c r="C548" i="11"/>
  <c r="F548" i="11" s="1"/>
  <c r="C549" i="11"/>
  <c r="F549" i="11" s="1"/>
  <c r="C550" i="11"/>
  <c r="F550" i="11" s="1"/>
  <c r="C551" i="11"/>
  <c r="F551" i="11" s="1"/>
  <c r="C552" i="11"/>
  <c r="F552" i="11" s="1"/>
  <c r="C553" i="11"/>
  <c r="F553" i="11" s="1"/>
  <c r="C554" i="11"/>
  <c r="F554" i="11" s="1"/>
  <c r="C555" i="11"/>
  <c r="F555" i="11" s="1"/>
  <c r="C556" i="11"/>
  <c r="F556" i="11" s="1"/>
  <c r="C557" i="11"/>
  <c r="F557" i="11" s="1"/>
  <c r="C558" i="11"/>
  <c r="F558" i="11" s="1"/>
  <c r="C559" i="11"/>
  <c r="F559" i="11" s="1"/>
  <c r="C560" i="11"/>
  <c r="F560" i="11" s="1"/>
  <c r="C561" i="11"/>
  <c r="F561" i="11" s="1"/>
  <c r="C562" i="11"/>
  <c r="F562" i="11" s="1"/>
  <c r="C563" i="11"/>
  <c r="F563" i="11" s="1"/>
  <c r="C564" i="11"/>
  <c r="F564" i="11" s="1"/>
  <c r="C565" i="11"/>
  <c r="F565" i="11" s="1"/>
  <c r="C566" i="11"/>
  <c r="F566" i="11" s="1"/>
  <c r="C567" i="11"/>
  <c r="F567" i="11" s="1"/>
  <c r="C568" i="11"/>
  <c r="F568" i="11" s="1"/>
  <c r="C569" i="11"/>
  <c r="F569" i="11" s="1"/>
  <c r="C570" i="11"/>
  <c r="F570" i="11" s="1"/>
  <c r="C571" i="11"/>
  <c r="F571" i="11" s="1"/>
  <c r="C572" i="11"/>
  <c r="F572" i="11" s="1"/>
  <c r="C573" i="11"/>
  <c r="F573" i="11" s="1"/>
  <c r="C574" i="11"/>
  <c r="F574" i="11" s="1"/>
  <c r="C575" i="11"/>
  <c r="F575" i="11" s="1"/>
  <c r="C576" i="11"/>
  <c r="F576" i="11" s="1"/>
  <c r="C577" i="11"/>
  <c r="F577" i="11" s="1"/>
  <c r="C578" i="11"/>
  <c r="F578" i="11" s="1"/>
  <c r="C579" i="11"/>
  <c r="F579" i="11" s="1"/>
  <c r="C580" i="11"/>
  <c r="F580" i="11" s="1"/>
  <c r="C581" i="11"/>
  <c r="F581" i="11" s="1"/>
  <c r="C582" i="11"/>
  <c r="F582" i="11" s="1"/>
  <c r="C583" i="11"/>
  <c r="F583" i="11" s="1"/>
  <c r="C584" i="11"/>
  <c r="F584" i="11" s="1"/>
  <c r="C585" i="11"/>
  <c r="F585" i="11" s="1"/>
  <c r="C586" i="11"/>
  <c r="F586" i="11" s="1"/>
  <c r="C587" i="11"/>
  <c r="F587" i="11" s="1"/>
  <c r="C588" i="11"/>
  <c r="F588" i="11" s="1"/>
  <c r="C589" i="11"/>
  <c r="F589" i="11" s="1"/>
  <c r="C590" i="11"/>
  <c r="F590" i="11" s="1"/>
  <c r="C591" i="11"/>
  <c r="F591" i="11" s="1"/>
  <c r="C592" i="11"/>
  <c r="F592" i="11" s="1"/>
  <c r="C593" i="11"/>
  <c r="F593" i="11" s="1"/>
  <c r="C594" i="11"/>
  <c r="F594" i="11" s="1"/>
  <c r="C595" i="11"/>
  <c r="F595" i="11" s="1"/>
  <c r="C596" i="11"/>
  <c r="F596" i="11" s="1"/>
  <c r="C597" i="11"/>
  <c r="F597" i="11" s="1"/>
  <c r="C598" i="11"/>
  <c r="F598" i="11" s="1"/>
  <c r="C599" i="11"/>
  <c r="F599" i="11" s="1"/>
  <c r="C600" i="11"/>
  <c r="F600" i="11" s="1"/>
  <c r="C601" i="11"/>
  <c r="F601" i="11" s="1"/>
  <c r="C602" i="11"/>
  <c r="F602" i="11" s="1"/>
  <c r="C603" i="11"/>
  <c r="F603" i="11" s="1"/>
  <c r="C604" i="11"/>
  <c r="F604" i="11" s="1"/>
  <c r="C605" i="11"/>
  <c r="F605" i="11" s="1"/>
  <c r="C606" i="11"/>
  <c r="F606" i="11" s="1"/>
  <c r="C607" i="11"/>
  <c r="F607" i="11" s="1"/>
  <c r="C608" i="11"/>
  <c r="F608" i="11" s="1"/>
  <c r="C609" i="11"/>
  <c r="F609" i="11" s="1"/>
  <c r="C610" i="11"/>
  <c r="F610" i="11" s="1"/>
  <c r="C611" i="11"/>
  <c r="F611" i="11" s="1"/>
  <c r="C612" i="11"/>
  <c r="F612" i="11" s="1"/>
  <c r="C613" i="11"/>
  <c r="F613" i="11" s="1"/>
  <c r="C614" i="11"/>
  <c r="F614" i="11" s="1"/>
  <c r="C14" i="11"/>
  <c r="F14" i="11" s="1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7" i="6"/>
  <c r="G268" i="10"/>
  <c r="G269" i="10"/>
  <c r="G270" i="10"/>
  <c r="G271" i="10"/>
  <c r="G272" i="10"/>
  <c r="G273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35" i="10"/>
  <c r="G336" i="10"/>
  <c r="G337" i="10"/>
  <c r="G338" i="10"/>
  <c r="G339" i="10"/>
  <c r="G340" i="10"/>
  <c r="G341" i="10"/>
  <c r="G342" i="10"/>
  <c r="G343" i="10"/>
  <c r="G344" i="10"/>
  <c r="G345" i="10"/>
  <c r="G3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G372" i="10"/>
  <c r="G373" i="10"/>
  <c r="G374" i="10"/>
  <c r="G375" i="10"/>
  <c r="G376" i="10"/>
  <c r="G377" i="10"/>
  <c r="G378" i="10"/>
  <c r="G379" i="10"/>
  <c r="G380" i="10"/>
  <c r="G381" i="10"/>
  <c r="G382" i="10"/>
  <c r="G383" i="10"/>
  <c r="G384" i="10"/>
  <c r="G385" i="10"/>
  <c r="G386" i="10"/>
  <c r="G387" i="10"/>
  <c r="G388" i="10"/>
  <c r="G389" i="10"/>
  <c r="G390" i="10"/>
  <c r="G391" i="10"/>
  <c r="G392" i="10"/>
  <c r="G393" i="10"/>
  <c r="G394" i="10"/>
  <c r="G395" i="10"/>
  <c r="G396" i="10"/>
  <c r="G397" i="10"/>
  <c r="G398" i="10"/>
  <c r="G399" i="10"/>
  <c r="G400" i="10"/>
  <c r="G401" i="10"/>
  <c r="G402" i="10"/>
  <c r="G403" i="10"/>
  <c r="G404" i="10"/>
  <c r="G405" i="10"/>
  <c r="G406" i="10"/>
  <c r="G407" i="10"/>
  <c r="G408" i="10"/>
  <c r="G409" i="10"/>
  <c r="G410" i="10"/>
  <c r="G411" i="10"/>
  <c r="G412" i="10"/>
  <c r="G413" i="10"/>
  <c r="G414" i="10"/>
  <c r="G415" i="10"/>
  <c r="G416" i="10"/>
  <c r="G417" i="10"/>
  <c r="G418" i="10"/>
  <c r="G419" i="10"/>
  <c r="G420" i="10"/>
  <c r="G421" i="10"/>
  <c r="G422" i="10"/>
  <c r="G423" i="10"/>
  <c r="G424" i="10"/>
  <c r="G425" i="10"/>
  <c r="G426" i="10"/>
  <c r="G427" i="10"/>
  <c r="G428" i="10"/>
  <c r="G429" i="10"/>
  <c r="G430" i="10"/>
  <c r="G431" i="10"/>
  <c r="G432" i="10"/>
  <c r="G433" i="10"/>
  <c r="G434" i="10"/>
  <c r="G435" i="10"/>
  <c r="G436" i="10"/>
  <c r="G437" i="10"/>
  <c r="G438" i="10"/>
  <c r="G439" i="10"/>
  <c r="G440" i="10"/>
  <c r="G441" i="10"/>
  <c r="G442" i="10"/>
  <c r="G443" i="10"/>
  <c r="G444" i="10"/>
  <c r="G445" i="10"/>
  <c r="G446" i="10"/>
  <c r="G447" i="10"/>
  <c r="G448" i="10"/>
  <c r="G449" i="10"/>
  <c r="G450" i="10"/>
  <c r="G451" i="10"/>
  <c r="G452" i="10"/>
  <c r="G453" i="10"/>
  <c r="G454" i="10"/>
  <c r="G455" i="10"/>
  <c r="G456" i="10"/>
  <c r="G457" i="10"/>
  <c r="G458" i="10"/>
  <c r="G459" i="10"/>
  <c r="G460" i="10"/>
  <c r="G461" i="10"/>
  <c r="G462" i="10"/>
  <c r="G463" i="10"/>
  <c r="G464" i="10"/>
  <c r="G465" i="10"/>
  <c r="G466" i="10"/>
  <c r="G467" i="10"/>
  <c r="G468" i="10"/>
  <c r="G469" i="10"/>
  <c r="G470" i="10"/>
  <c r="G471" i="10"/>
  <c r="G472" i="10"/>
  <c r="G473" i="10"/>
  <c r="G474" i="10"/>
  <c r="G475" i="10"/>
  <c r="G476" i="10"/>
  <c r="G477" i="10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C15" i="15"/>
  <c r="F15" i="15" s="1"/>
  <c r="C16" i="15"/>
  <c r="F16" i="15" s="1"/>
  <c r="C17" i="15"/>
  <c r="F17" i="15" s="1"/>
  <c r="C18" i="15"/>
  <c r="F18" i="15" s="1"/>
  <c r="C19" i="15"/>
  <c r="F19" i="15" s="1"/>
  <c r="C20" i="15"/>
  <c r="F20" i="15" s="1"/>
  <c r="C21" i="15"/>
  <c r="F21" i="15" s="1"/>
  <c r="C22" i="15"/>
  <c r="F22" i="15" s="1"/>
  <c r="C23" i="15"/>
  <c r="C24" i="15"/>
  <c r="F24" i="15" s="1"/>
  <c r="C25" i="15"/>
  <c r="F25" i="15" s="1"/>
  <c r="C26" i="15"/>
  <c r="F26" i="15" s="1"/>
  <c r="C27" i="15"/>
  <c r="F27" i="15" s="1"/>
  <c r="C28" i="15"/>
  <c r="C29" i="15"/>
  <c r="F29" i="15" s="1"/>
  <c r="C30" i="15"/>
  <c r="F30" i="15" s="1"/>
  <c r="C31" i="15"/>
  <c r="F31" i="15" s="1"/>
  <c r="C32" i="15"/>
  <c r="F32" i="15" s="1"/>
  <c r="C33" i="15"/>
  <c r="F33" i="15" s="1"/>
  <c r="C34" i="15"/>
  <c r="F34" i="15" s="1"/>
  <c r="C35" i="15"/>
  <c r="F35" i="15" s="1"/>
  <c r="C36" i="15"/>
  <c r="F36" i="15" s="1"/>
  <c r="C37" i="15"/>
  <c r="F37" i="15" s="1"/>
  <c r="C38" i="15"/>
  <c r="F38" i="15" s="1"/>
  <c r="C39" i="15"/>
  <c r="F39" i="15" s="1"/>
  <c r="C40" i="15"/>
  <c r="F40" i="15" s="1"/>
  <c r="C41" i="15"/>
  <c r="F41" i="15" s="1"/>
  <c r="C42" i="15"/>
  <c r="F42" i="15" s="1"/>
  <c r="C43" i="15"/>
  <c r="F43" i="15" s="1"/>
  <c r="C44" i="15"/>
  <c r="F44" i="15" s="1"/>
  <c r="C45" i="15"/>
  <c r="F45" i="15" s="1"/>
  <c r="C46" i="15"/>
  <c r="F46" i="15" s="1"/>
  <c r="C47" i="15"/>
  <c r="F47" i="15" s="1"/>
  <c r="C48" i="15"/>
  <c r="F48" i="15" s="1"/>
  <c r="C49" i="15"/>
  <c r="F49" i="15" s="1"/>
  <c r="C50" i="15"/>
  <c r="F50" i="15" s="1"/>
  <c r="C51" i="15"/>
  <c r="F51" i="15" s="1"/>
  <c r="C52" i="15"/>
  <c r="F52" i="15" s="1"/>
  <c r="C53" i="15"/>
  <c r="F53" i="15" s="1"/>
  <c r="C54" i="15"/>
  <c r="F54" i="15" s="1"/>
  <c r="C55" i="15"/>
  <c r="F55" i="15" s="1"/>
  <c r="C56" i="15"/>
  <c r="F56" i="15" s="1"/>
  <c r="C57" i="15"/>
  <c r="F57" i="15" s="1"/>
  <c r="C58" i="15"/>
  <c r="F58" i="15" s="1"/>
  <c r="C59" i="15"/>
  <c r="F59" i="15" s="1"/>
  <c r="C60" i="15"/>
  <c r="F60" i="15" s="1"/>
  <c r="C61" i="15"/>
  <c r="F61" i="15" s="1"/>
  <c r="C62" i="15"/>
  <c r="F62" i="15" s="1"/>
  <c r="C63" i="15"/>
  <c r="F63" i="15" s="1"/>
  <c r="C64" i="15"/>
  <c r="F64" i="15" s="1"/>
  <c r="C65" i="15"/>
  <c r="F65" i="15" s="1"/>
  <c r="C66" i="15"/>
  <c r="F66" i="15" s="1"/>
  <c r="C67" i="15"/>
  <c r="F67" i="15" s="1"/>
  <c r="C68" i="15"/>
  <c r="F68" i="15" s="1"/>
  <c r="C69" i="15"/>
  <c r="F69" i="15" s="1"/>
  <c r="C70" i="15"/>
  <c r="F70" i="15" s="1"/>
  <c r="C71" i="15"/>
  <c r="F71" i="15" s="1"/>
  <c r="C72" i="15"/>
  <c r="F72" i="15" s="1"/>
  <c r="C73" i="15"/>
  <c r="F73" i="15" s="1"/>
  <c r="C74" i="15"/>
  <c r="F74" i="15" s="1"/>
  <c r="C75" i="15"/>
  <c r="F75" i="15" s="1"/>
  <c r="C76" i="15"/>
  <c r="F76" i="15" s="1"/>
  <c r="C77" i="15"/>
  <c r="F77" i="15" s="1"/>
  <c r="C78" i="15"/>
  <c r="F78" i="15" s="1"/>
  <c r="C79" i="15"/>
  <c r="F79" i="15" s="1"/>
  <c r="C80" i="15"/>
  <c r="F80" i="15" s="1"/>
  <c r="C81" i="15"/>
  <c r="F81" i="15" s="1"/>
  <c r="C82" i="15"/>
  <c r="F82" i="15" s="1"/>
  <c r="C83" i="15"/>
  <c r="F83" i="15" s="1"/>
  <c r="C84" i="15"/>
  <c r="F84" i="15" s="1"/>
  <c r="C85" i="15"/>
  <c r="F85" i="15" s="1"/>
  <c r="C86" i="15"/>
  <c r="F86" i="15" s="1"/>
  <c r="C87" i="15"/>
  <c r="F87" i="15" s="1"/>
  <c r="C88" i="15"/>
  <c r="F88" i="15" s="1"/>
  <c r="C89" i="15"/>
  <c r="F89" i="15" s="1"/>
  <c r="C90" i="15"/>
  <c r="F90" i="15" s="1"/>
  <c r="C91" i="15"/>
  <c r="F91" i="15" s="1"/>
  <c r="C92" i="15"/>
  <c r="F92" i="15" s="1"/>
  <c r="C93" i="15"/>
  <c r="F93" i="15" s="1"/>
  <c r="C94" i="15"/>
  <c r="F94" i="15" s="1"/>
  <c r="C95" i="15"/>
  <c r="C96" i="15"/>
  <c r="F96" i="15" s="1"/>
  <c r="C97" i="15"/>
  <c r="F97" i="15" s="1"/>
  <c r="C98" i="15"/>
  <c r="F98" i="15" s="1"/>
  <c r="C99" i="15"/>
  <c r="F99" i="15" s="1"/>
  <c r="C100" i="15"/>
  <c r="F100" i="15" s="1"/>
  <c r="C101" i="15"/>
  <c r="F101" i="15" s="1"/>
  <c r="C102" i="15"/>
  <c r="F102" i="15" s="1"/>
  <c r="C103" i="15"/>
  <c r="F103" i="15" s="1"/>
  <c r="C104" i="15"/>
  <c r="F104" i="15" s="1"/>
  <c r="C105" i="15"/>
  <c r="F105" i="15" s="1"/>
  <c r="C106" i="15"/>
  <c r="F106" i="15" s="1"/>
  <c r="C107" i="15"/>
  <c r="F107" i="15" s="1"/>
  <c r="C108" i="15"/>
  <c r="F108" i="15" s="1"/>
  <c r="C109" i="15"/>
  <c r="F109" i="15" s="1"/>
  <c r="C110" i="15"/>
  <c r="F110" i="15" s="1"/>
  <c r="C111" i="15"/>
  <c r="F111" i="15" s="1"/>
  <c r="C112" i="15"/>
  <c r="F112" i="15" s="1"/>
  <c r="C113" i="15"/>
  <c r="F113" i="15" s="1"/>
  <c r="C114" i="15"/>
  <c r="F114" i="15" s="1"/>
  <c r="C115" i="15"/>
  <c r="F115" i="15" s="1"/>
  <c r="C116" i="15"/>
  <c r="F116" i="15" s="1"/>
  <c r="C117" i="15"/>
  <c r="F117" i="15" s="1"/>
  <c r="C118" i="15"/>
  <c r="F118" i="15" s="1"/>
  <c r="C119" i="15"/>
  <c r="F119" i="15" s="1"/>
  <c r="C120" i="15"/>
  <c r="F120" i="15" s="1"/>
  <c r="C121" i="15"/>
  <c r="F121" i="15" s="1"/>
  <c r="C122" i="15"/>
  <c r="F122" i="15" s="1"/>
  <c r="C123" i="15"/>
  <c r="F123" i="15" s="1"/>
  <c r="C124" i="15"/>
  <c r="C125" i="15"/>
  <c r="F125" i="15" s="1"/>
  <c r="C126" i="15"/>
  <c r="F126" i="15" s="1"/>
  <c r="C127" i="15"/>
  <c r="F127" i="15" s="1"/>
  <c r="C128" i="15"/>
  <c r="F128" i="15" s="1"/>
  <c r="C129" i="15"/>
  <c r="F129" i="15" s="1"/>
  <c r="C130" i="15"/>
  <c r="F130" i="15" s="1"/>
  <c r="C131" i="15"/>
  <c r="F131" i="15" s="1"/>
  <c r="C132" i="15"/>
  <c r="F132" i="15" s="1"/>
  <c r="C133" i="15"/>
  <c r="F133" i="15" s="1"/>
  <c r="C134" i="15"/>
  <c r="F134" i="15" s="1"/>
  <c r="C135" i="15"/>
  <c r="F135" i="15" s="1"/>
  <c r="C136" i="15"/>
  <c r="F136" i="15" s="1"/>
  <c r="C137" i="15"/>
  <c r="F137" i="15" s="1"/>
  <c r="C138" i="15"/>
  <c r="F138" i="15" s="1"/>
  <c r="C139" i="15"/>
  <c r="F139" i="15" s="1"/>
  <c r="C140" i="15"/>
  <c r="F140" i="15" s="1"/>
  <c r="C141" i="15"/>
  <c r="F141" i="15" s="1"/>
  <c r="C142" i="15"/>
  <c r="F142" i="15" s="1"/>
  <c r="C143" i="15"/>
  <c r="F143" i="15" s="1"/>
  <c r="C144" i="15"/>
  <c r="F144" i="15" s="1"/>
  <c r="C145" i="15"/>
  <c r="F145" i="15" s="1"/>
  <c r="C146" i="15"/>
  <c r="F146" i="15" s="1"/>
  <c r="C147" i="15"/>
  <c r="F147" i="15" s="1"/>
  <c r="C148" i="15"/>
  <c r="F148" i="15" s="1"/>
  <c r="C149" i="15"/>
  <c r="F149" i="15" s="1"/>
  <c r="C150" i="15"/>
  <c r="F150" i="15" s="1"/>
  <c r="C151" i="15"/>
  <c r="C152" i="15"/>
  <c r="F152" i="15" s="1"/>
  <c r="C153" i="15"/>
  <c r="F153" i="15" s="1"/>
  <c r="C154" i="15"/>
  <c r="F154" i="15" s="1"/>
  <c r="C155" i="15"/>
  <c r="F155" i="15" s="1"/>
  <c r="C156" i="15"/>
  <c r="F156" i="15" s="1"/>
  <c r="C157" i="15"/>
  <c r="F157" i="15" s="1"/>
  <c r="C158" i="15"/>
  <c r="F158" i="15" s="1"/>
  <c r="C159" i="15"/>
  <c r="F159" i="15" s="1"/>
  <c r="C160" i="15"/>
  <c r="F160" i="15" s="1"/>
  <c r="C161" i="15"/>
  <c r="F161" i="15" s="1"/>
  <c r="C14" i="15"/>
  <c r="F14" i="15" s="1"/>
  <c r="B164" i="18"/>
  <c r="F164" i="18" s="1"/>
  <c r="B165" i="18"/>
  <c r="F165" i="18" s="1"/>
  <c r="B166" i="18"/>
  <c r="F166" i="18" s="1"/>
  <c r="B167" i="18"/>
  <c r="F167" i="18" s="1"/>
  <c r="B168" i="18"/>
  <c r="F168" i="18" s="1"/>
  <c r="B169" i="18"/>
  <c r="F169" i="18" s="1"/>
  <c r="B170" i="18"/>
  <c r="F170" i="18" s="1"/>
  <c r="B171" i="18"/>
  <c r="F171" i="18" s="1"/>
  <c r="B172" i="18"/>
  <c r="F172" i="18" s="1"/>
  <c r="B173" i="18"/>
  <c r="F173" i="18" s="1"/>
  <c r="B174" i="18"/>
  <c r="F174" i="18" s="1"/>
  <c r="B175" i="18"/>
  <c r="F175" i="18" s="1"/>
  <c r="B176" i="18"/>
  <c r="F176" i="18" s="1"/>
  <c r="B177" i="18"/>
  <c r="F177" i="18" s="1"/>
  <c r="B178" i="18"/>
  <c r="F178" i="18" s="1"/>
  <c r="B179" i="18"/>
  <c r="F179" i="18" s="1"/>
  <c r="B180" i="18"/>
  <c r="F180" i="18" s="1"/>
  <c r="B181" i="18"/>
  <c r="F181" i="18" s="1"/>
  <c r="B182" i="18"/>
  <c r="F182" i="18" s="1"/>
  <c r="B183" i="18"/>
  <c r="F183" i="18" s="1"/>
  <c r="B184" i="18"/>
  <c r="F184" i="18" s="1"/>
  <c r="B185" i="18"/>
  <c r="F185" i="18" s="1"/>
  <c r="B186" i="18"/>
  <c r="F186" i="18" s="1"/>
  <c r="B187" i="18"/>
  <c r="F187" i="18" s="1"/>
  <c r="B188" i="18"/>
  <c r="F188" i="18" s="1"/>
  <c r="B189" i="18"/>
  <c r="F189" i="18" s="1"/>
  <c r="B190" i="18"/>
  <c r="F190" i="18" s="1"/>
  <c r="B191" i="18"/>
  <c r="B192" i="18"/>
  <c r="B193" i="18"/>
  <c r="F193" i="18" s="1"/>
  <c r="B194" i="18"/>
  <c r="F194" i="18" s="1"/>
  <c r="B195" i="18"/>
  <c r="F195" i="18" s="1"/>
  <c r="B196" i="18"/>
  <c r="F196" i="18" s="1"/>
  <c r="B197" i="18"/>
  <c r="F197" i="18" s="1"/>
  <c r="B198" i="18"/>
  <c r="F198" i="18" s="1"/>
  <c r="B199" i="18"/>
  <c r="F199" i="18" s="1"/>
  <c r="B200" i="18"/>
  <c r="F200" i="18" s="1"/>
  <c r="B201" i="18"/>
  <c r="F201" i="18" s="1"/>
  <c r="B202" i="18"/>
  <c r="F202" i="18" s="1"/>
  <c r="B203" i="18"/>
  <c r="F203" i="18" s="1"/>
  <c r="B204" i="18"/>
  <c r="F204" i="18" s="1"/>
  <c r="B205" i="18"/>
  <c r="F205" i="18" s="1"/>
  <c r="B206" i="18"/>
  <c r="F206" i="18" s="1"/>
  <c r="B207" i="18"/>
  <c r="F207" i="18" s="1"/>
  <c r="B208" i="18"/>
  <c r="F208" i="18" s="1"/>
  <c r="B209" i="18"/>
  <c r="F209" i="18" s="1"/>
  <c r="B210" i="18"/>
  <c r="F210" i="18" s="1"/>
  <c r="B211" i="18"/>
  <c r="F211" i="18" s="1"/>
  <c r="B212" i="18"/>
  <c r="F212" i="18" s="1"/>
  <c r="B213" i="18"/>
  <c r="F213" i="18" s="1"/>
  <c r="B214" i="18"/>
  <c r="F214" i="18" s="1"/>
  <c r="B215" i="18"/>
  <c r="F215" i="18" s="1"/>
  <c r="B216" i="18"/>
  <c r="F216" i="18" s="1"/>
  <c r="B217" i="18"/>
  <c r="F217" i="18" s="1"/>
  <c r="B218" i="18"/>
  <c r="F218" i="18" s="1"/>
  <c r="B219" i="18"/>
  <c r="F219" i="18" s="1"/>
  <c r="B220" i="18"/>
  <c r="F220" i="18" s="1"/>
  <c r="B221" i="18"/>
  <c r="F221" i="18" s="1"/>
  <c r="B222" i="18"/>
  <c r="F222" i="18" s="1"/>
  <c r="B223" i="18"/>
  <c r="F223" i="18" s="1"/>
  <c r="B224" i="18"/>
  <c r="F224" i="18" s="1"/>
  <c r="B225" i="18"/>
  <c r="F225" i="18" s="1"/>
  <c r="B226" i="18"/>
  <c r="F226" i="18" s="1"/>
  <c r="B227" i="18"/>
  <c r="F227" i="18" s="1"/>
  <c r="B228" i="18"/>
  <c r="F228" i="18" s="1"/>
  <c r="B229" i="18"/>
  <c r="F229" i="18" s="1"/>
  <c r="B230" i="18"/>
  <c r="F230" i="18" s="1"/>
  <c r="B231" i="18"/>
  <c r="F231" i="18" s="1"/>
  <c r="B232" i="18"/>
  <c r="F232" i="18" s="1"/>
  <c r="B233" i="18"/>
  <c r="F233" i="18" s="1"/>
  <c r="B234" i="18"/>
  <c r="F234" i="18" s="1"/>
  <c r="B235" i="18"/>
  <c r="F235" i="18" s="1"/>
  <c r="B236" i="18"/>
  <c r="F236" i="18" s="1"/>
  <c r="B237" i="18"/>
  <c r="F237" i="18" s="1"/>
  <c r="B238" i="18"/>
  <c r="F238" i="18" s="1"/>
  <c r="B239" i="18"/>
  <c r="F239" i="18" s="1"/>
  <c r="B240" i="18"/>
  <c r="F240" i="18" s="1"/>
  <c r="B241" i="18"/>
  <c r="F241" i="18" s="1"/>
  <c r="B242" i="18"/>
  <c r="F242" i="18" s="1"/>
  <c r="B243" i="18"/>
  <c r="F243" i="18" s="1"/>
  <c r="B244" i="18"/>
  <c r="F244" i="18" s="1"/>
  <c r="B245" i="18"/>
  <c r="F245" i="18" s="1"/>
  <c r="B246" i="18"/>
  <c r="F246" i="18" s="1"/>
  <c r="B247" i="18"/>
  <c r="F247" i="18" s="1"/>
  <c r="B248" i="18"/>
  <c r="F248" i="18" s="1"/>
  <c r="B249" i="18"/>
  <c r="F249" i="18" s="1"/>
  <c r="B250" i="18"/>
  <c r="F250" i="18" s="1"/>
  <c r="B251" i="18"/>
  <c r="F251" i="18" s="1"/>
  <c r="B252" i="18"/>
  <c r="F252" i="18" s="1"/>
  <c r="B253" i="18"/>
  <c r="F253" i="18" s="1"/>
  <c r="B254" i="18"/>
  <c r="F254" i="18" s="1"/>
  <c r="B255" i="18"/>
  <c r="F255" i="18" s="1"/>
  <c r="B256" i="18"/>
  <c r="F256" i="18" s="1"/>
  <c r="B257" i="18"/>
  <c r="F257" i="18" s="1"/>
  <c r="B258" i="18"/>
  <c r="F258" i="18" s="1"/>
  <c r="B259" i="18"/>
  <c r="F259" i="18" s="1"/>
  <c r="B260" i="18"/>
  <c r="F260" i="18" s="1"/>
  <c r="B261" i="18"/>
  <c r="F261" i="18" s="1"/>
  <c r="B262" i="18"/>
  <c r="F262" i="18" s="1"/>
  <c r="B263" i="18"/>
  <c r="F263" i="18" s="1"/>
  <c r="B264" i="18"/>
  <c r="F264" i="18" s="1"/>
  <c r="B265" i="18"/>
  <c r="F265" i="18" s="1"/>
  <c r="B266" i="18"/>
  <c r="F266" i="18" s="1"/>
  <c r="B15" i="18"/>
  <c r="F15" i="18" s="1"/>
  <c r="B16" i="18"/>
  <c r="F16" i="18" s="1"/>
  <c r="B17" i="18"/>
  <c r="F17" i="18" s="1"/>
  <c r="B18" i="18"/>
  <c r="F18" i="18" s="1"/>
  <c r="B19" i="18"/>
  <c r="F19" i="18" s="1"/>
  <c r="B20" i="18"/>
  <c r="F20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27" i="18"/>
  <c r="F27" i="18" s="1"/>
  <c r="B28" i="18"/>
  <c r="F28" i="18" s="1"/>
  <c r="B29" i="18"/>
  <c r="F29" i="18" s="1"/>
  <c r="B30" i="18"/>
  <c r="F30" i="18" s="1"/>
  <c r="B31" i="18"/>
  <c r="F31" i="18" s="1"/>
  <c r="B32" i="18"/>
  <c r="F32" i="18" s="1"/>
  <c r="B33" i="18"/>
  <c r="F33" i="18" s="1"/>
  <c r="B34" i="18"/>
  <c r="F34" i="18" s="1"/>
  <c r="B35" i="18"/>
  <c r="F35" i="18" s="1"/>
  <c r="B36" i="18"/>
  <c r="F36" i="18" s="1"/>
  <c r="B37" i="18"/>
  <c r="F37" i="18" s="1"/>
  <c r="B38" i="18"/>
  <c r="F38" i="18" s="1"/>
  <c r="B39" i="18"/>
  <c r="F39" i="18" s="1"/>
  <c r="B40" i="18"/>
  <c r="F40" i="18" s="1"/>
  <c r="B41" i="18"/>
  <c r="F41" i="18" s="1"/>
  <c r="B42" i="18"/>
  <c r="F42" i="18" s="1"/>
  <c r="B43" i="18"/>
  <c r="F43" i="18" s="1"/>
  <c r="B44" i="18"/>
  <c r="F44" i="18" s="1"/>
  <c r="B45" i="18"/>
  <c r="F45" i="18" s="1"/>
  <c r="B46" i="18"/>
  <c r="F46" i="18" s="1"/>
  <c r="B47" i="18"/>
  <c r="F47" i="18" s="1"/>
  <c r="B48" i="18"/>
  <c r="F48" i="18" s="1"/>
  <c r="B49" i="18"/>
  <c r="F49" i="18" s="1"/>
  <c r="B50" i="18"/>
  <c r="F50" i="18" s="1"/>
  <c r="B51" i="18"/>
  <c r="F51" i="18" s="1"/>
  <c r="B52" i="18"/>
  <c r="F52" i="18" s="1"/>
  <c r="B53" i="18"/>
  <c r="F53" i="18" s="1"/>
  <c r="B54" i="18"/>
  <c r="F54" i="18" s="1"/>
  <c r="B55" i="18"/>
  <c r="F55" i="18" s="1"/>
  <c r="B56" i="18"/>
  <c r="F56" i="18" s="1"/>
  <c r="B57" i="18"/>
  <c r="F57" i="18" s="1"/>
  <c r="B58" i="18"/>
  <c r="F58" i="18" s="1"/>
  <c r="B59" i="18"/>
  <c r="F59" i="18" s="1"/>
  <c r="B60" i="18"/>
  <c r="F60" i="18" s="1"/>
  <c r="B61" i="18"/>
  <c r="F61" i="18" s="1"/>
  <c r="B62" i="18"/>
  <c r="F62" i="18" s="1"/>
  <c r="B63" i="18"/>
  <c r="F63" i="18" s="1"/>
  <c r="B64" i="18"/>
  <c r="F64" i="18" s="1"/>
  <c r="B65" i="18"/>
  <c r="F65" i="18" s="1"/>
  <c r="B66" i="18"/>
  <c r="F66" i="18" s="1"/>
  <c r="B67" i="18"/>
  <c r="F67" i="18" s="1"/>
  <c r="B68" i="18"/>
  <c r="F68" i="18" s="1"/>
  <c r="B69" i="18"/>
  <c r="F69" i="18" s="1"/>
  <c r="B70" i="18"/>
  <c r="F70" i="18" s="1"/>
  <c r="B71" i="18"/>
  <c r="F71" i="18" s="1"/>
  <c r="B72" i="18"/>
  <c r="F72" i="18" s="1"/>
  <c r="B73" i="18"/>
  <c r="F73" i="18" s="1"/>
  <c r="B74" i="18"/>
  <c r="F74" i="18" s="1"/>
  <c r="B75" i="18"/>
  <c r="F75" i="18" s="1"/>
  <c r="B76" i="18"/>
  <c r="F76" i="18" s="1"/>
  <c r="B77" i="18"/>
  <c r="F77" i="18" s="1"/>
  <c r="B78" i="18"/>
  <c r="F78" i="18" s="1"/>
  <c r="B79" i="18"/>
  <c r="F79" i="18" s="1"/>
  <c r="B80" i="18"/>
  <c r="F80" i="18" s="1"/>
  <c r="B81" i="18"/>
  <c r="F81" i="18" s="1"/>
  <c r="B82" i="18"/>
  <c r="F82" i="18" s="1"/>
  <c r="B83" i="18"/>
  <c r="F83" i="18" s="1"/>
  <c r="B84" i="18"/>
  <c r="F84" i="18" s="1"/>
  <c r="B85" i="18"/>
  <c r="F85" i="18" s="1"/>
  <c r="B86" i="18"/>
  <c r="F86" i="18" s="1"/>
  <c r="B87" i="18"/>
  <c r="F87" i="18" s="1"/>
  <c r="B88" i="18"/>
  <c r="F88" i="18" s="1"/>
  <c r="B89" i="18"/>
  <c r="F89" i="18" s="1"/>
  <c r="B90" i="18"/>
  <c r="F90" i="18" s="1"/>
  <c r="B91" i="18"/>
  <c r="F91" i="18" s="1"/>
  <c r="B92" i="18"/>
  <c r="F92" i="18" s="1"/>
  <c r="B93" i="18"/>
  <c r="F93" i="18" s="1"/>
  <c r="B94" i="18"/>
  <c r="F94" i="18" s="1"/>
  <c r="B95" i="18"/>
  <c r="F95" i="18" s="1"/>
  <c r="B96" i="18"/>
  <c r="F96" i="18" s="1"/>
  <c r="B97" i="18"/>
  <c r="F97" i="18" s="1"/>
  <c r="B98" i="18"/>
  <c r="B99" i="18"/>
  <c r="F99" i="18" s="1"/>
  <c r="B100" i="18"/>
  <c r="F100" i="18" s="1"/>
  <c r="B101" i="18"/>
  <c r="F101" i="18" s="1"/>
  <c r="B102" i="18"/>
  <c r="F102" i="18" s="1"/>
  <c r="B103" i="18"/>
  <c r="F103" i="18" s="1"/>
  <c r="B104" i="18"/>
  <c r="F104" i="18" s="1"/>
  <c r="B105" i="18"/>
  <c r="F105" i="18" s="1"/>
  <c r="B106" i="18"/>
  <c r="F106" i="18" s="1"/>
  <c r="B107" i="18"/>
  <c r="F107" i="18" s="1"/>
  <c r="B108" i="18"/>
  <c r="F108" i="18" s="1"/>
  <c r="B109" i="18"/>
  <c r="F109" i="18" s="1"/>
  <c r="B110" i="18"/>
  <c r="F110" i="18" s="1"/>
  <c r="B111" i="18"/>
  <c r="F111" i="18" s="1"/>
  <c r="B112" i="18"/>
  <c r="F112" i="18" s="1"/>
  <c r="B113" i="18"/>
  <c r="F113" i="18" s="1"/>
  <c r="B114" i="18"/>
  <c r="F114" i="18" s="1"/>
  <c r="B115" i="18"/>
  <c r="F115" i="18" s="1"/>
  <c r="B116" i="18"/>
  <c r="F116" i="18" s="1"/>
  <c r="B117" i="18"/>
  <c r="F117" i="18" s="1"/>
  <c r="B118" i="18"/>
  <c r="F118" i="18" s="1"/>
  <c r="B119" i="18"/>
  <c r="F119" i="18" s="1"/>
  <c r="B120" i="18"/>
  <c r="F120" i="18" s="1"/>
  <c r="B121" i="18"/>
  <c r="F121" i="18" s="1"/>
  <c r="B122" i="18"/>
  <c r="F122" i="18" s="1"/>
  <c r="B123" i="18"/>
  <c r="F123" i="18" s="1"/>
  <c r="B124" i="18"/>
  <c r="F124" i="18" s="1"/>
  <c r="B125" i="18"/>
  <c r="F125" i="18" s="1"/>
  <c r="B126" i="18"/>
  <c r="F126" i="18" s="1"/>
  <c r="B127" i="18"/>
  <c r="F127" i="18" s="1"/>
  <c r="B128" i="18"/>
  <c r="F128" i="18" s="1"/>
  <c r="B129" i="18"/>
  <c r="F129" i="18" s="1"/>
  <c r="B130" i="18"/>
  <c r="F130" i="18" s="1"/>
  <c r="B131" i="18"/>
  <c r="F131" i="18" s="1"/>
  <c r="B132" i="18"/>
  <c r="F132" i="18" s="1"/>
  <c r="B133" i="18"/>
  <c r="F133" i="18" s="1"/>
  <c r="B134" i="18"/>
  <c r="F134" i="18" s="1"/>
  <c r="B135" i="18"/>
  <c r="F135" i="18" s="1"/>
  <c r="B136" i="18"/>
  <c r="F136" i="18" s="1"/>
  <c r="B137" i="18"/>
  <c r="F137" i="18" s="1"/>
  <c r="B138" i="18"/>
  <c r="F138" i="18" s="1"/>
  <c r="B139" i="18"/>
  <c r="F139" i="18" s="1"/>
  <c r="B140" i="18"/>
  <c r="F140" i="18" s="1"/>
  <c r="B141" i="18"/>
  <c r="F141" i="18" s="1"/>
  <c r="B142" i="18"/>
  <c r="F142" i="18" s="1"/>
  <c r="B143" i="18"/>
  <c r="F143" i="18" s="1"/>
  <c r="B144" i="18"/>
  <c r="F144" i="18" s="1"/>
  <c r="B145" i="18"/>
  <c r="F145" i="18" s="1"/>
  <c r="B146" i="18"/>
  <c r="F146" i="18" s="1"/>
  <c r="B147" i="18"/>
  <c r="F147" i="18" s="1"/>
  <c r="B148" i="18"/>
  <c r="F148" i="18" s="1"/>
  <c r="B149" i="18"/>
  <c r="F149" i="18" s="1"/>
  <c r="B150" i="18"/>
  <c r="F150" i="18" s="1"/>
  <c r="B151" i="18"/>
  <c r="F151" i="18" s="1"/>
  <c r="B152" i="18"/>
  <c r="F152" i="18" s="1"/>
  <c r="B153" i="18"/>
  <c r="F153" i="18" s="1"/>
  <c r="B154" i="18"/>
  <c r="F154" i="18" s="1"/>
  <c r="B155" i="18"/>
  <c r="F155" i="18" s="1"/>
  <c r="B156" i="18"/>
  <c r="F156" i="18" s="1"/>
  <c r="B157" i="18"/>
  <c r="F157" i="18" s="1"/>
  <c r="B158" i="18"/>
  <c r="F158" i="18" s="1"/>
  <c r="B159" i="18"/>
  <c r="F159" i="18" s="1"/>
  <c r="B160" i="18"/>
  <c r="F160" i="18" s="1"/>
  <c r="B161" i="18"/>
  <c r="F161" i="18" s="1"/>
  <c r="B162" i="18"/>
  <c r="F162" i="18" s="1"/>
  <c r="B163" i="18"/>
  <c r="F163" i="18" s="1"/>
  <c r="B14" i="18"/>
  <c r="F14" i="18" s="1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52" i="8"/>
  <c r="B42" i="8"/>
  <c r="B43" i="8"/>
  <c r="B44" i="8"/>
  <c r="B45" i="8"/>
  <c r="B46" i="8"/>
  <c r="B47" i="8"/>
  <c r="B48" i="8"/>
  <c r="B49" i="8"/>
  <c r="B50" i="8"/>
  <c r="B51" i="8"/>
  <c r="B30" i="8"/>
  <c r="B31" i="8"/>
  <c r="B32" i="8"/>
  <c r="B33" i="8"/>
  <c r="B34" i="8"/>
  <c r="B35" i="8"/>
  <c r="B36" i="8"/>
  <c r="B37" i="8"/>
  <c r="B38" i="8"/>
  <c r="B39" i="8"/>
  <c r="B40" i="8"/>
  <c r="B41" i="8"/>
  <c r="B29" i="8"/>
  <c r="B24" i="8"/>
  <c r="B25" i="8"/>
  <c r="B26" i="8"/>
  <c r="B27" i="8"/>
  <c r="B28" i="8"/>
  <c r="B23" i="8"/>
  <c r="B18" i="8"/>
  <c r="B19" i="8"/>
  <c r="B20" i="8"/>
  <c r="B21" i="8"/>
  <c r="B22" i="8"/>
  <c r="B17" i="8"/>
  <c r="B17" i="9"/>
  <c r="B18" i="9"/>
  <c r="F18" i="9" s="1"/>
  <c r="B19" i="9"/>
  <c r="F19" i="9" s="1"/>
  <c r="B20" i="9"/>
  <c r="F20" i="9" s="1"/>
  <c r="B21" i="9"/>
  <c r="F21" i="9" s="1"/>
  <c r="B22" i="9"/>
  <c r="F22" i="9" s="1"/>
  <c r="B23" i="9"/>
  <c r="F23" i="9" s="1"/>
  <c r="B24" i="9"/>
  <c r="F24" i="9" s="1"/>
  <c r="B25" i="9"/>
  <c r="F25" i="9" s="1"/>
  <c r="B26" i="9"/>
  <c r="F26" i="9" s="1"/>
  <c r="B27" i="9"/>
  <c r="F27" i="9" s="1"/>
  <c r="B28" i="9"/>
  <c r="F28" i="9" s="1"/>
  <c r="B29" i="9"/>
  <c r="B30" i="9"/>
  <c r="F30" i="9" s="1"/>
  <c r="B31" i="9"/>
  <c r="F31" i="9" s="1"/>
  <c r="B32" i="9"/>
  <c r="F32" i="9" s="1"/>
  <c r="B33" i="9"/>
  <c r="B34" i="9"/>
  <c r="F34" i="9" s="1"/>
  <c r="B35" i="9"/>
  <c r="F35" i="9" s="1"/>
  <c r="B36" i="9"/>
  <c r="F36" i="9" s="1"/>
  <c r="B37" i="9"/>
  <c r="F37" i="9" s="1"/>
  <c r="B38" i="9"/>
  <c r="F38" i="9" s="1"/>
  <c r="B39" i="9"/>
  <c r="F39" i="9" s="1"/>
  <c r="B40" i="9"/>
  <c r="F40" i="9" s="1"/>
  <c r="B41" i="9"/>
  <c r="F41" i="9" s="1"/>
  <c r="B42" i="9"/>
  <c r="F42" i="9" s="1"/>
  <c r="B43" i="9"/>
  <c r="F43" i="9" s="1"/>
  <c r="B44" i="9"/>
  <c r="F44" i="9" s="1"/>
  <c r="B45" i="9"/>
  <c r="B46" i="9"/>
  <c r="F46" i="9" s="1"/>
  <c r="B47" i="9"/>
  <c r="F47" i="9" s="1"/>
  <c r="B48" i="9"/>
  <c r="F48" i="9" s="1"/>
  <c r="B49" i="9"/>
  <c r="B50" i="9"/>
  <c r="F50" i="9" s="1"/>
  <c r="B51" i="9"/>
  <c r="F51" i="9" s="1"/>
  <c r="B52" i="9"/>
  <c r="F52" i="9" s="1"/>
  <c r="B53" i="9"/>
  <c r="F53" i="9" s="1"/>
  <c r="B54" i="9"/>
  <c r="F54" i="9" s="1"/>
  <c r="B55" i="9"/>
  <c r="F55" i="9" s="1"/>
  <c r="B56" i="9"/>
  <c r="F56" i="9" s="1"/>
  <c r="B57" i="9"/>
  <c r="F57" i="9" s="1"/>
  <c r="B58" i="9"/>
  <c r="F58" i="9" s="1"/>
  <c r="B59" i="9"/>
  <c r="F59" i="9" s="1"/>
  <c r="B60" i="9"/>
  <c r="F60" i="9" s="1"/>
  <c r="B61" i="9"/>
  <c r="B62" i="9"/>
  <c r="F62" i="9" s="1"/>
  <c r="B63" i="9"/>
  <c r="F63" i="9" s="1"/>
  <c r="B64" i="9"/>
  <c r="F64" i="9" s="1"/>
  <c r="B65" i="9"/>
  <c r="B66" i="9"/>
  <c r="F66" i="9" s="1"/>
  <c r="B67" i="9"/>
  <c r="F67" i="9" s="1"/>
  <c r="B68" i="9"/>
  <c r="F68" i="9" s="1"/>
  <c r="B69" i="9"/>
  <c r="F69" i="9" s="1"/>
  <c r="B70" i="9"/>
  <c r="F70" i="9" s="1"/>
  <c r="B71" i="9"/>
  <c r="F71" i="9" s="1"/>
  <c r="B72" i="9"/>
  <c r="F72" i="9" s="1"/>
  <c r="B73" i="9"/>
  <c r="F73" i="9" s="1"/>
  <c r="B74" i="9"/>
  <c r="F74" i="9" s="1"/>
  <c r="B75" i="9"/>
  <c r="F75" i="9" s="1"/>
  <c r="B76" i="9"/>
  <c r="F76" i="9" s="1"/>
  <c r="B77" i="9"/>
  <c r="B78" i="9"/>
  <c r="F78" i="9" s="1"/>
  <c r="B79" i="9"/>
  <c r="F79" i="9" s="1"/>
  <c r="B80" i="9"/>
  <c r="F80" i="9" s="1"/>
  <c r="B81" i="9"/>
  <c r="B82" i="9"/>
  <c r="F82" i="9" s="1"/>
  <c r="B83" i="9"/>
  <c r="F83" i="9" s="1"/>
  <c r="B84" i="9"/>
  <c r="F84" i="9" s="1"/>
  <c r="B85" i="9"/>
  <c r="F85" i="9" s="1"/>
  <c r="B86" i="9"/>
  <c r="F86" i="9" s="1"/>
  <c r="B87" i="9"/>
  <c r="F87" i="9" s="1"/>
  <c r="B88" i="9"/>
  <c r="F88" i="9" s="1"/>
  <c r="B89" i="9"/>
  <c r="F89" i="9" s="1"/>
  <c r="B90" i="9"/>
  <c r="F90" i="9" s="1"/>
  <c r="B91" i="9"/>
  <c r="F91" i="9" s="1"/>
  <c r="B92" i="9"/>
  <c r="F92" i="9" s="1"/>
  <c r="B93" i="9"/>
  <c r="B94" i="9"/>
  <c r="F94" i="9" s="1"/>
  <c r="B95" i="9"/>
  <c r="F95" i="9" s="1"/>
  <c r="B96" i="9"/>
  <c r="F96" i="9" s="1"/>
  <c r="B97" i="9"/>
  <c r="B98" i="9"/>
  <c r="F98" i="9" s="1"/>
  <c r="B99" i="9"/>
  <c r="F99" i="9" s="1"/>
  <c r="B100" i="9"/>
  <c r="F100" i="9" s="1"/>
  <c r="B101" i="9"/>
  <c r="F101" i="9" s="1"/>
  <c r="B102" i="9"/>
  <c r="F102" i="9" s="1"/>
  <c r="B103" i="9"/>
  <c r="F103" i="9" s="1"/>
  <c r="B104" i="9"/>
  <c r="F104" i="9" s="1"/>
  <c r="B105" i="9"/>
  <c r="F105" i="9" s="1"/>
  <c r="B106" i="9"/>
  <c r="F106" i="9" s="1"/>
  <c r="B107" i="9"/>
  <c r="F107" i="9" s="1"/>
  <c r="B108" i="9"/>
  <c r="F108" i="9" s="1"/>
  <c r="B109" i="9"/>
  <c r="B110" i="9"/>
  <c r="F110" i="9" s="1"/>
  <c r="B111" i="9"/>
  <c r="F111" i="9" s="1"/>
  <c r="B112" i="9"/>
  <c r="F112" i="9" s="1"/>
  <c r="B113" i="9"/>
  <c r="B114" i="9"/>
  <c r="F114" i="9" s="1"/>
  <c r="B115" i="9"/>
  <c r="F115" i="9" s="1"/>
  <c r="B116" i="9"/>
  <c r="F116" i="9" s="1"/>
  <c r="B117" i="9"/>
  <c r="F117" i="9" s="1"/>
  <c r="B118" i="9"/>
  <c r="F118" i="9" s="1"/>
  <c r="B119" i="9"/>
  <c r="F119" i="9" s="1"/>
  <c r="B120" i="9"/>
  <c r="F120" i="9" s="1"/>
  <c r="B121" i="9"/>
  <c r="F121" i="9" s="1"/>
  <c r="B122" i="9"/>
  <c r="F122" i="9" s="1"/>
  <c r="B123" i="9"/>
  <c r="F123" i="9" s="1"/>
  <c r="B124" i="9"/>
  <c r="F124" i="9" s="1"/>
  <c r="B125" i="9"/>
  <c r="B126" i="9"/>
  <c r="F126" i="9" s="1"/>
  <c r="B127" i="9"/>
  <c r="F127" i="9" s="1"/>
  <c r="B128" i="9"/>
  <c r="F128" i="9" s="1"/>
  <c r="B129" i="9"/>
  <c r="B130" i="9"/>
  <c r="F130" i="9" s="1"/>
  <c r="B131" i="9"/>
  <c r="F131" i="9" s="1"/>
  <c r="B132" i="9"/>
  <c r="F132" i="9" s="1"/>
  <c r="B133" i="9"/>
  <c r="F133" i="9" s="1"/>
  <c r="B134" i="9"/>
  <c r="F134" i="9" s="1"/>
  <c r="B135" i="9"/>
  <c r="F135" i="9" s="1"/>
  <c r="B136" i="9"/>
  <c r="F136" i="9" s="1"/>
  <c r="B137" i="9"/>
  <c r="F137" i="9" s="1"/>
  <c r="B138" i="9"/>
  <c r="F138" i="9" s="1"/>
  <c r="B139" i="9"/>
  <c r="F139" i="9" s="1"/>
  <c r="B140" i="9"/>
  <c r="F140" i="9" s="1"/>
  <c r="B141" i="9"/>
  <c r="B142" i="9"/>
  <c r="F142" i="9" s="1"/>
  <c r="B143" i="9"/>
  <c r="F143" i="9" s="1"/>
  <c r="B144" i="9"/>
  <c r="F144" i="9" s="1"/>
  <c r="B145" i="9"/>
  <c r="B146" i="9"/>
  <c r="F146" i="9" s="1"/>
  <c r="B147" i="9"/>
  <c r="F147" i="9" s="1"/>
  <c r="B148" i="9"/>
  <c r="F148" i="9" s="1"/>
  <c r="B149" i="9"/>
  <c r="F149" i="9" s="1"/>
  <c r="B150" i="9"/>
  <c r="F150" i="9" s="1"/>
  <c r="B151" i="9"/>
  <c r="F151" i="9" s="1"/>
  <c r="B152" i="9"/>
  <c r="F152" i="9" s="1"/>
  <c r="B153" i="9"/>
  <c r="F153" i="9" s="1"/>
  <c r="B154" i="9"/>
  <c r="F154" i="9" s="1"/>
  <c r="B155" i="9"/>
  <c r="F155" i="9" s="1"/>
  <c r="B156" i="9"/>
  <c r="F156" i="9" s="1"/>
  <c r="B157" i="9"/>
  <c r="B158" i="9"/>
  <c r="F158" i="9" s="1"/>
  <c r="B159" i="9"/>
  <c r="F159" i="9" s="1"/>
  <c r="B160" i="9"/>
  <c r="F160" i="9" s="1"/>
  <c r="B161" i="9"/>
  <c r="B162" i="9"/>
  <c r="F162" i="9" s="1"/>
  <c r="B163" i="9"/>
  <c r="F163" i="9" s="1"/>
  <c r="B164" i="9"/>
  <c r="F164" i="9" s="1"/>
  <c r="B165" i="9"/>
  <c r="F165" i="9" s="1"/>
  <c r="B166" i="9"/>
  <c r="F166" i="9" s="1"/>
  <c r="B167" i="9"/>
  <c r="F167" i="9" s="1"/>
  <c r="B168" i="9"/>
  <c r="F168" i="9" s="1"/>
  <c r="B169" i="9"/>
  <c r="F169" i="9" s="1"/>
  <c r="B170" i="9"/>
  <c r="F170" i="9" s="1"/>
  <c r="B171" i="9"/>
  <c r="F171" i="9" s="1"/>
  <c r="B172" i="9"/>
  <c r="F172" i="9" s="1"/>
  <c r="B173" i="9"/>
  <c r="B174" i="9"/>
  <c r="F174" i="9" s="1"/>
  <c r="B175" i="9"/>
  <c r="F175" i="9" s="1"/>
  <c r="B176" i="9"/>
  <c r="F176" i="9" s="1"/>
  <c r="B177" i="9"/>
  <c r="B178" i="9"/>
  <c r="F178" i="9" s="1"/>
  <c r="B179" i="9"/>
  <c r="F179" i="9" s="1"/>
  <c r="B180" i="9"/>
  <c r="F180" i="9" s="1"/>
  <c r="B181" i="9"/>
  <c r="F181" i="9" s="1"/>
  <c r="B182" i="9"/>
  <c r="F182" i="9" s="1"/>
  <c r="B183" i="9"/>
  <c r="F183" i="9" s="1"/>
  <c r="B184" i="9"/>
  <c r="F184" i="9" s="1"/>
  <c r="B185" i="9"/>
  <c r="F185" i="9" s="1"/>
  <c r="B186" i="9"/>
  <c r="F186" i="9" s="1"/>
  <c r="B187" i="9"/>
  <c r="F187" i="9" s="1"/>
  <c r="B188" i="9"/>
  <c r="F188" i="9" s="1"/>
  <c r="B189" i="9"/>
  <c r="B190" i="9"/>
  <c r="F190" i="9" s="1"/>
  <c r="B191" i="9"/>
  <c r="F191" i="9" s="1"/>
  <c r="B192" i="9"/>
  <c r="F192" i="9" s="1"/>
  <c r="B193" i="9"/>
  <c r="B194" i="9"/>
  <c r="F194" i="9" s="1"/>
  <c r="B195" i="9"/>
  <c r="F195" i="9" s="1"/>
  <c r="B196" i="9"/>
  <c r="F196" i="9" s="1"/>
  <c r="B197" i="9"/>
  <c r="F197" i="9" s="1"/>
  <c r="B198" i="9"/>
  <c r="F198" i="9" s="1"/>
  <c r="B199" i="9"/>
  <c r="F199" i="9" s="1"/>
  <c r="B200" i="9"/>
  <c r="F200" i="9" s="1"/>
  <c r="B201" i="9"/>
  <c r="F201" i="9" s="1"/>
  <c r="B202" i="9"/>
  <c r="F202" i="9" s="1"/>
  <c r="B203" i="9"/>
  <c r="F203" i="9" s="1"/>
  <c r="B204" i="9"/>
  <c r="F204" i="9" s="1"/>
  <c r="B205" i="9"/>
  <c r="B206" i="9"/>
  <c r="F206" i="9" s="1"/>
  <c r="B207" i="9"/>
  <c r="F207" i="9" s="1"/>
  <c r="B208" i="9"/>
  <c r="F208" i="9" s="1"/>
  <c r="B209" i="9"/>
  <c r="B210" i="9"/>
  <c r="F210" i="9" s="1"/>
  <c r="B211" i="9"/>
  <c r="F211" i="9" s="1"/>
  <c r="B212" i="9"/>
  <c r="F212" i="9" s="1"/>
  <c r="B213" i="9"/>
  <c r="F213" i="9" s="1"/>
  <c r="B214" i="9"/>
  <c r="F214" i="9" s="1"/>
  <c r="B215" i="9"/>
  <c r="F215" i="9" s="1"/>
  <c r="B216" i="9"/>
  <c r="F216" i="9" s="1"/>
  <c r="B217" i="9"/>
  <c r="F217" i="9" s="1"/>
  <c r="B218" i="9"/>
  <c r="F218" i="9" s="1"/>
  <c r="B219" i="9"/>
  <c r="F219" i="9" s="1"/>
  <c r="B220" i="9"/>
  <c r="F220" i="9" s="1"/>
  <c r="B221" i="9"/>
  <c r="B222" i="9"/>
  <c r="F222" i="9" s="1"/>
  <c r="B223" i="9"/>
  <c r="F223" i="9" s="1"/>
  <c r="B224" i="9"/>
  <c r="F224" i="9" s="1"/>
  <c r="B225" i="9"/>
  <c r="B226" i="9"/>
  <c r="F226" i="9" s="1"/>
  <c r="B227" i="9"/>
  <c r="F227" i="9" s="1"/>
  <c r="B228" i="9"/>
  <c r="F228" i="9" s="1"/>
  <c r="B229" i="9"/>
  <c r="F229" i="9" s="1"/>
  <c r="B230" i="9"/>
  <c r="F230" i="9" s="1"/>
  <c r="B231" i="9"/>
  <c r="F231" i="9" s="1"/>
  <c r="B232" i="9"/>
  <c r="F232" i="9" s="1"/>
  <c r="B233" i="9"/>
  <c r="B234" i="9"/>
  <c r="F234" i="9" s="1"/>
  <c r="B235" i="9"/>
  <c r="F235" i="9" s="1"/>
  <c r="B236" i="9"/>
  <c r="F236" i="9" s="1"/>
  <c r="B237" i="9"/>
  <c r="B238" i="9"/>
  <c r="F238" i="9" s="1"/>
  <c r="B239" i="9"/>
  <c r="F239" i="9" s="1"/>
  <c r="B240" i="9"/>
  <c r="F240" i="9" s="1"/>
  <c r="B241" i="9"/>
  <c r="B242" i="9"/>
  <c r="F242" i="9" s="1"/>
  <c r="B243" i="9"/>
  <c r="F243" i="9" s="1"/>
  <c r="B244" i="9"/>
  <c r="F244" i="9" s="1"/>
  <c r="B245" i="9"/>
  <c r="B246" i="9"/>
  <c r="F246" i="9" s="1"/>
  <c r="B247" i="9"/>
  <c r="F247" i="9" s="1"/>
  <c r="B248" i="9"/>
  <c r="F248" i="9" s="1"/>
  <c r="B249" i="9"/>
  <c r="F249" i="9" s="1"/>
  <c r="B250" i="9"/>
  <c r="F250" i="9" s="1"/>
  <c r="B251" i="9"/>
  <c r="F251" i="9" s="1"/>
  <c r="B252" i="9"/>
  <c r="F252" i="9" s="1"/>
  <c r="B253" i="9"/>
  <c r="B254" i="9"/>
  <c r="F254" i="9" s="1"/>
  <c r="B255" i="9"/>
  <c r="F255" i="9" s="1"/>
  <c r="B256" i="9"/>
  <c r="F256" i="9" s="1"/>
  <c r="B257" i="9"/>
  <c r="B258" i="9"/>
  <c r="F258" i="9" s="1"/>
  <c r="B259" i="9"/>
  <c r="F259" i="9" s="1"/>
  <c r="B260" i="9"/>
  <c r="F260" i="9" s="1"/>
  <c r="B261" i="9"/>
  <c r="F261" i="9" s="1"/>
  <c r="B262" i="9"/>
  <c r="F262" i="9" s="1"/>
  <c r="B263" i="9"/>
  <c r="F263" i="9" s="1"/>
  <c r="B264" i="9"/>
  <c r="F264" i="9" s="1"/>
  <c r="B265" i="9"/>
  <c r="B266" i="9"/>
  <c r="F266" i="9" s="1"/>
  <c r="B267" i="9"/>
  <c r="F267" i="9" s="1"/>
  <c r="B268" i="9"/>
  <c r="F268" i="9" s="1"/>
  <c r="B269" i="9"/>
  <c r="B270" i="9"/>
  <c r="F270" i="9" s="1"/>
  <c r="B271" i="9"/>
  <c r="F271" i="9" s="1"/>
  <c r="B272" i="9"/>
  <c r="F272" i="9" s="1"/>
  <c r="B273" i="9"/>
  <c r="B274" i="9"/>
  <c r="F274" i="9" s="1"/>
  <c r="B275" i="9"/>
  <c r="F275" i="9" s="1"/>
  <c r="B276" i="9"/>
  <c r="F276" i="9" s="1"/>
  <c r="B277" i="9"/>
  <c r="F277" i="9" s="1"/>
  <c r="B278" i="9"/>
  <c r="F278" i="9" s="1"/>
  <c r="B279" i="9"/>
  <c r="F279" i="9" s="1"/>
  <c r="B280" i="9"/>
  <c r="F280" i="9" s="1"/>
  <c r="B281" i="9"/>
  <c r="F281" i="9" s="1"/>
  <c r="B282" i="9"/>
  <c r="F282" i="9" s="1"/>
  <c r="B283" i="9"/>
  <c r="F283" i="9" s="1"/>
  <c r="B284" i="9"/>
  <c r="F284" i="9" s="1"/>
  <c r="B285" i="9"/>
  <c r="F285" i="9" s="1"/>
  <c r="B286" i="9"/>
  <c r="F286" i="9" s="1"/>
  <c r="B287" i="9"/>
  <c r="F287" i="9" s="1"/>
  <c r="B288" i="9"/>
  <c r="F288" i="9" s="1"/>
  <c r="B289" i="9"/>
  <c r="B290" i="9"/>
  <c r="F290" i="9" s="1"/>
  <c r="B291" i="9"/>
  <c r="F291" i="9" s="1"/>
  <c r="B292" i="9"/>
  <c r="F292" i="9" s="1"/>
  <c r="B293" i="9"/>
  <c r="F293" i="9" s="1"/>
  <c r="B294" i="9"/>
  <c r="F294" i="9" s="1"/>
  <c r="B295" i="9"/>
  <c r="F295" i="9" s="1"/>
  <c r="B296" i="9"/>
  <c r="F296" i="9" s="1"/>
  <c r="B297" i="9"/>
  <c r="B298" i="9"/>
  <c r="F298" i="9" s="1"/>
  <c r="B299" i="9"/>
  <c r="F299" i="9" s="1"/>
  <c r="B300" i="9"/>
  <c r="F300" i="9" s="1"/>
  <c r="B301" i="9"/>
  <c r="F301" i="9" s="1"/>
  <c r="B302" i="9"/>
  <c r="F302" i="9" s="1"/>
  <c r="B303" i="9"/>
  <c r="F303" i="9" s="1"/>
  <c r="B304" i="9"/>
  <c r="F304" i="9" s="1"/>
  <c r="B305" i="9"/>
  <c r="B306" i="9"/>
  <c r="F306" i="9" s="1"/>
  <c r="B307" i="9"/>
  <c r="F307" i="9" s="1"/>
  <c r="B308" i="9"/>
  <c r="F308" i="9" s="1"/>
  <c r="B309" i="9"/>
  <c r="F309" i="9" s="1"/>
  <c r="B310" i="9"/>
  <c r="F310" i="9" s="1"/>
  <c r="B311" i="9"/>
  <c r="F311" i="9" s="1"/>
  <c r="B312" i="9"/>
  <c r="F312" i="9" s="1"/>
  <c r="B313" i="9"/>
  <c r="F313" i="9" s="1"/>
  <c r="B314" i="9"/>
  <c r="F314" i="9" s="1"/>
  <c r="B315" i="9"/>
  <c r="F315" i="9" s="1"/>
  <c r="B316" i="9"/>
  <c r="F316" i="9" s="1"/>
  <c r="B317" i="9"/>
  <c r="F317" i="9" s="1"/>
  <c r="B318" i="9"/>
  <c r="F318" i="9" s="1"/>
  <c r="B319" i="9"/>
  <c r="F319" i="9" s="1"/>
  <c r="B320" i="9"/>
  <c r="F320" i="9" s="1"/>
  <c r="B321" i="9"/>
  <c r="B322" i="9"/>
  <c r="F322" i="9" s="1"/>
  <c r="B323" i="9"/>
  <c r="F323" i="9" s="1"/>
  <c r="B324" i="9"/>
  <c r="F324" i="9" s="1"/>
  <c r="B325" i="9"/>
  <c r="F325" i="9" s="1"/>
  <c r="B326" i="9"/>
  <c r="F326" i="9" s="1"/>
  <c r="B327" i="9"/>
  <c r="F327" i="9" s="1"/>
  <c r="B11" i="19"/>
  <c r="F11" i="19" s="1"/>
  <c r="B17" i="10"/>
  <c r="F17" i="10" s="1"/>
  <c r="B18" i="10"/>
  <c r="F18" i="10" s="1"/>
  <c r="B19" i="10"/>
  <c r="F19" i="10" s="1"/>
  <c r="B20" i="10"/>
  <c r="F20" i="10" s="1"/>
  <c r="B21" i="10"/>
  <c r="F21" i="10" s="1"/>
  <c r="B22" i="10"/>
  <c r="F22" i="10" s="1"/>
  <c r="B23" i="10"/>
  <c r="F23" i="10" s="1"/>
  <c r="B24" i="10"/>
  <c r="F24" i="10" s="1"/>
  <c r="B25" i="10"/>
  <c r="F25" i="10" s="1"/>
  <c r="B26" i="10"/>
  <c r="F26" i="10" s="1"/>
  <c r="B27" i="10"/>
  <c r="F27" i="10" s="1"/>
  <c r="B28" i="10"/>
  <c r="F28" i="10" s="1"/>
  <c r="B29" i="10"/>
  <c r="F29" i="10" s="1"/>
  <c r="B30" i="10"/>
  <c r="F30" i="10" s="1"/>
  <c r="B31" i="10"/>
  <c r="F31" i="10" s="1"/>
  <c r="B32" i="10"/>
  <c r="F32" i="10" s="1"/>
  <c r="B33" i="10"/>
  <c r="F33" i="10" s="1"/>
  <c r="B34" i="10"/>
  <c r="F34" i="10" s="1"/>
  <c r="B35" i="10"/>
  <c r="F35" i="10" s="1"/>
  <c r="B36" i="10"/>
  <c r="F36" i="10" s="1"/>
  <c r="B37" i="10"/>
  <c r="F37" i="10" s="1"/>
  <c r="B38" i="10"/>
  <c r="F38" i="10" s="1"/>
  <c r="B39" i="10"/>
  <c r="F39" i="10" s="1"/>
  <c r="B40" i="10"/>
  <c r="F40" i="10" s="1"/>
  <c r="B41" i="10"/>
  <c r="F41" i="10" s="1"/>
  <c r="B42" i="10"/>
  <c r="F42" i="10" s="1"/>
  <c r="B43" i="10"/>
  <c r="F43" i="10" s="1"/>
  <c r="B44" i="10"/>
  <c r="F44" i="10" s="1"/>
  <c r="B45" i="10"/>
  <c r="F45" i="10" s="1"/>
  <c r="B46" i="10"/>
  <c r="F46" i="10" s="1"/>
  <c r="B47" i="10"/>
  <c r="F47" i="10" s="1"/>
  <c r="B48" i="10"/>
  <c r="F48" i="10" s="1"/>
  <c r="B49" i="10"/>
  <c r="F49" i="10" s="1"/>
  <c r="B50" i="10"/>
  <c r="F50" i="10" s="1"/>
  <c r="B51" i="10"/>
  <c r="F51" i="10" s="1"/>
  <c r="B52" i="10"/>
  <c r="F52" i="10" s="1"/>
  <c r="B53" i="10"/>
  <c r="F53" i="10" s="1"/>
  <c r="B54" i="10"/>
  <c r="F54" i="10" s="1"/>
  <c r="B55" i="10"/>
  <c r="F55" i="10" s="1"/>
  <c r="B56" i="10"/>
  <c r="F56" i="10" s="1"/>
  <c r="B57" i="10"/>
  <c r="F57" i="10" s="1"/>
  <c r="B58" i="10"/>
  <c r="F58" i="10" s="1"/>
  <c r="B59" i="10"/>
  <c r="F59" i="10" s="1"/>
  <c r="B60" i="10"/>
  <c r="F60" i="10" s="1"/>
  <c r="B61" i="10"/>
  <c r="F61" i="10" s="1"/>
  <c r="B62" i="10"/>
  <c r="F62" i="10" s="1"/>
  <c r="B63" i="10"/>
  <c r="F63" i="10" s="1"/>
  <c r="B64" i="10"/>
  <c r="F64" i="10" s="1"/>
  <c r="B65" i="10"/>
  <c r="F65" i="10" s="1"/>
  <c r="B66" i="10"/>
  <c r="F66" i="10" s="1"/>
  <c r="B67" i="10"/>
  <c r="F67" i="10" s="1"/>
  <c r="B68" i="10"/>
  <c r="F68" i="10" s="1"/>
  <c r="B69" i="10"/>
  <c r="F69" i="10" s="1"/>
  <c r="B70" i="10"/>
  <c r="F70" i="10" s="1"/>
  <c r="B71" i="10"/>
  <c r="F71" i="10" s="1"/>
  <c r="B72" i="10"/>
  <c r="F72" i="10" s="1"/>
  <c r="B73" i="10"/>
  <c r="F73" i="10" s="1"/>
  <c r="B74" i="10"/>
  <c r="F74" i="10" s="1"/>
  <c r="B75" i="10"/>
  <c r="F75" i="10" s="1"/>
  <c r="B76" i="10"/>
  <c r="F76" i="10" s="1"/>
  <c r="B77" i="10"/>
  <c r="F77" i="10" s="1"/>
  <c r="B78" i="10"/>
  <c r="F78" i="10" s="1"/>
  <c r="B79" i="10"/>
  <c r="F79" i="10" s="1"/>
  <c r="B80" i="10"/>
  <c r="F80" i="10" s="1"/>
  <c r="B81" i="10"/>
  <c r="F81" i="10" s="1"/>
  <c r="B82" i="10"/>
  <c r="F82" i="10" s="1"/>
  <c r="B83" i="10"/>
  <c r="F83" i="10" s="1"/>
  <c r="B84" i="10"/>
  <c r="F84" i="10" s="1"/>
  <c r="B85" i="10"/>
  <c r="F85" i="10" s="1"/>
  <c r="B86" i="10"/>
  <c r="F86" i="10" s="1"/>
  <c r="B87" i="10"/>
  <c r="F87" i="10" s="1"/>
  <c r="B88" i="10"/>
  <c r="F88" i="10" s="1"/>
  <c r="B89" i="10"/>
  <c r="F89" i="10" s="1"/>
  <c r="B90" i="10"/>
  <c r="F90" i="10" s="1"/>
  <c r="B91" i="10"/>
  <c r="F91" i="10" s="1"/>
  <c r="B92" i="10"/>
  <c r="F92" i="10" s="1"/>
  <c r="B93" i="10"/>
  <c r="F93" i="10" s="1"/>
  <c r="B94" i="10"/>
  <c r="F94" i="10" s="1"/>
  <c r="B95" i="10"/>
  <c r="F95" i="10" s="1"/>
  <c r="B96" i="10"/>
  <c r="F96" i="10" s="1"/>
  <c r="B97" i="10"/>
  <c r="F97" i="10" s="1"/>
  <c r="B98" i="10"/>
  <c r="F98" i="10" s="1"/>
  <c r="B99" i="10"/>
  <c r="F99" i="10" s="1"/>
  <c r="B100" i="10"/>
  <c r="F100" i="10" s="1"/>
  <c r="B101" i="10"/>
  <c r="F101" i="10" s="1"/>
  <c r="B102" i="10"/>
  <c r="F102" i="10" s="1"/>
  <c r="B103" i="10"/>
  <c r="F103" i="10" s="1"/>
  <c r="B104" i="10"/>
  <c r="F104" i="10" s="1"/>
  <c r="B105" i="10"/>
  <c r="F105" i="10" s="1"/>
  <c r="B106" i="10"/>
  <c r="F106" i="10" s="1"/>
  <c r="B107" i="10"/>
  <c r="F107" i="10" s="1"/>
  <c r="B108" i="10"/>
  <c r="F108" i="10" s="1"/>
  <c r="B109" i="10"/>
  <c r="F109" i="10" s="1"/>
  <c r="B110" i="10"/>
  <c r="F110" i="10" s="1"/>
  <c r="B111" i="10"/>
  <c r="F111" i="10" s="1"/>
  <c r="B112" i="10"/>
  <c r="F112" i="10" s="1"/>
  <c r="B113" i="10"/>
  <c r="F113" i="10" s="1"/>
  <c r="B114" i="10"/>
  <c r="F114" i="10" s="1"/>
  <c r="B115" i="10"/>
  <c r="F115" i="10" s="1"/>
  <c r="B116" i="10"/>
  <c r="F116" i="10" s="1"/>
  <c r="B117" i="10"/>
  <c r="F117" i="10" s="1"/>
  <c r="B118" i="10"/>
  <c r="F118" i="10" s="1"/>
  <c r="B119" i="10"/>
  <c r="F119" i="10" s="1"/>
  <c r="B120" i="10"/>
  <c r="F120" i="10" s="1"/>
  <c r="B121" i="10"/>
  <c r="F121" i="10" s="1"/>
  <c r="B122" i="10"/>
  <c r="F122" i="10" s="1"/>
  <c r="B123" i="10"/>
  <c r="F123" i="10" s="1"/>
  <c r="B124" i="10"/>
  <c r="F124" i="10" s="1"/>
  <c r="B125" i="10"/>
  <c r="F125" i="10" s="1"/>
  <c r="B126" i="10"/>
  <c r="F126" i="10" s="1"/>
  <c r="B127" i="10"/>
  <c r="F127" i="10" s="1"/>
  <c r="B128" i="10"/>
  <c r="F128" i="10" s="1"/>
  <c r="B129" i="10"/>
  <c r="F129" i="10" s="1"/>
  <c r="B130" i="10"/>
  <c r="F130" i="10" s="1"/>
  <c r="B131" i="10"/>
  <c r="F131" i="10" s="1"/>
  <c r="B132" i="10"/>
  <c r="F132" i="10" s="1"/>
  <c r="B133" i="10"/>
  <c r="F133" i="10" s="1"/>
  <c r="B134" i="10"/>
  <c r="F134" i="10" s="1"/>
  <c r="B135" i="10"/>
  <c r="F135" i="10" s="1"/>
  <c r="B136" i="10"/>
  <c r="F136" i="10" s="1"/>
  <c r="B137" i="10"/>
  <c r="F137" i="10" s="1"/>
  <c r="B138" i="10"/>
  <c r="F138" i="10" s="1"/>
  <c r="B139" i="10"/>
  <c r="F139" i="10" s="1"/>
  <c r="B140" i="10"/>
  <c r="F140" i="10" s="1"/>
  <c r="B141" i="10"/>
  <c r="F141" i="10" s="1"/>
  <c r="B142" i="10"/>
  <c r="F142" i="10" s="1"/>
  <c r="B143" i="10"/>
  <c r="F143" i="10" s="1"/>
  <c r="B144" i="10"/>
  <c r="F144" i="10" s="1"/>
  <c r="B145" i="10"/>
  <c r="F145" i="10" s="1"/>
  <c r="B146" i="10"/>
  <c r="F146" i="10" s="1"/>
  <c r="B147" i="10"/>
  <c r="F147" i="10" s="1"/>
  <c r="B148" i="10"/>
  <c r="F148" i="10" s="1"/>
  <c r="B149" i="10"/>
  <c r="F149" i="10" s="1"/>
  <c r="B150" i="10"/>
  <c r="F150" i="10" s="1"/>
  <c r="B151" i="10"/>
  <c r="F151" i="10" s="1"/>
  <c r="B152" i="10"/>
  <c r="F152" i="10" s="1"/>
  <c r="B153" i="10"/>
  <c r="F153" i="10" s="1"/>
  <c r="B154" i="10"/>
  <c r="F154" i="10" s="1"/>
  <c r="B155" i="10"/>
  <c r="F155" i="10" s="1"/>
  <c r="B156" i="10"/>
  <c r="F156" i="10" s="1"/>
  <c r="B157" i="10"/>
  <c r="F157" i="10" s="1"/>
  <c r="B158" i="10"/>
  <c r="F158" i="10" s="1"/>
  <c r="B159" i="10"/>
  <c r="F159" i="10" s="1"/>
  <c r="B160" i="10"/>
  <c r="F160" i="10" s="1"/>
  <c r="B161" i="10"/>
  <c r="F161" i="10" s="1"/>
  <c r="B162" i="10"/>
  <c r="F162" i="10" s="1"/>
  <c r="B163" i="10"/>
  <c r="F163" i="10" s="1"/>
  <c r="B164" i="10"/>
  <c r="F164" i="10" s="1"/>
  <c r="B165" i="10"/>
  <c r="F165" i="10" s="1"/>
  <c r="B166" i="10"/>
  <c r="F166" i="10" s="1"/>
  <c r="B167" i="10"/>
  <c r="F167" i="10" s="1"/>
  <c r="B168" i="10"/>
  <c r="F168" i="10" s="1"/>
  <c r="B169" i="10"/>
  <c r="F169" i="10" s="1"/>
  <c r="B170" i="10"/>
  <c r="F170" i="10" s="1"/>
  <c r="B171" i="10"/>
  <c r="F171" i="10" s="1"/>
  <c r="B172" i="10"/>
  <c r="F172" i="10" s="1"/>
  <c r="B173" i="10"/>
  <c r="F173" i="10" s="1"/>
  <c r="B174" i="10"/>
  <c r="F174" i="10" s="1"/>
  <c r="B175" i="10"/>
  <c r="F175" i="10" s="1"/>
  <c r="B176" i="10"/>
  <c r="F176" i="10" s="1"/>
  <c r="B177" i="10"/>
  <c r="F177" i="10" s="1"/>
  <c r="B178" i="10"/>
  <c r="F178" i="10" s="1"/>
  <c r="B179" i="10"/>
  <c r="F179" i="10" s="1"/>
  <c r="B180" i="10"/>
  <c r="F180" i="10" s="1"/>
  <c r="B181" i="10"/>
  <c r="F181" i="10" s="1"/>
  <c r="B182" i="10"/>
  <c r="F182" i="10" s="1"/>
  <c r="B183" i="10"/>
  <c r="F183" i="10" s="1"/>
  <c r="B184" i="10"/>
  <c r="F184" i="10" s="1"/>
  <c r="B185" i="10"/>
  <c r="F185" i="10" s="1"/>
  <c r="B186" i="10"/>
  <c r="F186" i="10" s="1"/>
  <c r="B187" i="10"/>
  <c r="F187" i="10" s="1"/>
  <c r="B188" i="10"/>
  <c r="F188" i="10" s="1"/>
  <c r="B189" i="10"/>
  <c r="F189" i="10" s="1"/>
  <c r="B190" i="10"/>
  <c r="F190" i="10" s="1"/>
  <c r="B191" i="10"/>
  <c r="F191" i="10" s="1"/>
  <c r="B192" i="10"/>
  <c r="F192" i="10" s="1"/>
  <c r="B193" i="10"/>
  <c r="F193" i="10" s="1"/>
  <c r="B194" i="10"/>
  <c r="F194" i="10" s="1"/>
  <c r="B195" i="10"/>
  <c r="F195" i="10" s="1"/>
  <c r="B196" i="10"/>
  <c r="F196" i="10" s="1"/>
  <c r="B197" i="10"/>
  <c r="F197" i="10" s="1"/>
  <c r="B198" i="10"/>
  <c r="F198" i="10" s="1"/>
  <c r="B199" i="10"/>
  <c r="F199" i="10" s="1"/>
  <c r="B200" i="10"/>
  <c r="F200" i="10" s="1"/>
  <c r="B201" i="10"/>
  <c r="F201" i="10" s="1"/>
  <c r="B202" i="10"/>
  <c r="F202" i="10" s="1"/>
  <c r="B203" i="10"/>
  <c r="F203" i="10" s="1"/>
  <c r="B204" i="10"/>
  <c r="F204" i="10" s="1"/>
  <c r="B205" i="10"/>
  <c r="F205" i="10" s="1"/>
  <c r="B206" i="10"/>
  <c r="F206" i="10" s="1"/>
  <c r="B207" i="10"/>
  <c r="F207" i="10" s="1"/>
  <c r="B208" i="10"/>
  <c r="F208" i="10" s="1"/>
  <c r="B209" i="10"/>
  <c r="F209" i="10" s="1"/>
  <c r="B210" i="10"/>
  <c r="F210" i="10" s="1"/>
  <c r="B211" i="10"/>
  <c r="F211" i="10" s="1"/>
  <c r="B212" i="10"/>
  <c r="F212" i="10" s="1"/>
  <c r="B213" i="10"/>
  <c r="F213" i="10" s="1"/>
  <c r="B214" i="10"/>
  <c r="F214" i="10" s="1"/>
  <c r="B215" i="10"/>
  <c r="F215" i="10" s="1"/>
  <c r="B216" i="10"/>
  <c r="F216" i="10" s="1"/>
  <c r="B217" i="10"/>
  <c r="F217" i="10" s="1"/>
  <c r="B218" i="10"/>
  <c r="F218" i="10" s="1"/>
  <c r="B219" i="10"/>
  <c r="F219" i="10" s="1"/>
  <c r="B220" i="10"/>
  <c r="F220" i="10" s="1"/>
  <c r="B221" i="10"/>
  <c r="F221" i="10" s="1"/>
  <c r="B222" i="10"/>
  <c r="F222" i="10" s="1"/>
  <c r="B223" i="10"/>
  <c r="F223" i="10" s="1"/>
  <c r="B224" i="10"/>
  <c r="F224" i="10" s="1"/>
  <c r="B225" i="10"/>
  <c r="F225" i="10" s="1"/>
  <c r="B226" i="10"/>
  <c r="F226" i="10" s="1"/>
  <c r="B227" i="10"/>
  <c r="F227" i="10" s="1"/>
  <c r="B228" i="10"/>
  <c r="F228" i="10" s="1"/>
  <c r="B229" i="10"/>
  <c r="F229" i="10" s="1"/>
  <c r="B230" i="10"/>
  <c r="F230" i="10" s="1"/>
  <c r="B231" i="10"/>
  <c r="F231" i="10" s="1"/>
  <c r="B232" i="10"/>
  <c r="F232" i="10" s="1"/>
  <c r="B233" i="10"/>
  <c r="F233" i="10" s="1"/>
  <c r="B234" i="10"/>
  <c r="F234" i="10" s="1"/>
  <c r="B235" i="10"/>
  <c r="F235" i="10" s="1"/>
  <c r="B236" i="10"/>
  <c r="F236" i="10" s="1"/>
  <c r="B237" i="10"/>
  <c r="F237" i="10" s="1"/>
  <c r="B238" i="10"/>
  <c r="F238" i="10" s="1"/>
  <c r="B239" i="10"/>
  <c r="F239" i="10" s="1"/>
  <c r="B240" i="10"/>
  <c r="F240" i="10" s="1"/>
  <c r="B241" i="10"/>
  <c r="F241" i="10" s="1"/>
  <c r="B242" i="10"/>
  <c r="F242" i="10" s="1"/>
  <c r="B243" i="10"/>
  <c r="F243" i="10" s="1"/>
  <c r="B244" i="10"/>
  <c r="F244" i="10" s="1"/>
  <c r="B245" i="10"/>
  <c r="F245" i="10" s="1"/>
  <c r="B246" i="10"/>
  <c r="F246" i="10" s="1"/>
  <c r="B247" i="10"/>
  <c r="F247" i="10" s="1"/>
  <c r="B248" i="10"/>
  <c r="F248" i="10" s="1"/>
  <c r="B249" i="10"/>
  <c r="F249" i="10" s="1"/>
  <c r="B250" i="10"/>
  <c r="F250" i="10" s="1"/>
  <c r="B251" i="10"/>
  <c r="F251" i="10" s="1"/>
  <c r="B252" i="10"/>
  <c r="F252" i="10" s="1"/>
  <c r="B253" i="10"/>
  <c r="F253" i="10" s="1"/>
  <c r="B254" i="10"/>
  <c r="F254" i="10" s="1"/>
  <c r="B255" i="10"/>
  <c r="F255" i="10" s="1"/>
  <c r="B256" i="10"/>
  <c r="F256" i="10" s="1"/>
  <c r="B257" i="10"/>
  <c r="F257" i="10" s="1"/>
  <c r="B258" i="10"/>
  <c r="F258" i="10" s="1"/>
  <c r="B259" i="10"/>
  <c r="F259" i="10" s="1"/>
  <c r="B260" i="10"/>
  <c r="F260" i="10" s="1"/>
  <c r="B261" i="10"/>
  <c r="F261" i="10" s="1"/>
  <c r="B262" i="10"/>
  <c r="F262" i="10" s="1"/>
  <c r="B263" i="10"/>
  <c r="F263" i="10" s="1"/>
  <c r="B264" i="10"/>
  <c r="F264" i="10" s="1"/>
  <c r="B265" i="10"/>
  <c r="F265" i="10" s="1"/>
  <c r="B266" i="10"/>
  <c r="F266" i="10" s="1"/>
  <c r="B267" i="10"/>
  <c r="F267" i="10" s="1"/>
  <c r="G630" i="11"/>
  <c r="G631" i="11"/>
  <c r="G632" i="11"/>
  <c r="G633" i="11"/>
  <c r="G634" i="11"/>
  <c r="G635" i="11"/>
  <c r="G636" i="11"/>
  <c r="G637" i="11"/>
  <c r="G638" i="11"/>
  <c r="G639" i="11"/>
  <c r="G640" i="11"/>
  <c r="G641" i="11"/>
  <c r="G642" i="11"/>
  <c r="G643" i="11"/>
  <c r="G644" i="11"/>
  <c r="G645" i="11"/>
  <c r="G646" i="11"/>
  <c r="G647" i="11"/>
  <c r="G648" i="11"/>
  <c r="G649" i="11"/>
  <c r="G650" i="11"/>
  <c r="G651" i="11"/>
  <c r="G652" i="11"/>
  <c r="G653" i="11"/>
  <c r="G654" i="11"/>
  <c r="G655" i="11"/>
  <c r="G656" i="11"/>
  <c r="G657" i="11"/>
  <c r="G658" i="11"/>
  <c r="G659" i="11"/>
  <c r="G660" i="11"/>
  <c r="G661" i="11"/>
  <c r="G662" i="11"/>
  <c r="G663" i="11"/>
  <c r="G664" i="11"/>
  <c r="G665" i="11"/>
  <c r="G666" i="11"/>
  <c r="G667" i="11"/>
  <c r="G668" i="11"/>
  <c r="G669" i="11"/>
  <c r="G670" i="11"/>
  <c r="G671" i="11"/>
  <c r="G672" i="11"/>
  <c r="G673" i="11"/>
  <c r="G674" i="11"/>
  <c r="G675" i="11"/>
  <c r="G676" i="11"/>
  <c r="G677" i="11"/>
  <c r="G678" i="11"/>
  <c r="G679" i="11"/>
  <c r="G680" i="11"/>
  <c r="G681" i="11"/>
  <c r="G682" i="11"/>
  <c r="G683" i="11"/>
  <c r="G684" i="11"/>
  <c r="G685" i="11"/>
  <c r="G686" i="11"/>
  <c r="G687" i="11"/>
  <c r="G688" i="11"/>
  <c r="G689" i="11"/>
  <c r="G690" i="11"/>
  <c r="G691" i="11"/>
  <c r="G692" i="11"/>
  <c r="G693" i="11"/>
  <c r="G694" i="11"/>
  <c r="G695" i="11"/>
  <c r="G696" i="11"/>
  <c r="G697" i="11"/>
  <c r="G698" i="11"/>
  <c r="G699" i="11"/>
  <c r="G700" i="11"/>
  <c r="G701" i="11"/>
  <c r="G702" i="11"/>
  <c r="G703" i="11"/>
  <c r="G704" i="11"/>
  <c r="G705" i="11"/>
  <c r="G706" i="11"/>
  <c r="G707" i="11"/>
  <c r="G708" i="11"/>
  <c r="G709" i="11"/>
  <c r="G710" i="11"/>
  <c r="G711" i="11"/>
  <c r="G712" i="11"/>
  <c r="G713" i="11"/>
  <c r="G714" i="11"/>
  <c r="G715" i="11"/>
  <c r="G716" i="11"/>
  <c r="G717" i="11"/>
  <c r="G718" i="11"/>
  <c r="G719" i="11"/>
  <c r="G720" i="11"/>
  <c r="G721" i="11"/>
  <c r="G722" i="11"/>
  <c r="G723" i="11"/>
  <c r="G724" i="11"/>
  <c r="G725" i="11"/>
  <c r="G726" i="11"/>
  <c r="G727" i="11"/>
  <c r="G728" i="11"/>
  <c r="G729" i="11"/>
  <c r="G730" i="11"/>
  <c r="G731" i="11"/>
  <c r="G732" i="11"/>
  <c r="G733" i="11"/>
  <c r="G734" i="11"/>
  <c r="G735" i="11"/>
  <c r="G736" i="11"/>
  <c r="G737" i="11"/>
  <c r="G738" i="11"/>
  <c r="G739" i="11"/>
  <c r="G740" i="11"/>
  <c r="G741" i="11"/>
  <c r="G742" i="11"/>
  <c r="G743" i="11"/>
  <c r="G744" i="11"/>
  <c r="G745" i="11"/>
  <c r="G746" i="11"/>
  <c r="G747" i="11"/>
  <c r="G748" i="11"/>
  <c r="G749" i="11"/>
  <c r="G750" i="11"/>
  <c r="G751" i="11"/>
  <c r="G752" i="11"/>
  <c r="G753" i="11"/>
  <c r="G754" i="11"/>
  <c r="G755" i="11"/>
  <c r="G756" i="11"/>
  <c r="G757" i="11"/>
  <c r="G758" i="11"/>
  <c r="G759" i="11"/>
  <c r="G760" i="11"/>
  <c r="G761" i="11"/>
  <c r="G762" i="11"/>
  <c r="G763" i="11"/>
  <c r="G764" i="11"/>
  <c r="G765" i="11"/>
  <c r="G766" i="11"/>
  <c r="G767" i="11"/>
  <c r="G768" i="11"/>
  <c r="G769" i="11"/>
  <c r="G770" i="11"/>
  <c r="G771" i="11"/>
  <c r="G615" i="11"/>
  <c r="G616" i="11"/>
  <c r="G617" i="11"/>
  <c r="G618" i="11"/>
  <c r="G619" i="11"/>
  <c r="G620" i="11"/>
  <c r="G621" i="11"/>
  <c r="G622" i="11"/>
  <c r="G623" i="11"/>
  <c r="G624" i="11"/>
  <c r="G625" i="11"/>
  <c r="G626" i="11"/>
  <c r="G627" i="11"/>
  <c r="G628" i="11"/>
  <c r="G629" i="11"/>
  <c r="G433" i="14"/>
  <c r="G437" i="14"/>
  <c r="G444" i="14"/>
  <c r="G449" i="14"/>
  <c r="G457" i="14"/>
  <c r="G465" i="14"/>
  <c r="G473" i="14"/>
  <c r="G481" i="14"/>
  <c r="G485" i="14"/>
  <c r="G493" i="14"/>
  <c r="G501" i="14"/>
  <c r="G509" i="14"/>
  <c r="G513" i="14"/>
  <c r="G521" i="14"/>
  <c r="G529" i="14"/>
  <c r="G535" i="14"/>
  <c r="G541" i="14"/>
  <c r="G545" i="14"/>
  <c r="G553" i="14"/>
  <c r="G561" i="14"/>
  <c r="G567" i="14"/>
  <c r="G573" i="14"/>
  <c r="G577" i="14"/>
  <c r="G585" i="14"/>
  <c r="G593" i="14"/>
  <c r="G601" i="14"/>
  <c r="G607" i="14"/>
  <c r="G613" i="14"/>
  <c r="G617" i="14"/>
  <c r="G625" i="14"/>
  <c r="G633" i="14"/>
  <c r="G641" i="14"/>
  <c r="G649" i="14"/>
  <c r="G657" i="14"/>
  <c r="G665" i="14"/>
  <c r="G673" i="14"/>
  <c r="B11" i="12"/>
  <c r="F11" i="12" s="1"/>
  <c r="B112" i="7"/>
  <c r="B113" i="7"/>
  <c r="B114" i="7"/>
  <c r="F114" i="7" s="1"/>
  <c r="B115" i="7"/>
  <c r="F115" i="7" s="1"/>
  <c r="B116" i="7"/>
  <c r="B117" i="7"/>
  <c r="B118" i="7"/>
  <c r="F118" i="7" s="1"/>
  <c r="B119" i="7"/>
  <c r="F119" i="7" s="1"/>
  <c r="B120" i="7"/>
  <c r="B121" i="7"/>
  <c r="B122" i="7"/>
  <c r="F122" i="7" s="1"/>
  <c r="B123" i="7"/>
  <c r="F123" i="7" s="1"/>
  <c r="B124" i="7"/>
  <c r="B125" i="7"/>
  <c r="B126" i="7"/>
  <c r="F126" i="7" s="1"/>
  <c r="B127" i="7"/>
  <c r="F127" i="7" s="1"/>
  <c r="B128" i="7"/>
  <c r="B129" i="7"/>
  <c r="B130" i="7"/>
  <c r="F130" i="7" s="1"/>
  <c r="B131" i="7"/>
  <c r="F131" i="7" s="1"/>
  <c r="B132" i="7"/>
  <c r="B133" i="7"/>
  <c r="B134" i="7"/>
  <c r="F134" i="7" s="1"/>
  <c r="B135" i="7"/>
  <c r="F135" i="7" s="1"/>
  <c r="B136" i="7"/>
  <c r="B137" i="7"/>
  <c r="B138" i="7"/>
  <c r="F138" i="7" s="1"/>
  <c r="B139" i="7"/>
  <c r="F139" i="7" s="1"/>
  <c r="B140" i="7"/>
  <c r="B141" i="7"/>
  <c r="B142" i="7"/>
  <c r="F142" i="7" s="1"/>
  <c r="B143" i="7"/>
  <c r="F143" i="7" s="1"/>
  <c r="B144" i="7"/>
  <c r="B145" i="7"/>
  <c r="B146" i="7"/>
  <c r="F146" i="7" s="1"/>
  <c r="B147" i="7"/>
  <c r="F147" i="7" s="1"/>
  <c r="B148" i="7"/>
  <c r="B149" i="7"/>
  <c r="B150" i="7"/>
  <c r="F150" i="7" s="1"/>
  <c r="B151" i="7"/>
  <c r="F151" i="7" s="1"/>
  <c r="B152" i="7"/>
  <c r="B153" i="7"/>
  <c r="B154" i="7"/>
  <c r="F154" i="7" s="1"/>
  <c r="B155" i="7"/>
  <c r="F155" i="7" s="1"/>
  <c r="B156" i="7"/>
  <c r="B157" i="7"/>
  <c r="B158" i="7"/>
  <c r="F158" i="7" s="1"/>
  <c r="B159" i="7"/>
  <c r="F159" i="7" s="1"/>
  <c r="B160" i="7"/>
  <c r="B161" i="7"/>
  <c r="B162" i="7"/>
  <c r="F162" i="7" s="1"/>
  <c r="B163" i="7"/>
  <c r="F163" i="7" s="1"/>
  <c r="B164" i="7"/>
  <c r="B165" i="7"/>
  <c r="B166" i="7"/>
  <c r="F166" i="7" s="1"/>
  <c r="B167" i="7"/>
  <c r="F167" i="7" s="1"/>
  <c r="B168" i="7"/>
  <c r="B169" i="7"/>
  <c r="B170" i="7"/>
  <c r="F170" i="7" s="1"/>
  <c r="B171" i="7"/>
  <c r="F171" i="7" s="1"/>
  <c r="B172" i="7"/>
  <c r="B173" i="7"/>
  <c r="B174" i="7"/>
  <c r="F174" i="7" s="1"/>
  <c r="B175" i="7"/>
  <c r="F175" i="7" s="1"/>
  <c r="B176" i="7"/>
  <c r="B177" i="7"/>
  <c r="B178" i="7"/>
  <c r="F178" i="7" s="1"/>
  <c r="B179" i="7"/>
  <c r="F179" i="7" s="1"/>
  <c r="B180" i="7"/>
  <c r="B181" i="7"/>
  <c r="B182" i="7"/>
  <c r="F182" i="7" s="1"/>
  <c r="B183" i="7"/>
  <c r="F183" i="7" s="1"/>
  <c r="B184" i="7"/>
  <c r="B185" i="7"/>
  <c r="B186" i="7"/>
  <c r="F186" i="7" s="1"/>
  <c r="B187" i="7"/>
  <c r="F187" i="7" s="1"/>
  <c r="B111" i="7"/>
  <c r="F111" i="7" s="1"/>
  <c r="B62" i="7"/>
  <c r="C62" i="7"/>
  <c r="B63" i="7"/>
  <c r="C63" i="7"/>
  <c r="B64" i="7"/>
  <c r="C64" i="7"/>
  <c r="B65" i="7"/>
  <c r="C65" i="7"/>
  <c r="B66" i="7"/>
  <c r="C66" i="7"/>
  <c r="B67" i="7"/>
  <c r="C67" i="7"/>
  <c r="B68" i="7"/>
  <c r="C68" i="7"/>
  <c r="B69" i="7"/>
  <c r="C69" i="7"/>
  <c r="B70" i="7"/>
  <c r="C70" i="7"/>
  <c r="B71" i="7"/>
  <c r="C71" i="7"/>
  <c r="B72" i="7"/>
  <c r="C72" i="7"/>
  <c r="B73" i="7"/>
  <c r="C73" i="7"/>
  <c r="B74" i="7"/>
  <c r="C74" i="7"/>
  <c r="B75" i="7"/>
  <c r="C75" i="7"/>
  <c r="B76" i="7"/>
  <c r="C76" i="7"/>
  <c r="B77" i="7"/>
  <c r="C77" i="7"/>
  <c r="B78" i="7"/>
  <c r="C78" i="7"/>
  <c r="B79" i="7"/>
  <c r="C79" i="7"/>
  <c r="B80" i="7"/>
  <c r="C80" i="7"/>
  <c r="B81" i="7"/>
  <c r="C81" i="7"/>
  <c r="B82" i="7"/>
  <c r="C82" i="7"/>
  <c r="B83" i="7"/>
  <c r="C83" i="7"/>
  <c r="B84" i="7"/>
  <c r="C84" i="7"/>
  <c r="B85" i="7"/>
  <c r="C85" i="7"/>
  <c r="B86" i="7"/>
  <c r="C86" i="7"/>
  <c r="B87" i="7"/>
  <c r="C87" i="7"/>
  <c r="B88" i="7"/>
  <c r="C88" i="7"/>
  <c r="B89" i="7"/>
  <c r="C89" i="7"/>
  <c r="B90" i="7"/>
  <c r="C90" i="7"/>
  <c r="B91" i="7"/>
  <c r="C91" i="7"/>
  <c r="B92" i="7"/>
  <c r="C92" i="7"/>
  <c r="B93" i="7"/>
  <c r="C93" i="7"/>
  <c r="B94" i="7"/>
  <c r="C94" i="7"/>
  <c r="B95" i="7"/>
  <c r="C95" i="7"/>
  <c r="B96" i="7"/>
  <c r="C96" i="7"/>
  <c r="B97" i="7"/>
  <c r="C97" i="7"/>
  <c r="B98" i="7"/>
  <c r="C98" i="7"/>
  <c r="B99" i="7"/>
  <c r="C99" i="7"/>
  <c r="B100" i="7"/>
  <c r="C100" i="7"/>
  <c r="B101" i="7"/>
  <c r="C101" i="7"/>
  <c r="B102" i="7"/>
  <c r="C102" i="7"/>
  <c r="B103" i="7"/>
  <c r="C103" i="7"/>
  <c r="B104" i="7"/>
  <c r="C104" i="7"/>
  <c r="B105" i="7"/>
  <c r="C105" i="7"/>
  <c r="B106" i="7"/>
  <c r="C106" i="7"/>
  <c r="B107" i="7"/>
  <c r="C107" i="7"/>
  <c r="B108" i="7"/>
  <c r="C108" i="7"/>
  <c r="B109" i="7"/>
  <c r="C109" i="7"/>
  <c r="B110" i="7"/>
  <c r="C110" i="7"/>
  <c r="C61" i="7"/>
  <c r="B61" i="7"/>
  <c r="F61" i="7" s="1"/>
  <c r="B30" i="7"/>
  <c r="C30" i="7"/>
  <c r="B31" i="7"/>
  <c r="C31" i="7"/>
  <c r="B32" i="7"/>
  <c r="C32" i="7"/>
  <c r="B33" i="7"/>
  <c r="C33" i="7"/>
  <c r="B34" i="7"/>
  <c r="C34" i="7"/>
  <c r="B35" i="7"/>
  <c r="C35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B43" i="7"/>
  <c r="C43" i="7"/>
  <c r="B44" i="7"/>
  <c r="C44" i="7"/>
  <c r="B45" i="7"/>
  <c r="C45" i="7"/>
  <c r="B46" i="7"/>
  <c r="C46" i="7"/>
  <c r="B47" i="7"/>
  <c r="C47" i="7"/>
  <c r="B48" i="7"/>
  <c r="C48" i="7"/>
  <c r="B49" i="7"/>
  <c r="C49" i="7"/>
  <c r="B50" i="7"/>
  <c r="C50" i="7"/>
  <c r="B51" i="7"/>
  <c r="C51" i="7"/>
  <c r="B52" i="7"/>
  <c r="C52" i="7"/>
  <c r="B53" i="7"/>
  <c r="C53" i="7"/>
  <c r="B54" i="7"/>
  <c r="C54" i="7"/>
  <c r="B55" i="7"/>
  <c r="C55" i="7"/>
  <c r="B56" i="7"/>
  <c r="C56" i="7"/>
  <c r="B57" i="7"/>
  <c r="C57" i="7"/>
  <c r="B58" i="7"/>
  <c r="C58" i="7"/>
  <c r="B59" i="7"/>
  <c r="C59" i="7"/>
  <c r="B60" i="7"/>
  <c r="C60" i="7"/>
  <c r="C29" i="7"/>
  <c r="B29" i="7"/>
  <c r="F29" i="7" s="1"/>
  <c r="B24" i="7"/>
  <c r="C24" i="7"/>
  <c r="B25" i="7"/>
  <c r="C25" i="7"/>
  <c r="B26" i="7"/>
  <c r="C26" i="7"/>
  <c r="B27" i="7"/>
  <c r="C27" i="7"/>
  <c r="B28" i="7"/>
  <c r="C28" i="7"/>
  <c r="C23" i="7"/>
  <c r="B23" i="7"/>
  <c r="F23" i="7" s="1"/>
  <c r="B18" i="7"/>
  <c r="C18" i="7"/>
  <c r="B19" i="7"/>
  <c r="C19" i="7"/>
  <c r="B20" i="7"/>
  <c r="C20" i="7"/>
  <c r="B21" i="7"/>
  <c r="C21" i="7"/>
  <c r="B22" i="7"/>
  <c r="C22" i="7"/>
  <c r="C17" i="7"/>
  <c r="B17" i="7"/>
  <c r="F17" i="7" s="1"/>
  <c r="B17" i="21"/>
  <c r="B18" i="21"/>
  <c r="F18" i="21" s="1"/>
  <c r="B19" i="21"/>
  <c r="F19" i="21" s="1"/>
  <c r="B20" i="21"/>
  <c r="F20" i="21" s="1"/>
  <c r="B21" i="21"/>
  <c r="B22" i="21"/>
  <c r="F22" i="21" s="1"/>
  <c r="B23" i="21"/>
  <c r="F23" i="21" s="1"/>
  <c r="B24" i="21"/>
  <c r="F24" i="21" s="1"/>
  <c r="B25" i="21"/>
  <c r="F25" i="21" s="1"/>
  <c r="B26" i="21"/>
  <c r="F26" i="21" s="1"/>
  <c r="B27" i="21"/>
  <c r="F27" i="21" s="1"/>
  <c r="B28" i="21"/>
  <c r="F28" i="21" s="1"/>
  <c r="B29" i="21"/>
  <c r="B30" i="21"/>
  <c r="F30" i="21" s="1"/>
  <c r="B31" i="21"/>
  <c r="F31" i="21" s="1"/>
  <c r="B32" i="21"/>
  <c r="F32" i="21" s="1"/>
  <c r="B33" i="21"/>
  <c r="F33" i="21" s="1"/>
  <c r="B34" i="21"/>
  <c r="F34" i="21" s="1"/>
  <c r="B35" i="21"/>
  <c r="F35" i="21" s="1"/>
  <c r="B36" i="21"/>
  <c r="F36" i="21" s="1"/>
  <c r="B37" i="21"/>
  <c r="B38" i="21"/>
  <c r="F38" i="21" s="1"/>
  <c r="B39" i="21"/>
  <c r="F39" i="21" s="1"/>
  <c r="B40" i="21"/>
  <c r="F40" i="21" s="1"/>
  <c r="B41" i="21"/>
  <c r="F41" i="21" s="1"/>
  <c r="B42" i="21"/>
  <c r="F42" i="21" s="1"/>
  <c r="B43" i="21"/>
  <c r="F43" i="21" s="1"/>
  <c r="B44" i="21"/>
  <c r="F44" i="21" s="1"/>
  <c r="B45" i="21"/>
  <c r="B46" i="21"/>
  <c r="F46" i="21" s="1"/>
  <c r="B47" i="21"/>
  <c r="F47" i="21" s="1"/>
  <c r="B48" i="21"/>
  <c r="F48" i="21" s="1"/>
  <c r="B49" i="21"/>
  <c r="F49" i="21" s="1"/>
  <c r="B50" i="21"/>
  <c r="F50" i="21" s="1"/>
  <c r="B51" i="21"/>
  <c r="F51" i="21" s="1"/>
  <c r="B52" i="21"/>
  <c r="F52" i="21" s="1"/>
  <c r="B53" i="21"/>
  <c r="B54" i="21"/>
  <c r="F54" i="21" s="1"/>
  <c r="B55" i="21"/>
  <c r="F55" i="21" s="1"/>
  <c r="B56" i="21"/>
  <c r="B57" i="21"/>
  <c r="F57" i="21" s="1"/>
  <c r="B58" i="21"/>
  <c r="B59" i="21"/>
  <c r="F59" i="21" s="1"/>
  <c r="B60" i="21"/>
  <c r="F60" i="21" s="1"/>
  <c r="B61" i="21"/>
  <c r="F61" i="21" s="1"/>
  <c r="B62" i="21"/>
  <c r="B63" i="21"/>
  <c r="F63" i="21" s="1"/>
  <c r="B64" i="21"/>
  <c r="F64" i="21" s="1"/>
  <c r="B65" i="21"/>
  <c r="F65" i="21" s="1"/>
  <c r="B66" i="21"/>
  <c r="B67" i="21"/>
  <c r="F67" i="21" s="1"/>
  <c r="B68" i="21"/>
  <c r="F68" i="21" s="1"/>
  <c r="B69" i="21"/>
  <c r="F69" i="21" s="1"/>
  <c r="B70" i="21"/>
  <c r="B71" i="21"/>
  <c r="F71" i="21" s="1"/>
  <c r="B72" i="21"/>
  <c r="F72" i="21" s="1"/>
  <c r="B73" i="21"/>
  <c r="F73" i="21" s="1"/>
  <c r="B74" i="21"/>
  <c r="B75" i="21"/>
  <c r="F75" i="21" s="1"/>
  <c r="B76" i="21"/>
  <c r="F76" i="21" s="1"/>
  <c r="B77" i="21"/>
  <c r="B78" i="21"/>
  <c r="B79" i="21"/>
  <c r="F79" i="21" s="1"/>
  <c r="B80" i="21"/>
  <c r="F80" i="21" s="1"/>
  <c r="B81" i="21"/>
  <c r="F81" i="21" s="1"/>
  <c r="B82" i="21"/>
  <c r="B83" i="21"/>
  <c r="F83" i="21" s="1"/>
  <c r="B84" i="21"/>
  <c r="F84" i="21" s="1"/>
  <c r="B85" i="21"/>
  <c r="B86" i="21"/>
  <c r="B87" i="21"/>
  <c r="F87" i="21" s="1"/>
  <c r="B88" i="21"/>
  <c r="B89" i="21"/>
  <c r="F89" i="21" s="1"/>
  <c r="B90" i="21"/>
  <c r="F90" i="21" s="1"/>
  <c r="B91" i="21"/>
  <c r="F91" i="21" s="1"/>
  <c r="B92" i="21"/>
  <c r="F92" i="21" s="1"/>
  <c r="B93" i="21"/>
  <c r="F93" i="21" s="1"/>
  <c r="B94" i="21"/>
  <c r="F94" i="21" s="1"/>
  <c r="B95" i="21"/>
  <c r="F95" i="21" s="1"/>
  <c r="B96" i="21"/>
  <c r="F96" i="21" s="1"/>
  <c r="B97" i="21"/>
  <c r="F97" i="21" s="1"/>
  <c r="B98" i="21"/>
  <c r="F98" i="21" s="1"/>
  <c r="B99" i="21"/>
  <c r="F99" i="21" s="1"/>
  <c r="B100" i="21"/>
  <c r="F100" i="21" s="1"/>
  <c r="B101" i="21"/>
  <c r="F101" i="21" s="1"/>
  <c r="B102" i="21"/>
  <c r="F102" i="21" s="1"/>
  <c r="B103" i="21"/>
  <c r="F103" i="21" s="1"/>
  <c r="B104" i="21"/>
  <c r="B105" i="21"/>
  <c r="F105" i="21" s="1"/>
  <c r="B106" i="21"/>
  <c r="F106" i="21" s="1"/>
  <c r="B107" i="21"/>
  <c r="F107" i="21" s="1"/>
  <c r="B108" i="21"/>
  <c r="F108" i="21" s="1"/>
  <c r="B109" i="21"/>
  <c r="B110" i="21"/>
  <c r="F110" i="21" s="1"/>
  <c r="B111" i="21"/>
  <c r="F111" i="21" s="1"/>
  <c r="B112" i="21"/>
  <c r="F112" i="21" s="1"/>
  <c r="B113" i="21"/>
  <c r="F113" i="21" s="1"/>
  <c r="B114" i="21"/>
  <c r="F114" i="21" s="1"/>
  <c r="B115" i="21"/>
  <c r="F115" i="21" s="1"/>
  <c r="B116" i="21"/>
  <c r="F116" i="21" s="1"/>
  <c r="B117" i="21"/>
  <c r="F117" i="21" s="1"/>
  <c r="B118" i="21"/>
  <c r="F118" i="21" s="1"/>
  <c r="B119" i="21"/>
  <c r="F119" i="21" s="1"/>
  <c r="B120" i="21"/>
  <c r="F120" i="21" s="1"/>
  <c r="B121" i="21"/>
  <c r="F121" i="21" s="1"/>
  <c r="B122" i="21"/>
  <c r="F122" i="21" s="1"/>
  <c r="B123" i="21"/>
  <c r="F123" i="21" s="1"/>
  <c r="B124" i="21"/>
  <c r="F124" i="21" s="1"/>
  <c r="B125" i="21"/>
  <c r="F125" i="21" s="1"/>
  <c r="B126" i="21"/>
  <c r="F126" i="21" s="1"/>
  <c r="B127" i="21"/>
  <c r="F127" i="21" s="1"/>
  <c r="B128" i="21"/>
  <c r="F128" i="21" s="1"/>
  <c r="B129" i="21"/>
  <c r="F129" i="21" s="1"/>
  <c r="B130" i="21"/>
  <c r="F130" i="21" s="1"/>
  <c r="B131" i="21"/>
  <c r="F131" i="21" s="1"/>
  <c r="B132" i="21"/>
  <c r="F132" i="21" s="1"/>
  <c r="B133" i="21"/>
  <c r="F133" i="21" s="1"/>
  <c r="B134" i="21"/>
  <c r="F134" i="21" s="1"/>
  <c r="B135" i="21"/>
  <c r="F135" i="21" s="1"/>
  <c r="B136" i="21"/>
  <c r="F136" i="21" s="1"/>
  <c r="B137" i="21"/>
  <c r="F137" i="21" s="1"/>
  <c r="B138" i="21"/>
  <c r="F138" i="21" s="1"/>
  <c r="B139" i="21"/>
  <c r="F139" i="21" s="1"/>
  <c r="B140" i="21"/>
  <c r="F140" i="21" s="1"/>
  <c r="B141" i="21"/>
  <c r="F141" i="21" s="1"/>
  <c r="B142" i="21"/>
  <c r="F142" i="21" s="1"/>
  <c r="B143" i="21"/>
  <c r="F143" i="21" s="1"/>
  <c r="B144" i="21"/>
  <c r="F144" i="21" s="1"/>
  <c r="B145" i="21"/>
  <c r="F145" i="21" s="1"/>
  <c r="B146" i="21"/>
  <c r="F146" i="21" s="1"/>
  <c r="B147" i="21"/>
  <c r="F147" i="21" s="1"/>
  <c r="B148" i="21"/>
  <c r="F148" i="21" s="1"/>
  <c r="B149" i="21"/>
  <c r="F149" i="21" s="1"/>
  <c r="B150" i="21"/>
  <c r="F150" i="21" s="1"/>
  <c r="B151" i="21"/>
  <c r="F151" i="21" s="1"/>
  <c r="B152" i="21"/>
  <c r="F152" i="21" s="1"/>
  <c r="B153" i="21"/>
  <c r="F153" i="21" s="1"/>
  <c r="B154" i="21"/>
  <c r="F154" i="21" s="1"/>
  <c r="B155" i="21"/>
  <c r="F155" i="21" s="1"/>
  <c r="B156" i="21"/>
  <c r="F156" i="21" s="1"/>
  <c r="B157" i="21"/>
  <c r="F157" i="21" s="1"/>
  <c r="B158" i="21"/>
  <c r="F158" i="21" s="1"/>
  <c r="B159" i="21"/>
  <c r="F159" i="21" s="1"/>
  <c r="B160" i="21"/>
  <c r="F160" i="21" s="1"/>
  <c r="B161" i="21"/>
  <c r="F161" i="21" s="1"/>
  <c r="B162" i="21"/>
  <c r="F162" i="21" s="1"/>
  <c r="B163" i="21"/>
  <c r="F163" i="21" s="1"/>
  <c r="B164" i="21"/>
  <c r="F164" i="21" s="1"/>
  <c r="B165" i="21"/>
  <c r="F165" i="21" s="1"/>
  <c r="B166" i="21"/>
  <c r="F166" i="21" s="1"/>
  <c r="B167" i="21"/>
  <c r="F167" i="21" s="1"/>
  <c r="B168" i="21"/>
  <c r="F168" i="21" s="1"/>
  <c r="B169" i="21"/>
  <c r="F169" i="21" s="1"/>
  <c r="B170" i="21"/>
  <c r="F170" i="21" s="1"/>
  <c r="B171" i="21"/>
  <c r="F171" i="21" s="1"/>
  <c r="B172" i="21"/>
  <c r="F172" i="21" s="1"/>
  <c r="B173" i="21"/>
  <c r="F173" i="21" s="1"/>
  <c r="B174" i="21"/>
  <c r="F174" i="21" s="1"/>
  <c r="B175" i="21"/>
  <c r="F175" i="21" s="1"/>
  <c r="B176" i="21"/>
  <c r="F176" i="21" s="1"/>
  <c r="B177" i="21"/>
  <c r="F177" i="21" s="1"/>
  <c r="B178" i="21"/>
  <c r="F178" i="21" s="1"/>
  <c r="B179" i="21"/>
  <c r="F179" i="21" s="1"/>
  <c r="B180" i="21"/>
  <c r="F180" i="21" s="1"/>
  <c r="B181" i="21"/>
  <c r="F181" i="21" s="1"/>
  <c r="B182" i="21"/>
  <c r="F182" i="21" s="1"/>
  <c r="B183" i="21"/>
  <c r="F183" i="21" s="1"/>
  <c r="B184" i="21"/>
  <c r="F184" i="21" s="1"/>
  <c r="B185" i="21"/>
  <c r="F185" i="21" s="1"/>
  <c r="B186" i="21"/>
  <c r="F186" i="21" s="1"/>
  <c r="B187" i="21"/>
  <c r="F187" i="21" s="1"/>
  <c r="B17" i="6"/>
  <c r="F17" i="6" s="1"/>
  <c r="B18" i="6"/>
  <c r="F18" i="6" s="1"/>
  <c r="B19" i="6"/>
  <c r="F19" i="6" s="1"/>
  <c r="B20" i="6"/>
  <c r="F20" i="6" s="1"/>
  <c r="B21" i="6"/>
  <c r="B22" i="6"/>
  <c r="F22" i="6" s="1"/>
  <c r="B23" i="6"/>
  <c r="F23" i="6" s="1"/>
  <c r="B24" i="6"/>
  <c r="B25" i="6"/>
  <c r="F25" i="6" s="1"/>
  <c r="B26" i="6"/>
  <c r="F26" i="6" s="1"/>
  <c r="B27" i="6"/>
  <c r="F27" i="6" s="1"/>
  <c r="B28" i="6"/>
  <c r="B29" i="6"/>
  <c r="F29" i="6" s="1"/>
  <c r="B30" i="6"/>
  <c r="F30" i="6" s="1"/>
  <c r="B31" i="6"/>
  <c r="F31" i="6" s="1"/>
  <c r="B32" i="6"/>
  <c r="F32" i="6" s="1"/>
  <c r="B33" i="6"/>
  <c r="F33" i="6" s="1"/>
  <c r="B34" i="6"/>
  <c r="F34" i="6" s="1"/>
  <c r="B35" i="6"/>
  <c r="F35" i="6" s="1"/>
  <c r="B36" i="6"/>
  <c r="F36" i="6" s="1"/>
  <c r="B37" i="6"/>
  <c r="F37" i="6" s="1"/>
  <c r="B38" i="6"/>
  <c r="F38" i="6" s="1"/>
  <c r="B39" i="6"/>
  <c r="F39" i="6" s="1"/>
  <c r="B40" i="6"/>
  <c r="B41" i="6"/>
  <c r="F41" i="6" s="1"/>
  <c r="B42" i="6"/>
  <c r="F42" i="6" s="1"/>
  <c r="B43" i="6"/>
  <c r="F43" i="6" s="1"/>
  <c r="B44" i="6"/>
  <c r="B45" i="6"/>
  <c r="F45" i="6" s="1"/>
  <c r="B46" i="6"/>
  <c r="F46" i="6" s="1"/>
  <c r="B47" i="6"/>
  <c r="F47" i="6" s="1"/>
  <c r="B48" i="6"/>
  <c r="F48" i="6" s="1"/>
  <c r="B49" i="6"/>
  <c r="F49" i="6" s="1"/>
  <c r="B50" i="6"/>
  <c r="F50" i="6" s="1"/>
  <c r="B51" i="6"/>
  <c r="F51" i="6" s="1"/>
  <c r="B52" i="6"/>
  <c r="F52" i="6" s="1"/>
  <c r="B53" i="6"/>
  <c r="F53" i="6" s="1"/>
  <c r="B54" i="6"/>
  <c r="F54" i="6" s="1"/>
  <c r="B55" i="6"/>
  <c r="F55" i="6" s="1"/>
  <c r="B56" i="6"/>
  <c r="B57" i="6"/>
  <c r="F57" i="6" s="1"/>
  <c r="B58" i="6"/>
  <c r="F58" i="6" s="1"/>
  <c r="B59" i="6"/>
  <c r="F59" i="6" s="1"/>
  <c r="B60" i="6"/>
  <c r="B61" i="6"/>
  <c r="F61" i="6" s="1"/>
  <c r="B62" i="6"/>
  <c r="F62" i="6" s="1"/>
  <c r="B63" i="6"/>
  <c r="F63" i="6" s="1"/>
  <c r="B64" i="6"/>
  <c r="F64" i="6" s="1"/>
  <c r="B65" i="6"/>
  <c r="F65" i="6" s="1"/>
  <c r="B66" i="6"/>
  <c r="F66" i="6" s="1"/>
  <c r="B67" i="6"/>
  <c r="F67" i="6" s="1"/>
  <c r="B68" i="6"/>
  <c r="F68" i="6" s="1"/>
  <c r="B69" i="6"/>
  <c r="F69" i="6" s="1"/>
  <c r="B70" i="6"/>
  <c r="F70" i="6" s="1"/>
  <c r="B71" i="6"/>
  <c r="F71" i="6" s="1"/>
  <c r="B72" i="6"/>
  <c r="B73" i="6"/>
  <c r="F73" i="6" s="1"/>
  <c r="B74" i="6"/>
  <c r="F74" i="6" s="1"/>
  <c r="B75" i="6"/>
  <c r="F75" i="6" s="1"/>
  <c r="B76" i="6"/>
  <c r="B77" i="6"/>
  <c r="F77" i="6" s="1"/>
  <c r="B78" i="6"/>
  <c r="F78" i="6" s="1"/>
  <c r="B79" i="6"/>
  <c r="F79" i="6" s="1"/>
  <c r="B80" i="6"/>
  <c r="F80" i="6" s="1"/>
  <c r="B81" i="6"/>
  <c r="F81" i="6" s="1"/>
  <c r="B82" i="6"/>
  <c r="F82" i="6" s="1"/>
  <c r="B83" i="6"/>
  <c r="F83" i="6" s="1"/>
  <c r="B84" i="6"/>
  <c r="F84" i="6" s="1"/>
  <c r="B85" i="6"/>
  <c r="F85" i="6" s="1"/>
  <c r="B86" i="6"/>
  <c r="F86" i="6" s="1"/>
  <c r="B87" i="6"/>
  <c r="F87" i="6" s="1"/>
  <c r="B88" i="6"/>
  <c r="B89" i="6"/>
  <c r="F89" i="6" s="1"/>
  <c r="B90" i="6"/>
  <c r="F90" i="6" s="1"/>
  <c r="B91" i="6"/>
  <c r="F91" i="6" s="1"/>
  <c r="B92" i="6"/>
  <c r="B93" i="6"/>
  <c r="F93" i="6" s="1"/>
  <c r="B94" i="6"/>
  <c r="F94" i="6" s="1"/>
  <c r="B95" i="6"/>
  <c r="F95" i="6" s="1"/>
  <c r="B96" i="6"/>
  <c r="F96" i="6" s="1"/>
  <c r="B97" i="6"/>
  <c r="F97" i="6" s="1"/>
  <c r="B98" i="6"/>
  <c r="F98" i="6" s="1"/>
  <c r="B99" i="6"/>
  <c r="F99" i="6" s="1"/>
  <c r="B100" i="6"/>
  <c r="F100" i="6" s="1"/>
  <c r="B101" i="6"/>
  <c r="F101" i="6" s="1"/>
  <c r="B102" i="6"/>
  <c r="F102" i="6" s="1"/>
  <c r="B103" i="6"/>
  <c r="F103" i="6" s="1"/>
  <c r="B104" i="6"/>
  <c r="B105" i="6"/>
  <c r="F105" i="6" s="1"/>
  <c r="B106" i="6"/>
  <c r="F106" i="6" s="1"/>
  <c r="B107" i="6"/>
  <c r="F107" i="6" s="1"/>
  <c r="B108" i="6"/>
  <c r="B109" i="6"/>
  <c r="F109" i="6" s="1"/>
  <c r="B110" i="6"/>
  <c r="F110" i="6" s="1"/>
  <c r="B111" i="6"/>
  <c r="B112" i="6"/>
  <c r="F112" i="6" s="1"/>
  <c r="B113" i="6"/>
  <c r="F113" i="6" s="1"/>
  <c r="B114" i="6"/>
  <c r="F114" i="6" s="1"/>
  <c r="B115" i="6"/>
  <c r="B116" i="6"/>
  <c r="F116" i="6" s="1"/>
  <c r="B117" i="6"/>
  <c r="F117" i="6" s="1"/>
  <c r="B118" i="6"/>
  <c r="F118" i="6" s="1"/>
  <c r="B119" i="6"/>
  <c r="B120" i="6"/>
  <c r="B121" i="6"/>
  <c r="F121" i="6" s="1"/>
  <c r="B122" i="6"/>
  <c r="F122" i="6" s="1"/>
  <c r="B123" i="6"/>
  <c r="B124" i="6"/>
  <c r="B125" i="6"/>
  <c r="F125" i="6" s="1"/>
  <c r="B126" i="6"/>
  <c r="F126" i="6" s="1"/>
  <c r="B127" i="6"/>
  <c r="B128" i="6"/>
  <c r="F128" i="6" s="1"/>
  <c r="B129" i="6"/>
  <c r="F129" i="6" s="1"/>
  <c r="B130" i="6"/>
  <c r="F130" i="6" s="1"/>
  <c r="B131" i="6"/>
  <c r="B132" i="6"/>
  <c r="F132" i="6" s="1"/>
  <c r="B133" i="6"/>
  <c r="F133" i="6" s="1"/>
  <c r="B134" i="6"/>
  <c r="F134" i="6" s="1"/>
  <c r="B135" i="6"/>
  <c r="B136" i="6"/>
  <c r="B137" i="6"/>
  <c r="F137" i="6" s="1"/>
  <c r="B138" i="6"/>
  <c r="F138" i="6" s="1"/>
  <c r="B139" i="6"/>
  <c r="B140" i="6"/>
  <c r="B141" i="6"/>
  <c r="F141" i="6" s="1"/>
  <c r="B142" i="6"/>
  <c r="F142" i="6" s="1"/>
  <c r="B143" i="6"/>
  <c r="B144" i="6"/>
  <c r="F144" i="6" s="1"/>
  <c r="B145" i="6"/>
  <c r="F145" i="6" s="1"/>
  <c r="B146" i="6"/>
  <c r="F146" i="6" s="1"/>
  <c r="B147" i="6"/>
  <c r="B148" i="6"/>
  <c r="F148" i="6" s="1"/>
  <c r="B149" i="6"/>
  <c r="F149" i="6" s="1"/>
  <c r="B150" i="6"/>
  <c r="F150" i="6" s="1"/>
  <c r="B151" i="6"/>
  <c r="B152" i="6"/>
  <c r="B153" i="6"/>
  <c r="F153" i="6" s="1"/>
  <c r="B154" i="6"/>
  <c r="F154" i="6" s="1"/>
  <c r="B155" i="6"/>
  <c r="B156" i="6"/>
  <c r="B157" i="6"/>
  <c r="F157" i="6" s="1"/>
  <c r="B158" i="6"/>
  <c r="F158" i="6" s="1"/>
  <c r="B159" i="6"/>
  <c r="B160" i="6"/>
  <c r="F160" i="6" s="1"/>
  <c r="B161" i="6"/>
  <c r="F161" i="6" s="1"/>
  <c r="B162" i="6"/>
  <c r="F162" i="6" s="1"/>
  <c r="B163" i="6"/>
  <c r="B164" i="6"/>
  <c r="F164" i="6" s="1"/>
  <c r="B165" i="6"/>
  <c r="F165" i="6" s="1"/>
  <c r="B166" i="6"/>
  <c r="F166" i="6" s="1"/>
  <c r="B167" i="6"/>
  <c r="B168" i="6"/>
  <c r="B169" i="6"/>
  <c r="F169" i="6" s="1"/>
  <c r="B170" i="6"/>
  <c r="F170" i="6" s="1"/>
  <c r="B171" i="6"/>
  <c r="B172" i="6"/>
  <c r="B173" i="6"/>
  <c r="F173" i="6" s="1"/>
  <c r="B174" i="6"/>
  <c r="F174" i="6" s="1"/>
  <c r="B175" i="6"/>
  <c r="B176" i="6"/>
  <c r="F176" i="6" s="1"/>
  <c r="B177" i="6"/>
  <c r="F177" i="6" s="1"/>
  <c r="B178" i="6"/>
  <c r="F178" i="6" s="1"/>
  <c r="B179" i="6"/>
  <c r="B180" i="6"/>
  <c r="F180" i="6" s="1"/>
  <c r="B181" i="6"/>
  <c r="F181" i="6" s="1"/>
  <c r="B182" i="6"/>
  <c r="F182" i="6" s="1"/>
  <c r="B183" i="6"/>
  <c r="B184" i="6"/>
  <c r="B185" i="6"/>
  <c r="F185" i="6" s="1"/>
  <c r="B186" i="6"/>
  <c r="F186" i="6" s="1"/>
  <c r="B187" i="6"/>
  <c r="G20" i="15"/>
  <c r="G21" i="15"/>
  <c r="G29" i="15"/>
  <c r="G30" i="15"/>
  <c r="G31" i="15"/>
  <c r="G35" i="15"/>
  <c r="G36" i="15"/>
  <c r="G41" i="15"/>
  <c r="G44" i="15"/>
  <c r="G49" i="15"/>
  <c r="G52" i="15"/>
  <c r="G57" i="15"/>
  <c r="G60" i="15"/>
  <c r="G65" i="15"/>
  <c r="G68" i="15"/>
  <c r="G73" i="15"/>
  <c r="G74" i="15"/>
  <c r="G75" i="15"/>
  <c r="G77" i="15"/>
  <c r="G78" i="15"/>
  <c r="G83" i="15"/>
  <c r="G84" i="15"/>
  <c r="G87" i="15"/>
  <c r="G88" i="15"/>
  <c r="G92" i="15"/>
  <c r="G97" i="15"/>
  <c r="G100" i="15"/>
  <c r="G105" i="15"/>
  <c r="G108" i="15"/>
  <c r="G113" i="15"/>
  <c r="G114" i="15"/>
  <c r="G115" i="15"/>
  <c r="G117" i="15"/>
  <c r="G118" i="15"/>
  <c r="G119" i="15"/>
  <c r="G121" i="15"/>
  <c r="G122" i="15"/>
  <c r="G123" i="15"/>
  <c r="G125" i="15"/>
  <c r="G126" i="15"/>
  <c r="G127" i="15"/>
  <c r="G129" i="15"/>
  <c r="G130" i="15"/>
  <c r="G131" i="15"/>
  <c r="G133" i="15"/>
  <c r="G134" i="15"/>
  <c r="G139" i="15"/>
  <c r="G140" i="15"/>
  <c r="G145" i="15"/>
  <c r="G148" i="15"/>
  <c r="G153" i="15"/>
  <c r="G156" i="15"/>
  <c r="G162" i="15"/>
  <c r="G163" i="15"/>
  <c r="G164" i="15"/>
  <c r="G165" i="15"/>
  <c r="G166" i="15"/>
  <c r="G167" i="15"/>
  <c r="G168" i="15"/>
  <c r="G169" i="15"/>
  <c r="G170" i="15"/>
  <c r="G171" i="15"/>
  <c r="G172" i="15"/>
  <c r="G173" i="15"/>
  <c r="G174" i="15"/>
  <c r="G175" i="15"/>
  <c r="G176" i="15"/>
  <c r="G177" i="15"/>
  <c r="G178" i="15"/>
  <c r="G179" i="15"/>
  <c r="G180" i="15"/>
  <c r="G181" i="15"/>
  <c r="G182" i="15"/>
  <c r="G183" i="15"/>
  <c r="G184" i="15"/>
  <c r="G185" i="15"/>
  <c r="G186" i="15"/>
  <c r="G187" i="15"/>
  <c r="G188" i="15"/>
  <c r="G189" i="15"/>
  <c r="G190" i="15"/>
  <c r="G191" i="15"/>
  <c r="G192" i="15"/>
  <c r="G193" i="15"/>
  <c r="G194" i="15"/>
  <c r="G195" i="15"/>
  <c r="G196" i="15"/>
  <c r="G197" i="15"/>
  <c r="G198" i="15"/>
  <c r="G199" i="15"/>
  <c r="G200" i="15"/>
  <c r="G201" i="15"/>
  <c r="G202" i="15"/>
  <c r="G203" i="15"/>
  <c r="G204" i="15"/>
  <c r="G205" i="15"/>
  <c r="G206" i="15"/>
  <c r="G207" i="15"/>
  <c r="G208" i="15"/>
  <c r="G209" i="15"/>
  <c r="G210" i="15"/>
  <c r="G211" i="15"/>
  <c r="G212" i="15"/>
  <c r="G213" i="15"/>
  <c r="G214" i="15"/>
  <c r="G215" i="15"/>
  <c r="G216" i="15"/>
  <c r="G217" i="15"/>
  <c r="G218" i="15"/>
  <c r="G219" i="15"/>
  <c r="G220" i="15"/>
  <c r="G221" i="15"/>
  <c r="G222" i="15"/>
  <c r="G223" i="15"/>
  <c r="G224" i="15"/>
  <c r="G225" i="15"/>
  <c r="G226" i="15"/>
  <c r="G227" i="15"/>
  <c r="G228" i="15"/>
  <c r="G229" i="15"/>
  <c r="G230" i="15"/>
  <c r="G231" i="15"/>
  <c r="G232" i="15"/>
  <c r="G233" i="15"/>
  <c r="G234" i="15"/>
  <c r="G235" i="15"/>
  <c r="G236" i="15"/>
  <c r="G237" i="15"/>
  <c r="G238" i="15"/>
  <c r="G239" i="15"/>
  <c r="G240" i="15"/>
  <c r="G241" i="15"/>
  <c r="G242" i="15"/>
  <c r="G243" i="15"/>
  <c r="G244" i="15"/>
  <c r="G245" i="15"/>
  <c r="G246" i="15"/>
  <c r="G247" i="15"/>
  <c r="G248" i="15"/>
  <c r="G249" i="15"/>
  <c r="G250" i="15"/>
  <c r="G251" i="15"/>
  <c r="G252" i="15"/>
  <c r="G253" i="15"/>
  <c r="G254" i="15"/>
  <c r="G255" i="15"/>
  <c r="G256" i="15"/>
  <c r="G257" i="15"/>
  <c r="G258" i="15"/>
  <c r="G259" i="15"/>
  <c r="G260" i="15"/>
  <c r="G261" i="15"/>
  <c r="G262" i="15"/>
  <c r="G263" i="15"/>
  <c r="G264" i="15"/>
  <c r="G265" i="15"/>
  <c r="G266" i="15"/>
  <c r="G267" i="15"/>
  <c r="G268" i="15"/>
  <c r="G269" i="15"/>
  <c r="G270" i="15"/>
  <c r="G271" i="15"/>
  <c r="G272" i="15"/>
  <c r="G273" i="15"/>
  <c r="G274" i="15"/>
  <c r="G275" i="15"/>
  <c r="G276" i="15"/>
  <c r="G277" i="15"/>
  <c r="G278" i="15"/>
  <c r="G279" i="15"/>
  <c r="G280" i="15"/>
  <c r="G281" i="15"/>
  <c r="G282" i="15"/>
  <c r="G283" i="15"/>
  <c r="G284" i="15"/>
  <c r="G285" i="15"/>
  <c r="G286" i="15"/>
  <c r="G287" i="15"/>
  <c r="G288" i="15"/>
  <c r="G289" i="15"/>
  <c r="G290" i="15"/>
  <c r="G291" i="15"/>
  <c r="G292" i="15"/>
  <c r="G293" i="15"/>
  <c r="G294" i="15"/>
  <c r="G295" i="15"/>
  <c r="G296" i="15"/>
  <c r="G297" i="15"/>
  <c r="G298" i="15"/>
  <c r="G299" i="15"/>
  <c r="G300" i="15"/>
  <c r="G301" i="15"/>
  <c r="G302" i="15"/>
  <c r="G303" i="15"/>
  <c r="G304" i="15"/>
  <c r="G305" i="15"/>
  <c r="G306" i="15"/>
  <c r="G307" i="15"/>
  <c r="G308" i="15"/>
  <c r="G309" i="15"/>
  <c r="G310" i="15"/>
  <c r="G311" i="15"/>
  <c r="G312" i="15"/>
  <c r="G313" i="15"/>
  <c r="G314" i="15"/>
  <c r="G315" i="15"/>
  <c r="G316" i="15"/>
  <c r="G317" i="15"/>
  <c r="G318" i="15"/>
  <c r="G319" i="15"/>
  <c r="G320" i="15"/>
  <c r="G321" i="15"/>
  <c r="G322" i="15"/>
  <c r="G323" i="15"/>
  <c r="G324" i="15"/>
  <c r="G325" i="15"/>
  <c r="G326" i="15"/>
  <c r="G327" i="15"/>
  <c r="G328" i="15"/>
  <c r="G329" i="15"/>
  <c r="G330" i="15"/>
  <c r="G331" i="15"/>
  <c r="G332" i="15"/>
  <c r="G333" i="15"/>
  <c r="G334" i="15"/>
  <c r="G335" i="15"/>
  <c r="G336" i="15"/>
  <c r="G337" i="15"/>
  <c r="G338" i="15"/>
  <c r="G339" i="15"/>
  <c r="G340" i="15"/>
  <c r="G341" i="15"/>
  <c r="G342" i="15"/>
  <c r="G343" i="15"/>
  <c r="G344" i="15"/>
  <c r="G345" i="15"/>
  <c r="G346" i="15"/>
  <c r="G347" i="15"/>
  <c r="G348" i="15"/>
  <c r="G349" i="15"/>
  <c r="G350" i="15"/>
  <c r="G351" i="15"/>
  <c r="G352" i="15"/>
  <c r="G353" i="15"/>
  <c r="G354" i="15"/>
  <c r="G355" i="15"/>
  <c r="G356" i="15"/>
  <c r="G357" i="15"/>
  <c r="G358" i="15"/>
  <c r="G359" i="15"/>
  <c r="G360" i="15"/>
  <c r="G361" i="15"/>
  <c r="G362" i="15"/>
  <c r="G363" i="15"/>
  <c r="G364" i="15"/>
  <c r="G365" i="15"/>
  <c r="G366" i="15"/>
  <c r="G367" i="15"/>
  <c r="G368" i="15"/>
  <c r="G369" i="15"/>
  <c r="G370" i="15"/>
  <c r="G371" i="15"/>
  <c r="G372" i="15"/>
  <c r="G373" i="15"/>
  <c r="G374" i="15"/>
  <c r="G375" i="15"/>
  <c r="G376" i="15"/>
  <c r="G377" i="15"/>
  <c r="G378" i="15"/>
  <c r="G379" i="15"/>
  <c r="G380" i="15"/>
  <c r="G381" i="15"/>
  <c r="G382" i="15"/>
  <c r="G383" i="15"/>
  <c r="G384" i="15"/>
  <c r="G385" i="15"/>
  <c r="G386" i="15"/>
  <c r="G387" i="15"/>
  <c r="G388" i="15"/>
  <c r="G389" i="15"/>
  <c r="G390" i="15"/>
  <c r="G391" i="15"/>
  <c r="G392" i="15"/>
  <c r="G393" i="15"/>
  <c r="G394" i="15"/>
  <c r="G395" i="15"/>
  <c r="G396" i="15"/>
  <c r="G397" i="15"/>
  <c r="G398" i="15"/>
  <c r="G399" i="15"/>
  <c r="G400" i="15"/>
  <c r="G401" i="15"/>
  <c r="G402" i="15"/>
  <c r="G403" i="15"/>
  <c r="G404" i="15"/>
  <c r="G405" i="15"/>
  <c r="G406" i="15"/>
  <c r="G407" i="15"/>
  <c r="G408" i="15"/>
  <c r="G409" i="15"/>
  <c r="G410" i="15"/>
  <c r="G411" i="15"/>
  <c r="G412" i="15"/>
  <c r="G413" i="15"/>
  <c r="G414" i="15"/>
  <c r="G415" i="15"/>
  <c r="G416" i="15"/>
  <c r="G417" i="15"/>
  <c r="G418" i="15"/>
  <c r="G419" i="15"/>
  <c r="G420" i="15"/>
  <c r="G421" i="15"/>
  <c r="G422" i="15"/>
  <c r="G423" i="15"/>
  <c r="G424" i="15"/>
  <c r="G425" i="15"/>
  <c r="G426" i="15"/>
  <c r="G427" i="15"/>
  <c r="G428" i="15"/>
  <c r="G14" i="15"/>
  <c r="G15" i="15"/>
  <c r="G16" i="15"/>
  <c r="G13" i="15"/>
  <c r="G19" i="16"/>
  <c r="G20" i="16"/>
  <c r="G23" i="16"/>
  <c r="G24" i="16"/>
  <c r="G27" i="16"/>
  <c r="G28" i="16"/>
  <c r="G31" i="16"/>
  <c r="G32" i="16"/>
  <c r="G35" i="16"/>
  <c r="G36" i="16"/>
  <c r="G39" i="16"/>
  <c r="G40" i="16"/>
  <c r="G43" i="16"/>
  <c r="G44" i="16"/>
  <c r="G48" i="16"/>
  <c r="G50" i="16"/>
  <c r="G51" i="16"/>
  <c r="G52" i="16"/>
  <c r="G55" i="16"/>
  <c r="G56" i="16"/>
  <c r="G59" i="16"/>
  <c r="G60" i="16"/>
  <c r="G63" i="16"/>
  <c r="G64" i="16"/>
  <c r="G67" i="16"/>
  <c r="G68" i="16"/>
  <c r="G71" i="16"/>
  <c r="G72" i="16"/>
  <c r="G75" i="16"/>
  <c r="G76" i="16"/>
  <c r="G80" i="16"/>
  <c r="G82" i="16"/>
  <c r="G83" i="16"/>
  <c r="G84" i="16"/>
  <c r="G87" i="16"/>
  <c r="G88" i="16"/>
  <c r="G91" i="16"/>
  <c r="G92" i="16"/>
  <c r="G94" i="16"/>
  <c r="G95" i="16"/>
  <c r="G96" i="16"/>
  <c r="G99" i="16"/>
  <c r="G100" i="16"/>
  <c r="G103" i="16"/>
  <c r="G104" i="16"/>
  <c r="G107" i="16"/>
  <c r="G108" i="16"/>
  <c r="G112" i="16"/>
  <c r="G115" i="16"/>
  <c r="G116" i="16"/>
  <c r="G119" i="16"/>
  <c r="G120" i="16"/>
  <c r="G123" i="16"/>
  <c r="G124" i="16"/>
  <c r="G126" i="16"/>
  <c r="G127" i="16"/>
  <c r="G128" i="16"/>
  <c r="G131" i="16"/>
  <c r="G132" i="16"/>
  <c r="G135" i="16"/>
  <c r="G136" i="16"/>
  <c r="G139" i="16"/>
  <c r="G140" i="16"/>
  <c r="G144" i="16"/>
  <c r="G147" i="16"/>
  <c r="G148" i="16"/>
  <c r="G151" i="16"/>
  <c r="G152" i="16"/>
  <c r="G155" i="16"/>
  <c r="G156" i="16"/>
  <c r="G159" i="16"/>
  <c r="G160" i="16"/>
  <c r="G163" i="16"/>
  <c r="G164" i="16"/>
  <c r="G167" i="16"/>
  <c r="G168" i="16"/>
  <c r="G171" i="16"/>
  <c r="G172" i="16"/>
  <c r="G176" i="16"/>
  <c r="G178" i="16"/>
  <c r="G179" i="16"/>
  <c r="G180" i="16"/>
  <c r="G183" i="16"/>
  <c r="G184" i="16"/>
  <c r="G187" i="16"/>
  <c r="G188" i="16"/>
  <c r="G191" i="16"/>
  <c r="G192" i="16"/>
  <c r="G195" i="16"/>
  <c r="G196" i="16"/>
  <c r="G199" i="16"/>
  <c r="G200" i="16"/>
  <c r="G203" i="16"/>
  <c r="G204" i="16"/>
  <c r="G208" i="16"/>
  <c r="G210" i="16"/>
  <c r="G211" i="16"/>
  <c r="G212" i="16"/>
  <c r="G215" i="16"/>
  <c r="G216" i="16"/>
  <c r="G219" i="16"/>
  <c r="G220" i="16"/>
  <c r="G222" i="16"/>
  <c r="G223" i="16"/>
  <c r="G224" i="16"/>
  <c r="G227" i="16"/>
  <c r="G228" i="16"/>
  <c r="G231" i="16"/>
  <c r="G232" i="16"/>
  <c r="G235" i="16"/>
  <c r="G236" i="16"/>
  <c r="G240" i="16"/>
  <c r="G243" i="16"/>
  <c r="G244" i="16"/>
  <c r="G247" i="16"/>
  <c r="G248" i="16"/>
  <c r="G251" i="16"/>
  <c r="G252" i="16"/>
  <c r="G254" i="16"/>
  <c r="G255" i="16"/>
  <c r="G256" i="16"/>
  <c r="G259" i="16"/>
  <c r="G260" i="16"/>
  <c r="G263" i="16"/>
  <c r="G264" i="16"/>
  <c r="G267" i="16"/>
  <c r="G268" i="16"/>
  <c r="G272" i="16"/>
  <c r="G275" i="16"/>
  <c r="G276" i="16"/>
  <c r="G279" i="16"/>
  <c r="G280" i="16"/>
  <c r="G283" i="16"/>
  <c r="G284" i="16"/>
  <c r="G287" i="16"/>
  <c r="G288" i="16"/>
  <c r="G291" i="16"/>
  <c r="G292" i="16"/>
  <c r="G295" i="16"/>
  <c r="G296" i="16"/>
  <c r="G299" i="16"/>
  <c r="G300" i="16"/>
  <c r="G304" i="16"/>
  <c r="G306" i="16"/>
  <c r="G307" i="16"/>
  <c r="G308" i="16"/>
  <c r="G311" i="16"/>
  <c r="G312" i="16"/>
  <c r="G315" i="16"/>
  <c r="G316" i="16"/>
  <c r="G319" i="16"/>
  <c r="G320" i="16"/>
  <c r="G323" i="16"/>
  <c r="G324" i="16"/>
  <c r="G327" i="16"/>
  <c r="G328" i="16"/>
  <c r="G331" i="16"/>
  <c r="G332" i="16"/>
  <c r="G336" i="16"/>
  <c r="G338" i="16"/>
  <c r="G339" i="16"/>
  <c r="G340" i="16"/>
  <c r="G343" i="16"/>
  <c r="G344" i="16"/>
  <c r="G347" i="16"/>
  <c r="G348" i="16"/>
  <c r="G350" i="16"/>
  <c r="G352" i="16"/>
  <c r="G356" i="16"/>
  <c r="G358" i="16"/>
  <c r="G360" i="16"/>
  <c r="G363" i="16"/>
  <c r="G364" i="16"/>
  <c r="G368" i="16"/>
  <c r="G369" i="16"/>
  <c r="G371" i="16"/>
  <c r="G372" i="16"/>
  <c r="G376" i="16"/>
  <c r="G377" i="16"/>
  <c r="G379" i="16"/>
  <c r="G380" i="16"/>
  <c r="G382" i="16"/>
  <c r="G384" i="16"/>
  <c r="G388" i="16"/>
  <c r="G392" i="16"/>
  <c r="G395" i="16"/>
  <c r="G396" i="16"/>
  <c r="G400" i="16"/>
  <c r="G401" i="16"/>
  <c r="G403" i="16"/>
  <c r="G404" i="16"/>
  <c r="G408" i="16"/>
  <c r="G409" i="16"/>
  <c r="G411" i="16"/>
  <c r="G412" i="16"/>
  <c r="G416" i="16"/>
  <c r="G420" i="16"/>
  <c r="G424" i="16"/>
  <c r="G427" i="16"/>
  <c r="G428" i="16"/>
  <c r="G15" i="16"/>
  <c r="G13" i="16"/>
  <c r="C17" i="17"/>
  <c r="F17" i="17" s="1"/>
  <c r="C18" i="17"/>
  <c r="F18" i="17" s="1"/>
  <c r="C19" i="17"/>
  <c r="F19" i="17" s="1"/>
  <c r="C20" i="17"/>
  <c r="F20" i="17" s="1"/>
  <c r="C21" i="17"/>
  <c r="F21" i="17" s="1"/>
  <c r="C22" i="17"/>
  <c r="F22" i="17" s="1"/>
  <c r="C23" i="17"/>
  <c r="F23" i="17" s="1"/>
  <c r="C24" i="17"/>
  <c r="F24" i="17" s="1"/>
  <c r="C25" i="17"/>
  <c r="F25" i="17" s="1"/>
  <c r="C26" i="17"/>
  <c r="F26" i="17" s="1"/>
  <c r="C27" i="17"/>
  <c r="F27" i="17" s="1"/>
  <c r="C28" i="17"/>
  <c r="F28" i="17" s="1"/>
  <c r="C29" i="17"/>
  <c r="F29" i="17" s="1"/>
  <c r="C30" i="17"/>
  <c r="F30" i="17" s="1"/>
  <c r="C31" i="17"/>
  <c r="F31" i="17" s="1"/>
  <c r="C32" i="17"/>
  <c r="F32" i="17" s="1"/>
  <c r="C33" i="17"/>
  <c r="F33" i="17" s="1"/>
  <c r="C34" i="17"/>
  <c r="F34" i="17" s="1"/>
  <c r="C35" i="17"/>
  <c r="F35" i="17" s="1"/>
  <c r="C36" i="17"/>
  <c r="F36" i="17" s="1"/>
  <c r="C37" i="17"/>
  <c r="F37" i="17" s="1"/>
  <c r="C38" i="17"/>
  <c r="F38" i="17" s="1"/>
  <c r="C39" i="17"/>
  <c r="F39" i="17" s="1"/>
  <c r="C40" i="17"/>
  <c r="F40" i="17" s="1"/>
  <c r="C41" i="17"/>
  <c r="F41" i="17" s="1"/>
  <c r="C42" i="17"/>
  <c r="F42" i="17" s="1"/>
  <c r="C43" i="17"/>
  <c r="F43" i="17" s="1"/>
  <c r="C44" i="17"/>
  <c r="F44" i="17" s="1"/>
  <c r="C45" i="17"/>
  <c r="F45" i="17" s="1"/>
  <c r="C46" i="17"/>
  <c r="F46" i="17" s="1"/>
  <c r="C47" i="17"/>
  <c r="F47" i="17" s="1"/>
  <c r="C48" i="17"/>
  <c r="F48" i="17" s="1"/>
  <c r="C49" i="17"/>
  <c r="F49" i="17" s="1"/>
  <c r="C50" i="17"/>
  <c r="F50" i="17" s="1"/>
  <c r="C51" i="17"/>
  <c r="F51" i="17" s="1"/>
  <c r="C52" i="17"/>
  <c r="F52" i="17" s="1"/>
  <c r="C53" i="17"/>
  <c r="F53" i="17" s="1"/>
  <c r="C54" i="17"/>
  <c r="F54" i="17" s="1"/>
  <c r="C55" i="17"/>
  <c r="F55" i="17" s="1"/>
  <c r="C56" i="17"/>
  <c r="F56" i="17" s="1"/>
  <c r="C57" i="17"/>
  <c r="F57" i="17" s="1"/>
  <c r="C58" i="17"/>
  <c r="F58" i="17" s="1"/>
  <c r="C59" i="17"/>
  <c r="F59" i="17" s="1"/>
  <c r="C60" i="17"/>
  <c r="F60" i="17" s="1"/>
  <c r="C61" i="17"/>
  <c r="F61" i="17" s="1"/>
  <c r="C62" i="17"/>
  <c r="F62" i="17" s="1"/>
  <c r="C63" i="17"/>
  <c r="F63" i="17" s="1"/>
  <c r="C64" i="17"/>
  <c r="F64" i="17" s="1"/>
  <c r="C65" i="17"/>
  <c r="F65" i="17" s="1"/>
  <c r="C66" i="17"/>
  <c r="F66" i="17" s="1"/>
  <c r="C67" i="17"/>
  <c r="F67" i="17" s="1"/>
  <c r="C68" i="17"/>
  <c r="F68" i="17" s="1"/>
  <c r="C69" i="17"/>
  <c r="F69" i="17" s="1"/>
  <c r="C70" i="17"/>
  <c r="F70" i="17" s="1"/>
  <c r="C71" i="17"/>
  <c r="F71" i="17" s="1"/>
  <c r="C72" i="17"/>
  <c r="F72" i="17" s="1"/>
  <c r="C73" i="17"/>
  <c r="F73" i="17" s="1"/>
  <c r="C74" i="17"/>
  <c r="F74" i="17" s="1"/>
  <c r="C75" i="17"/>
  <c r="F75" i="17" s="1"/>
  <c r="C76" i="17"/>
  <c r="F76" i="17" s="1"/>
  <c r="C77" i="17"/>
  <c r="F77" i="17" s="1"/>
  <c r="C78" i="17"/>
  <c r="F78" i="17" s="1"/>
  <c r="C79" i="17"/>
  <c r="F79" i="17" s="1"/>
  <c r="C80" i="17"/>
  <c r="F80" i="17" s="1"/>
  <c r="C81" i="17"/>
  <c r="F81" i="17" s="1"/>
  <c r="C82" i="17"/>
  <c r="F82" i="17" s="1"/>
  <c r="C83" i="17"/>
  <c r="F83" i="17" s="1"/>
  <c r="C84" i="17"/>
  <c r="F84" i="17" s="1"/>
  <c r="C85" i="17"/>
  <c r="F85" i="17" s="1"/>
  <c r="C86" i="17"/>
  <c r="F86" i="17" s="1"/>
  <c r="C87" i="17"/>
  <c r="F87" i="17" s="1"/>
  <c r="C88" i="17"/>
  <c r="F88" i="17" s="1"/>
  <c r="C89" i="17"/>
  <c r="F89" i="17" s="1"/>
  <c r="C90" i="17"/>
  <c r="F90" i="17" s="1"/>
  <c r="C91" i="17"/>
  <c r="F91" i="17" s="1"/>
  <c r="C92" i="17"/>
  <c r="F92" i="17" s="1"/>
  <c r="C93" i="17"/>
  <c r="F93" i="17" s="1"/>
  <c r="C94" i="17"/>
  <c r="F94" i="17" s="1"/>
  <c r="C95" i="17"/>
  <c r="F95" i="17" s="1"/>
  <c r="C96" i="17"/>
  <c r="F96" i="17" s="1"/>
  <c r="C97" i="17"/>
  <c r="F97" i="17" s="1"/>
  <c r="C98" i="17"/>
  <c r="F98" i="17" s="1"/>
  <c r="C99" i="17"/>
  <c r="F99" i="17" s="1"/>
  <c r="C100" i="17"/>
  <c r="F100" i="17" s="1"/>
  <c r="C101" i="17"/>
  <c r="F101" i="17" s="1"/>
  <c r="C102" i="17"/>
  <c r="F102" i="17" s="1"/>
  <c r="C103" i="17"/>
  <c r="F103" i="17" s="1"/>
  <c r="C104" i="17"/>
  <c r="F104" i="17" s="1"/>
  <c r="C105" i="17"/>
  <c r="F105" i="17" s="1"/>
  <c r="C106" i="17"/>
  <c r="F106" i="17" s="1"/>
  <c r="C107" i="17"/>
  <c r="F107" i="17" s="1"/>
  <c r="C108" i="17"/>
  <c r="F108" i="17" s="1"/>
  <c r="C109" i="17"/>
  <c r="F109" i="17" s="1"/>
  <c r="C110" i="17"/>
  <c r="F110" i="17" s="1"/>
  <c r="C111" i="17"/>
  <c r="F111" i="17" s="1"/>
  <c r="C112" i="17"/>
  <c r="F112" i="17" s="1"/>
  <c r="C113" i="17"/>
  <c r="F113" i="17" s="1"/>
  <c r="C114" i="17"/>
  <c r="F114" i="17" s="1"/>
  <c r="C115" i="17"/>
  <c r="F115" i="17" s="1"/>
  <c r="C116" i="17"/>
  <c r="F116" i="17" s="1"/>
  <c r="C117" i="17"/>
  <c r="F117" i="17" s="1"/>
  <c r="C118" i="17"/>
  <c r="F118" i="17" s="1"/>
  <c r="C119" i="17"/>
  <c r="F119" i="17" s="1"/>
  <c r="C120" i="17"/>
  <c r="F120" i="17" s="1"/>
  <c r="C121" i="17"/>
  <c r="F121" i="17" s="1"/>
  <c r="C122" i="17"/>
  <c r="F122" i="17" s="1"/>
  <c r="C123" i="17"/>
  <c r="F123" i="17" s="1"/>
  <c r="C124" i="17"/>
  <c r="F124" i="17" s="1"/>
  <c r="C125" i="17"/>
  <c r="F125" i="17" s="1"/>
  <c r="C126" i="17"/>
  <c r="F126" i="17" s="1"/>
  <c r="C127" i="17"/>
  <c r="F127" i="17" s="1"/>
  <c r="C128" i="17"/>
  <c r="F128" i="17" s="1"/>
  <c r="C129" i="17"/>
  <c r="F129" i="17" s="1"/>
  <c r="C130" i="17"/>
  <c r="F130" i="17" s="1"/>
  <c r="C131" i="17"/>
  <c r="F131" i="17" s="1"/>
  <c r="C132" i="17"/>
  <c r="F132" i="17" s="1"/>
  <c r="C133" i="17"/>
  <c r="F133" i="17" s="1"/>
  <c r="C134" i="17"/>
  <c r="F134" i="17" s="1"/>
  <c r="C135" i="17"/>
  <c r="F135" i="17" s="1"/>
  <c r="C136" i="17"/>
  <c r="F136" i="17" s="1"/>
  <c r="C137" i="17"/>
  <c r="F137" i="17" s="1"/>
  <c r="C138" i="17"/>
  <c r="F138" i="17" s="1"/>
  <c r="C139" i="17"/>
  <c r="F139" i="17" s="1"/>
  <c r="C140" i="17"/>
  <c r="F140" i="17" s="1"/>
  <c r="C141" i="17"/>
  <c r="F141" i="17" s="1"/>
  <c r="C142" i="17"/>
  <c r="F142" i="17" s="1"/>
  <c r="C143" i="17"/>
  <c r="F143" i="17" s="1"/>
  <c r="C144" i="17"/>
  <c r="F144" i="17" s="1"/>
  <c r="C145" i="17"/>
  <c r="F145" i="17" s="1"/>
  <c r="C146" i="17"/>
  <c r="F146" i="17" s="1"/>
  <c r="C147" i="17"/>
  <c r="F147" i="17" s="1"/>
  <c r="C148" i="17"/>
  <c r="F148" i="17" s="1"/>
  <c r="C149" i="17"/>
  <c r="F149" i="17" s="1"/>
  <c r="C150" i="17"/>
  <c r="F150" i="17" s="1"/>
  <c r="C151" i="17"/>
  <c r="F151" i="17" s="1"/>
  <c r="C152" i="17"/>
  <c r="F152" i="17" s="1"/>
  <c r="C153" i="17"/>
  <c r="F153" i="17" s="1"/>
  <c r="C154" i="17"/>
  <c r="F154" i="17" s="1"/>
  <c r="C155" i="17"/>
  <c r="F155" i="17" s="1"/>
  <c r="C156" i="17"/>
  <c r="F156" i="17" s="1"/>
  <c r="C157" i="17"/>
  <c r="F157" i="17" s="1"/>
  <c r="C158" i="17"/>
  <c r="F158" i="17" s="1"/>
  <c r="C159" i="17"/>
  <c r="F159" i="17" s="1"/>
  <c r="C160" i="17"/>
  <c r="F160" i="17" s="1"/>
  <c r="C161" i="17"/>
  <c r="F161" i="17" s="1"/>
  <c r="C162" i="17"/>
  <c r="F162" i="17" s="1"/>
  <c r="C163" i="17"/>
  <c r="F163" i="17" s="1"/>
  <c r="C164" i="17"/>
  <c r="F164" i="17" s="1"/>
  <c r="C165" i="17"/>
  <c r="F165" i="17" s="1"/>
  <c r="C166" i="17"/>
  <c r="F166" i="17" s="1"/>
  <c r="C167" i="17"/>
  <c r="F167" i="17" s="1"/>
  <c r="C168" i="17"/>
  <c r="F168" i="17" s="1"/>
  <c r="C169" i="17"/>
  <c r="F169" i="17" s="1"/>
  <c r="C170" i="17"/>
  <c r="F170" i="17" s="1"/>
  <c r="C171" i="17"/>
  <c r="F171" i="17" s="1"/>
  <c r="C172" i="17"/>
  <c r="F172" i="17" s="1"/>
  <c r="C173" i="17"/>
  <c r="F173" i="17" s="1"/>
  <c r="C174" i="17"/>
  <c r="F174" i="17" s="1"/>
  <c r="C175" i="17"/>
  <c r="F175" i="17" s="1"/>
  <c r="C176" i="17"/>
  <c r="F176" i="17" s="1"/>
  <c r="C177" i="17"/>
  <c r="F177" i="17" s="1"/>
  <c r="C178" i="17"/>
  <c r="F178" i="17" s="1"/>
  <c r="C179" i="17"/>
  <c r="F179" i="17" s="1"/>
  <c r="C180" i="17"/>
  <c r="F180" i="17" s="1"/>
  <c r="C181" i="17"/>
  <c r="F181" i="17" s="1"/>
  <c r="C182" i="17"/>
  <c r="F182" i="17" s="1"/>
  <c r="C183" i="17"/>
  <c r="F183" i="17" s="1"/>
  <c r="C184" i="17"/>
  <c r="F184" i="17" s="1"/>
  <c r="C185" i="17"/>
  <c r="F185" i="17" s="1"/>
  <c r="C186" i="17"/>
  <c r="F186" i="17" s="1"/>
  <c r="C187" i="17"/>
  <c r="F187" i="17" s="1"/>
  <c r="C188" i="17"/>
  <c r="F188" i="17" s="1"/>
  <c r="C189" i="17"/>
  <c r="F189" i="17" s="1"/>
  <c r="C190" i="17"/>
  <c r="F190" i="17" s="1"/>
  <c r="C191" i="17"/>
  <c r="F191" i="17" s="1"/>
  <c r="C192" i="17"/>
  <c r="F192" i="17" s="1"/>
  <c r="C193" i="17"/>
  <c r="F193" i="17" s="1"/>
  <c r="C194" i="17"/>
  <c r="F194" i="17" s="1"/>
  <c r="C195" i="17"/>
  <c r="F195" i="17" s="1"/>
  <c r="C196" i="17"/>
  <c r="F196" i="17" s="1"/>
  <c r="C197" i="17"/>
  <c r="F197" i="17" s="1"/>
  <c r="C198" i="17"/>
  <c r="F198" i="17" s="1"/>
  <c r="C199" i="17"/>
  <c r="F199" i="17" s="1"/>
  <c r="C200" i="17"/>
  <c r="F200" i="17" s="1"/>
  <c r="C201" i="17"/>
  <c r="F201" i="17" s="1"/>
  <c r="C202" i="17"/>
  <c r="F202" i="17" s="1"/>
  <c r="C203" i="17"/>
  <c r="F203" i="17" s="1"/>
  <c r="C204" i="17"/>
  <c r="F204" i="17" s="1"/>
  <c r="C205" i="17"/>
  <c r="F205" i="17" s="1"/>
  <c r="C206" i="17"/>
  <c r="F206" i="17" s="1"/>
  <c r="C207" i="17"/>
  <c r="F207" i="17" s="1"/>
  <c r="C208" i="17"/>
  <c r="F208" i="17" s="1"/>
  <c r="C209" i="17"/>
  <c r="F209" i="17" s="1"/>
  <c r="C210" i="17"/>
  <c r="F210" i="17" s="1"/>
  <c r="C211" i="17"/>
  <c r="F211" i="17" s="1"/>
  <c r="C212" i="17"/>
  <c r="F212" i="17" s="1"/>
  <c r="C213" i="17"/>
  <c r="F213" i="17" s="1"/>
  <c r="C214" i="17"/>
  <c r="F214" i="17" s="1"/>
  <c r="C215" i="17"/>
  <c r="F215" i="17" s="1"/>
  <c r="C216" i="17"/>
  <c r="F216" i="17" s="1"/>
  <c r="C217" i="17"/>
  <c r="F217" i="17" s="1"/>
  <c r="C218" i="17"/>
  <c r="F218" i="17" s="1"/>
  <c r="C219" i="17"/>
  <c r="F219" i="17" s="1"/>
  <c r="C220" i="17"/>
  <c r="F220" i="17" s="1"/>
  <c r="C221" i="17"/>
  <c r="F221" i="17" s="1"/>
  <c r="C222" i="17"/>
  <c r="F222" i="17" s="1"/>
  <c r="C223" i="17"/>
  <c r="F223" i="17" s="1"/>
  <c r="C224" i="17"/>
  <c r="F224" i="17" s="1"/>
  <c r="C225" i="17"/>
  <c r="F225" i="17" s="1"/>
  <c r="C226" i="17"/>
  <c r="F226" i="17" s="1"/>
  <c r="C227" i="17"/>
  <c r="F227" i="17" s="1"/>
  <c r="C228" i="17"/>
  <c r="F228" i="17" s="1"/>
  <c r="C229" i="17"/>
  <c r="F229" i="17" s="1"/>
  <c r="C230" i="17"/>
  <c r="F230" i="17" s="1"/>
  <c r="C231" i="17"/>
  <c r="F231" i="17" s="1"/>
  <c r="C232" i="17"/>
  <c r="F232" i="17" s="1"/>
  <c r="C233" i="17"/>
  <c r="F233" i="17" s="1"/>
  <c r="C234" i="17"/>
  <c r="F234" i="17" s="1"/>
  <c r="C14" i="17"/>
  <c r="F14" i="17" s="1"/>
  <c r="C15" i="17"/>
  <c r="F15" i="17" s="1"/>
  <c r="C16" i="17"/>
  <c r="F16" i="17" s="1"/>
  <c r="G13" i="17"/>
  <c r="B17" i="19"/>
  <c r="F17" i="19" s="1"/>
  <c r="B18" i="19"/>
  <c r="F18" i="19" s="1"/>
  <c r="B19" i="19"/>
  <c r="F19" i="19" s="1"/>
  <c r="B20" i="19"/>
  <c r="F20" i="19" s="1"/>
  <c r="B21" i="19"/>
  <c r="F21" i="19" s="1"/>
  <c r="B22" i="19"/>
  <c r="F22" i="19" s="1"/>
  <c r="B23" i="19"/>
  <c r="F23" i="19" s="1"/>
  <c r="B24" i="19"/>
  <c r="F24" i="19" s="1"/>
  <c r="B25" i="19"/>
  <c r="F25" i="19" s="1"/>
  <c r="B26" i="19"/>
  <c r="F26" i="19" s="1"/>
  <c r="B27" i="19"/>
  <c r="F27" i="19" s="1"/>
  <c r="B28" i="19"/>
  <c r="F28" i="19" s="1"/>
  <c r="B29" i="19"/>
  <c r="F29" i="19" s="1"/>
  <c r="B30" i="19"/>
  <c r="F30" i="19" s="1"/>
  <c r="B31" i="19"/>
  <c r="F31" i="19" s="1"/>
  <c r="B32" i="19"/>
  <c r="F32" i="19" s="1"/>
  <c r="B33" i="19"/>
  <c r="F33" i="19" s="1"/>
  <c r="B34" i="19"/>
  <c r="F34" i="19" s="1"/>
  <c r="B35" i="19"/>
  <c r="F35" i="19" s="1"/>
  <c r="B36" i="19"/>
  <c r="F36" i="19" s="1"/>
  <c r="B37" i="19"/>
  <c r="F37" i="19" s="1"/>
  <c r="B38" i="19"/>
  <c r="F38" i="19" s="1"/>
  <c r="B39" i="19"/>
  <c r="F39" i="19" s="1"/>
  <c r="B40" i="19"/>
  <c r="F40" i="19" s="1"/>
  <c r="B41" i="19"/>
  <c r="F41" i="19" s="1"/>
  <c r="B42" i="19"/>
  <c r="F42" i="19" s="1"/>
  <c r="B43" i="19"/>
  <c r="F43" i="19" s="1"/>
  <c r="B44" i="19"/>
  <c r="F44" i="19" s="1"/>
  <c r="B45" i="19"/>
  <c r="F45" i="19" s="1"/>
  <c r="B46" i="19"/>
  <c r="F46" i="19" s="1"/>
  <c r="B47" i="19"/>
  <c r="F47" i="19" s="1"/>
  <c r="B48" i="19"/>
  <c r="F48" i="19" s="1"/>
  <c r="B49" i="19"/>
  <c r="F49" i="19" s="1"/>
  <c r="B50" i="19"/>
  <c r="F50" i="19" s="1"/>
  <c r="B51" i="19"/>
  <c r="F51" i="19" s="1"/>
  <c r="B52" i="19"/>
  <c r="F52" i="19" s="1"/>
  <c r="B53" i="19"/>
  <c r="F53" i="19" s="1"/>
  <c r="B54" i="19"/>
  <c r="F54" i="19" s="1"/>
  <c r="B55" i="19"/>
  <c r="F55" i="19" s="1"/>
  <c r="B56" i="19"/>
  <c r="F56" i="19" s="1"/>
  <c r="B57" i="19"/>
  <c r="F57" i="19" s="1"/>
  <c r="B58" i="19"/>
  <c r="F58" i="19" s="1"/>
  <c r="B59" i="19"/>
  <c r="F59" i="19" s="1"/>
  <c r="B60" i="19"/>
  <c r="F60" i="19" s="1"/>
  <c r="B61" i="19"/>
  <c r="F61" i="19" s="1"/>
  <c r="B62" i="19"/>
  <c r="F62" i="19" s="1"/>
  <c r="B63" i="19"/>
  <c r="F63" i="19" s="1"/>
  <c r="B64" i="19"/>
  <c r="F64" i="19" s="1"/>
  <c r="B65" i="19"/>
  <c r="F65" i="19" s="1"/>
  <c r="B66" i="19"/>
  <c r="F66" i="19" s="1"/>
  <c r="B67" i="19"/>
  <c r="F67" i="19" s="1"/>
  <c r="B68" i="19"/>
  <c r="F68" i="19" s="1"/>
  <c r="B69" i="19"/>
  <c r="F69" i="19" s="1"/>
  <c r="B70" i="19"/>
  <c r="F70" i="19" s="1"/>
  <c r="B71" i="19"/>
  <c r="F71" i="19" s="1"/>
  <c r="B72" i="19"/>
  <c r="F72" i="19" s="1"/>
  <c r="B73" i="19"/>
  <c r="F73" i="19" s="1"/>
  <c r="B74" i="19"/>
  <c r="F74" i="19" s="1"/>
  <c r="B75" i="19"/>
  <c r="F75" i="19" s="1"/>
  <c r="B76" i="19"/>
  <c r="F76" i="19" s="1"/>
  <c r="B77" i="19"/>
  <c r="F77" i="19" s="1"/>
  <c r="B78" i="19"/>
  <c r="F78" i="19" s="1"/>
  <c r="B79" i="19"/>
  <c r="F79" i="19" s="1"/>
  <c r="B80" i="19"/>
  <c r="F80" i="19" s="1"/>
  <c r="B81" i="19"/>
  <c r="F81" i="19" s="1"/>
  <c r="B82" i="19"/>
  <c r="F82" i="19" s="1"/>
  <c r="B83" i="19"/>
  <c r="F83" i="19" s="1"/>
  <c r="B84" i="19"/>
  <c r="F84" i="19" s="1"/>
  <c r="B85" i="19"/>
  <c r="F85" i="19" s="1"/>
  <c r="B86" i="19"/>
  <c r="F86" i="19" s="1"/>
  <c r="B87" i="19"/>
  <c r="F87" i="19" s="1"/>
  <c r="B88" i="19"/>
  <c r="F88" i="19" s="1"/>
  <c r="B89" i="19"/>
  <c r="F89" i="19" s="1"/>
  <c r="B90" i="19"/>
  <c r="F90" i="19" s="1"/>
  <c r="B91" i="19"/>
  <c r="F91" i="19" s="1"/>
  <c r="B92" i="19"/>
  <c r="F92" i="19" s="1"/>
  <c r="B93" i="19"/>
  <c r="F93" i="19" s="1"/>
  <c r="B94" i="19"/>
  <c r="F94" i="19" s="1"/>
  <c r="B95" i="19"/>
  <c r="F95" i="19" s="1"/>
  <c r="B96" i="19"/>
  <c r="F96" i="19" s="1"/>
  <c r="B97" i="19"/>
  <c r="F97" i="19" s="1"/>
  <c r="B98" i="19"/>
  <c r="F98" i="19" s="1"/>
  <c r="B99" i="19"/>
  <c r="F99" i="19" s="1"/>
  <c r="B100" i="19"/>
  <c r="F100" i="19" s="1"/>
  <c r="B101" i="19"/>
  <c r="F101" i="19" s="1"/>
  <c r="B102" i="19"/>
  <c r="F102" i="19" s="1"/>
  <c r="B103" i="19"/>
  <c r="F103" i="19" s="1"/>
  <c r="B104" i="19"/>
  <c r="F104" i="19" s="1"/>
  <c r="B105" i="19"/>
  <c r="F105" i="19" s="1"/>
  <c r="B106" i="19"/>
  <c r="F106" i="19" s="1"/>
  <c r="B107" i="19"/>
  <c r="F107" i="19" s="1"/>
  <c r="B108" i="19"/>
  <c r="F108" i="19" s="1"/>
  <c r="B109" i="19"/>
  <c r="F109" i="19" s="1"/>
  <c r="B110" i="19"/>
  <c r="F110" i="19" s="1"/>
  <c r="B111" i="19"/>
  <c r="F111" i="19" s="1"/>
  <c r="B112" i="19"/>
  <c r="F112" i="19" s="1"/>
  <c r="B113" i="19"/>
  <c r="F113" i="19" s="1"/>
  <c r="B114" i="19"/>
  <c r="F114" i="19" s="1"/>
  <c r="B115" i="19"/>
  <c r="F115" i="19" s="1"/>
  <c r="B116" i="19"/>
  <c r="F116" i="19" s="1"/>
  <c r="B117" i="19"/>
  <c r="F117" i="19" s="1"/>
  <c r="B118" i="19"/>
  <c r="F118" i="19" s="1"/>
  <c r="B119" i="19"/>
  <c r="F119" i="19" s="1"/>
  <c r="B120" i="19"/>
  <c r="F120" i="19" s="1"/>
  <c r="B121" i="19"/>
  <c r="F121" i="19" s="1"/>
  <c r="B122" i="19"/>
  <c r="F122" i="19" s="1"/>
  <c r="B123" i="19"/>
  <c r="F123" i="19" s="1"/>
  <c r="B124" i="19"/>
  <c r="F124" i="19" s="1"/>
  <c r="B125" i="19"/>
  <c r="F125" i="19" s="1"/>
  <c r="B126" i="19"/>
  <c r="F126" i="19" s="1"/>
  <c r="B127" i="19"/>
  <c r="F127" i="19" s="1"/>
  <c r="B128" i="19"/>
  <c r="F128" i="19" s="1"/>
  <c r="B129" i="19"/>
  <c r="F129" i="19" s="1"/>
  <c r="B130" i="19"/>
  <c r="F130" i="19" s="1"/>
  <c r="B131" i="19"/>
  <c r="F131" i="19" s="1"/>
  <c r="B132" i="19"/>
  <c r="F132" i="19" s="1"/>
  <c r="B133" i="19"/>
  <c r="F133" i="19" s="1"/>
  <c r="B134" i="19"/>
  <c r="F134" i="19" s="1"/>
  <c r="B135" i="19"/>
  <c r="F135" i="19" s="1"/>
  <c r="B136" i="19"/>
  <c r="F136" i="19" s="1"/>
  <c r="B137" i="19"/>
  <c r="F137" i="19" s="1"/>
  <c r="B138" i="19"/>
  <c r="F138" i="19" s="1"/>
  <c r="B139" i="19"/>
  <c r="F139" i="19" s="1"/>
  <c r="B140" i="19"/>
  <c r="F140" i="19" s="1"/>
  <c r="B141" i="19"/>
  <c r="F141" i="19" s="1"/>
  <c r="B142" i="19"/>
  <c r="F142" i="19" s="1"/>
  <c r="B143" i="19"/>
  <c r="F143" i="19" s="1"/>
  <c r="B144" i="19"/>
  <c r="F144" i="19" s="1"/>
  <c r="B145" i="19"/>
  <c r="F145" i="19" s="1"/>
  <c r="B146" i="19"/>
  <c r="F146" i="19" s="1"/>
  <c r="B147" i="19"/>
  <c r="F147" i="19" s="1"/>
  <c r="B148" i="19"/>
  <c r="F148" i="19" s="1"/>
  <c r="B149" i="19"/>
  <c r="F149" i="19" s="1"/>
  <c r="B150" i="19"/>
  <c r="F150" i="19" s="1"/>
  <c r="B151" i="19"/>
  <c r="F151" i="19" s="1"/>
  <c r="B152" i="19"/>
  <c r="F152" i="19" s="1"/>
  <c r="B153" i="19"/>
  <c r="F153" i="19" s="1"/>
  <c r="B154" i="19"/>
  <c r="F154" i="19" s="1"/>
  <c r="B155" i="19"/>
  <c r="F155" i="19" s="1"/>
  <c r="B156" i="19"/>
  <c r="F156" i="19" s="1"/>
  <c r="B157" i="19"/>
  <c r="F157" i="19" s="1"/>
  <c r="B158" i="19"/>
  <c r="F158" i="19" s="1"/>
  <c r="B159" i="19"/>
  <c r="F159" i="19" s="1"/>
  <c r="B160" i="19"/>
  <c r="F160" i="19" s="1"/>
  <c r="B161" i="19"/>
  <c r="F161" i="19" s="1"/>
  <c r="B162" i="19"/>
  <c r="F162" i="19" s="1"/>
  <c r="B163" i="19"/>
  <c r="F163" i="19" s="1"/>
  <c r="B164" i="19"/>
  <c r="F164" i="19" s="1"/>
  <c r="B165" i="19"/>
  <c r="F165" i="19" s="1"/>
  <c r="B166" i="19"/>
  <c r="F166" i="19" s="1"/>
  <c r="B167" i="19"/>
  <c r="F167" i="19" s="1"/>
  <c r="B168" i="19"/>
  <c r="F168" i="19" s="1"/>
  <c r="B169" i="19"/>
  <c r="F169" i="19" s="1"/>
  <c r="B170" i="19"/>
  <c r="F170" i="19" s="1"/>
  <c r="B171" i="19"/>
  <c r="F171" i="19" s="1"/>
  <c r="B172" i="19"/>
  <c r="F172" i="19" s="1"/>
  <c r="B173" i="19"/>
  <c r="F173" i="19" s="1"/>
  <c r="B174" i="19"/>
  <c r="F174" i="19" s="1"/>
  <c r="B175" i="19"/>
  <c r="F175" i="19" s="1"/>
  <c r="B176" i="19"/>
  <c r="F176" i="19" s="1"/>
  <c r="B177" i="19"/>
  <c r="F177" i="19" s="1"/>
  <c r="B178" i="19"/>
  <c r="F178" i="19" s="1"/>
  <c r="B179" i="19"/>
  <c r="F179" i="19" s="1"/>
  <c r="B180" i="19"/>
  <c r="F180" i="19" s="1"/>
  <c r="B181" i="19"/>
  <c r="F181" i="19" s="1"/>
  <c r="B182" i="19"/>
  <c r="F182" i="19" s="1"/>
  <c r="B12" i="19"/>
  <c r="F12" i="19" s="1"/>
  <c r="B13" i="19"/>
  <c r="B14" i="19"/>
  <c r="F14" i="19" s="1"/>
  <c r="B15" i="19"/>
  <c r="F15" i="19" s="1"/>
  <c r="B16" i="19"/>
  <c r="F16" i="19" s="1"/>
  <c r="C17" i="8"/>
  <c r="C18" i="8"/>
  <c r="G18" i="8" s="1"/>
  <c r="C19" i="8"/>
  <c r="C20" i="8"/>
  <c r="C21" i="8"/>
  <c r="C22" i="8"/>
  <c r="G22" i="8" s="1"/>
  <c r="C23" i="8"/>
  <c r="C24" i="8"/>
  <c r="C25" i="8"/>
  <c r="C26" i="8"/>
  <c r="G26" i="8" s="1"/>
  <c r="C27" i="8"/>
  <c r="C28" i="8"/>
  <c r="C29" i="8"/>
  <c r="C30" i="8"/>
  <c r="G30" i="8" s="1"/>
  <c r="C31" i="8"/>
  <c r="G31" i="8" s="1"/>
  <c r="C32" i="8"/>
  <c r="C33" i="8"/>
  <c r="C34" i="8"/>
  <c r="G34" i="8" s="1"/>
  <c r="C35" i="8"/>
  <c r="G35" i="8" s="1"/>
  <c r="C36" i="8"/>
  <c r="C37" i="8"/>
  <c r="C38" i="8"/>
  <c r="G38" i="8" s="1"/>
  <c r="C39" i="8"/>
  <c r="G39" i="8" s="1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G54" i="8" s="1"/>
  <c r="C55" i="8"/>
  <c r="G55" i="8" s="1"/>
  <c r="C56" i="8"/>
  <c r="C57" i="8"/>
  <c r="C58" i="8"/>
  <c r="G58" i="8" s="1"/>
  <c r="C59" i="8"/>
  <c r="G59" i="8" s="1"/>
  <c r="C60" i="8"/>
  <c r="C61" i="8"/>
  <c r="C62" i="8"/>
  <c r="G62" i="8" s="1"/>
  <c r="C63" i="8"/>
  <c r="G63" i="8" s="1"/>
  <c r="C64" i="8"/>
  <c r="C65" i="8"/>
  <c r="C66" i="8"/>
  <c r="G66" i="8" s="1"/>
  <c r="C67" i="8"/>
  <c r="G67" i="8" s="1"/>
  <c r="C68" i="8"/>
  <c r="C69" i="8"/>
  <c r="C70" i="8"/>
  <c r="G70" i="8" s="1"/>
  <c r="C71" i="8"/>
  <c r="G71" i="8" s="1"/>
  <c r="C72" i="8"/>
  <c r="C73" i="8"/>
  <c r="C74" i="8"/>
  <c r="G74" i="8" s="1"/>
  <c r="C75" i="8"/>
  <c r="G75" i="8" s="1"/>
  <c r="C76" i="8"/>
  <c r="C77" i="8"/>
  <c r="C78" i="8"/>
  <c r="G78" i="8" s="1"/>
  <c r="C79" i="8"/>
  <c r="G79" i="8" s="1"/>
  <c r="C80" i="8"/>
  <c r="C81" i="8"/>
  <c r="C82" i="8"/>
  <c r="G82" i="8" s="1"/>
  <c r="C83" i="8"/>
  <c r="G83" i="8" s="1"/>
  <c r="C84" i="8"/>
  <c r="C85" i="8"/>
  <c r="C86" i="8"/>
  <c r="G86" i="8" s="1"/>
  <c r="C87" i="8"/>
  <c r="G87" i="8" s="1"/>
  <c r="C88" i="8"/>
  <c r="C89" i="8"/>
  <c r="C90" i="8"/>
  <c r="G90" i="8" s="1"/>
  <c r="C91" i="8"/>
  <c r="G91" i="8" s="1"/>
  <c r="C92" i="8"/>
  <c r="C93" i="8"/>
  <c r="C94" i="8"/>
  <c r="G94" i="8" s="1"/>
  <c r="C95" i="8"/>
  <c r="G95" i="8" s="1"/>
  <c r="C96" i="8"/>
  <c r="C97" i="8"/>
  <c r="C98" i="8"/>
  <c r="G98" i="8" s="1"/>
  <c r="C99" i="8"/>
  <c r="G99" i="8" s="1"/>
  <c r="C100" i="8"/>
  <c r="C101" i="8"/>
  <c r="C102" i="8"/>
  <c r="G102" i="8" s="1"/>
  <c r="C103" i="8"/>
  <c r="G103" i="8" s="1"/>
  <c r="C104" i="8"/>
  <c r="C105" i="8"/>
  <c r="C106" i="8"/>
  <c r="G106" i="8" s="1"/>
  <c r="G13" i="11"/>
  <c r="G14" i="11"/>
  <c r="G17" i="11"/>
  <c r="G19" i="11"/>
  <c r="G22" i="11"/>
  <c r="G23" i="11"/>
  <c r="G27" i="11"/>
  <c r="G32" i="11"/>
  <c r="G35" i="11"/>
  <c r="G38" i="11"/>
  <c r="G39" i="11"/>
  <c r="G43" i="11"/>
  <c r="G44" i="11"/>
  <c r="G49" i="11"/>
  <c r="G54" i="11"/>
  <c r="G55" i="11"/>
  <c r="G59" i="11"/>
  <c r="G60" i="11"/>
  <c r="G65" i="11"/>
  <c r="G70" i="11"/>
  <c r="G71" i="11"/>
  <c r="G75" i="11"/>
  <c r="G76" i="11"/>
  <c r="G83" i="11"/>
  <c r="G84" i="11"/>
  <c r="G86" i="11"/>
  <c r="G87" i="11"/>
  <c r="G91" i="11"/>
  <c r="G97" i="11"/>
  <c r="G99" i="11"/>
  <c r="G102" i="11"/>
  <c r="G103" i="11"/>
  <c r="G104" i="11"/>
  <c r="G107" i="11"/>
  <c r="G118" i="11"/>
  <c r="G119" i="11"/>
  <c r="G120" i="11"/>
  <c r="G123" i="11"/>
  <c r="G129" i="11"/>
  <c r="G130" i="11"/>
  <c r="G134" i="11"/>
  <c r="G138" i="11"/>
  <c r="G142" i="11"/>
  <c r="G145" i="11"/>
  <c r="G146" i="11"/>
  <c r="G150" i="11"/>
  <c r="G153" i="11"/>
  <c r="G154" i="11"/>
  <c r="G158" i="11"/>
  <c r="G161" i="11"/>
  <c r="G162" i="11"/>
  <c r="G166" i="11"/>
  <c r="G170" i="11"/>
  <c r="G174" i="11"/>
  <c r="G177" i="11"/>
  <c r="G178" i="11"/>
  <c r="G182" i="11"/>
  <c r="G185" i="11"/>
  <c r="G186" i="11"/>
  <c r="G190" i="11"/>
  <c r="G193" i="11"/>
  <c r="G194" i="11"/>
  <c r="G198" i="11"/>
  <c r="G202" i="11"/>
  <c r="G206" i="11"/>
  <c r="G209" i="11"/>
  <c r="G210" i="11"/>
  <c r="G214" i="11"/>
  <c r="G217" i="11"/>
  <c r="G218" i="11"/>
  <c r="G222" i="11"/>
  <c r="G225" i="11"/>
  <c r="G226" i="11"/>
  <c r="G230" i="11"/>
  <c r="G234" i="11"/>
  <c r="G238" i="11"/>
  <c r="G241" i="11"/>
  <c r="G242" i="11"/>
  <c r="G246" i="11"/>
  <c r="G249" i="11"/>
  <c r="G250" i="11"/>
  <c r="G254" i="11"/>
  <c r="G257" i="11"/>
  <c r="G258" i="11"/>
  <c r="G262" i="11"/>
  <c r="G266" i="11"/>
  <c r="G270" i="11"/>
  <c r="G273" i="11"/>
  <c r="G274" i="11"/>
  <c r="G278" i="11"/>
  <c r="G281" i="11"/>
  <c r="G282" i="11"/>
  <c r="G286" i="11"/>
  <c r="G289" i="11"/>
  <c r="G290" i="11"/>
  <c r="G294" i="11"/>
  <c r="G298" i="11"/>
  <c r="G302" i="11"/>
  <c r="G305" i="11"/>
  <c r="G306" i="11"/>
  <c r="G310" i="11"/>
  <c r="G313" i="11"/>
  <c r="G314" i="11"/>
  <c r="G318" i="11"/>
  <c r="G321" i="11"/>
  <c r="G322" i="11"/>
  <c r="G326" i="11"/>
  <c r="G330" i="11"/>
  <c r="G334" i="11"/>
  <c r="G337" i="11"/>
  <c r="G338" i="11"/>
  <c r="G342" i="11"/>
  <c r="G345" i="11"/>
  <c r="G346" i="11"/>
  <c r="G350" i="11"/>
  <c r="G353" i="11"/>
  <c r="G354" i="11"/>
  <c r="G357" i="11"/>
  <c r="G359" i="11"/>
  <c r="G361" i="11"/>
  <c r="G362" i="11"/>
  <c r="G363" i="11"/>
  <c r="G367" i="11"/>
  <c r="G369" i="11"/>
  <c r="G370" i="11"/>
  <c r="G371" i="11"/>
  <c r="G373" i="11"/>
  <c r="G375" i="11"/>
  <c r="G377" i="11"/>
  <c r="G378" i="11"/>
  <c r="G379" i="11"/>
  <c r="G381" i="11"/>
  <c r="G383" i="11"/>
  <c r="G386" i="11"/>
  <c r="G387" i="11"/>
  <c r="G389" i="11"/>
  <c r="B17" i="12"/>
  <c r="F17" i="12" s="1"/>
  <c r="B18" i="12"/>
  <c r="F18" i="12" s="1"/>
  <c r="B19" i="12"/>
  <c r="F19" i="12" s="1"/>
  <c r="B20" i="12"/>
  <c r="F20" i="12" s="1"/>
  <c r="B21" i="12"/>
  <c r="F21" i="12" s="1"/>
  <c r="B22" i="12"/>
  <c r="F22" i="12" s="1"/>
  <c r="B23" i="12"/>
  <c r="F23" i="12" s="1"/>
  <c r="B24" i="12"/>
  <c r="F24" i="12" s="1"/>
  <c r="B25" i="12"/>
  <c r="F25" i="12" s="1"/>
  <c r="B26" i="12"/>
  <c r="F26" i="12" s="1"/>
  <c r="B27" i="12"/>
  <c r="F27" i="12" s="1"/>
  <c r="B28" i="12"/>
  <c r="F28" i="12" s="1"/>
  <c r="B29" i="12"/>
  <c r="F29" i="12" s="1"/>
  <c r="B30" i="12"/>
  <c r="F30" i="12" s="1"/>
  <c r="B31" i="12"/>
  <c r="F31" i="12" s="1"/>
  <c r="B32" i="12"/>
  <c r="F32" i="12" s="1"/>
  <c r="B33" i="12"/>
  <c r="F33" i="12" s="1"/>
  <c r="B34" i="12"/>
  <c r="F34" i="12" s="1"/>
  <c r="B35" i="12"/>
  <c r="F35" i="12" s="1"/>
  <c r="B36" i="12"/>
  <c r="F36" i="12" s="1"/>
  <c r="B37" i="12"/>
  <c r="F37" i="12" s="1"/>
  <c r="B38" i="12"/>
  <c r="F38" i="12" s="1"/>
  <c r="B39" i="12"/>
  <c r="F39" i="12" s="1"/>
  <c r="B40" i="12"/>
  <c r="F40" i="12" s="1"/>
  <c r="B41" i="12"/>
  <c r="F41" i="12" s="1"/>
  <c r="B42" i="12"/>
  <c r="F42" i="12" s="1"/>
  <c r="B43" i="12"/>
  <c r="F43" i="12" s="1"/>
  <c r="B44" i="12"/>
  <c r="F44" i="12" s="1"/>
  <c r="B45" i="12"/>
  <c r="F45" i="12" s="1"/>
  <c r="B46" i="12"/>
  <c r="F46" i="12" s="1"/>
  <c r="B47" i="12"/>
  <c r="F47" i="12" s="1"/>
  <c r="B48" i="12"/>
  <c r="F48" i="12" s="1"/>
  <c r="B49" i="12"/>
  <c r="F49" i="12" s="1"/>
  <c r="B50" i="12"/>
  <c r="F50" i="12" s="1"/>
  <c r="B51" i="12"/>
  <c r="F51" i="12" s="1"/>
  <c r="B52" i="12"/>
  <c r="F52" i="12" s="1"/>
  <c r="B53" i="12"/>
  <c r="F53" i="12" s="1"/>
  <c r="B54" i="12"/>
  <c r="F54" i="12" s="1"/>
  <c r="B55" i="12"/>
  <c r="F55" i="12" s="1"/>
  <c r="B56" i="12"/>
  <c r="F56" i="12" s="1"/>
  <c r="B57" i="12"/>
  <c r="F57" i="12" s="1"/>
  <c r="B58" i="12"/>
  <c r="F58" i="12" s="1"/>
  <c r="B59" i="12"/>
  <c r="F59" i="12" s="1"/>
  <c r="B60" i="12"/>
  <c r="F60" i="12" s="1"/>
  <c r="B61" i="12"/>
  <c r="F61" i="12" s="1"/>
  <c r="B62" i="12"/>
  <c r="F62" i="12" s="1"/>
  <c r="B63" i="12"/>
  <c r="F63" i="12" s="1"/>
  <c r="B64" i="12"/>
  <c r="F64" i="12" s="1"/>
  <c r="B65" i="12"/>
  <c r="F65" i="12" s="1"/>
  <c r="B66" i="12"/>
  <c r="F66" i="12" s="1"/>
  <c r="B67" i="12"/>
  <c r="F67" i="12" s="1"/>
  <c r="B68" i="12"/>
  <c r="F68" i="12" s="1"/>
  <c r="B69" i="12"/>
  <c r="F69" i="12" s="1"/>
  <c r="B70" i="12"/>
  <c r="F70" i="12" s="1"/>
  <c r="B71" i="12"/>
  <c r="F71" i="12" s="1"/>
  <c r="B72" i="12"/>
  <c r="F72" i="12" s="1"/>
  <c r="B73" i="12"/>
  <c r="F73" i="12" s="1"/>
  <c r="B74" i="12"/>
  <c r="F74" i="12" s="1"/>
  <c r="B75" i="12"/>
  <c r="F75" i="12" s="1"/>
  <c r="B76" i="12"/>
  <c r="F76" i="12" s="1"/>
  <c r="B77" i="12"/>
  <c r="F77" i="12" s="1"/>
  <c r="B78" i="12"/>
  <c r="F78" i="12" s="1"/>
  <c r="B79" i="12"/>
  <c r="F79" i="12" s="1"/>
  <c r="B80" i="12"/>
  <c r="F80" i="12" s="1"/>
  <c r="B81" i="12"/>
  <c r="F81" i="12" s="1"/>
  <c r="B82" i="12"/>
  <c r="F82" i="12" s="1"/>
  <c r="B83" i="12"/>
  <c r="F83" i="12" s="1"/>
  <c r="B84" i="12"/>
  <c r="F84" i="12" s="1"/>
  <c r="B85" i="12"/>
  <c r="F85" i="12" s="1"/>
  <c r="B86" i="12"/>
  <c r="F86" i="12" s="1"/>
  <c r="B87" i="12"/>
  <c r="F87" i="12" s="1"/>
  <c r="B88" i="12"/>
  <c r="F88" i="12" s="1"/>
  <c r="B89" i="12"/>
  <c r="F89" i="12" s="1"/>
  <c r="B90" i="12"/>
  <c r="F90" i="12" s="1"/>
  <c r="B91" i="12"/>
  <c r="F91" i="12" s="1"/>
  <c r="B92" i="12"/>
  <c r="F92" i="12" s="1"/>
  <c r="B93" i="12"/>
  <c r="F93" i="12" s="1"/>
  <c r="B94" i="12"/>
  <c r="F94" i="12" s="1"/>
  <c r="B95" i="12"/>
  <c r="F95" i="12" s="1"/>
  <c r="B96" i="12"/>
  <c r="F96" i="12" s="1"/>
  <c r="B97" i="12"/>
  <c r="F97" i="12" s="1"/>
  <c r="B98" i="12"/>
  <c r="F98" i="12" s="1"/>
  <c r="B99" i="12"/>
  <c r="F99" i="12" s="1"/>
  <c r="B100" i="12"/>
  <c r="F100" i="12" s="1"/>
  <c r="B101" i="12"/>
  <c r="F101" i="12" s="1"/>
  <c r="B102" i="12"/>
  <c r="F102" i="12" s="1"/>
  <c r="B103" i="12"/>
  <c r="F103" i="12" s="1"/>
  <c r="B104" i="12"/>
  <c r="F104" i="12" s="1"/>
  <c r="B105" i="12"/>
  <c r="F105" i="12" s="1"/>
  <c r="B106" i="12"/>
  <c r="F106" i="12" s="1"/>
  <c r="B107" i="12"/>
  <c r="F107" i="12" s="1"/>
  <c r="B108" i="12"/>
  <c r="F108" i="12" s="1"/>
  <c r="B109" i="12"/>
  <c r="F109" i="12" s="1"/>
  <c r="B110" i="12"/>
  <c r="F110" i="12" s="1"/>
  <c r="B111" i="12"/>
  <c r="F111" i="12" s="1"/>
  <c r="B112" i="12"/>
  <c r="F112" i="12" s="1"/>
  <c r="B113" i="12"/>
  <c r="F113" i="12" s="1"/>
  <c r="B114" i="12"/>
  <c r="F114" i="12" s="1"/>
  <c r="B115" i="12"/>
  <c r="F115" i="12" s="1"/>
  <c r="B116" i="12"/>
  <c r="F116" i="12" s="1"/>
  <c r="B117" i="12"/>
  <c r="F117" i="12" s="1"/>
  <c r="B118" i="12"/>
  <c r="F118" i="12" s="1"/>
  <c r="B119" i="12"/>
  <c r="F119" i="12" s="1"/>
  <c r="B120" i="12"/>
  <c r="F120" i="12" s="1"/>
  <c r="B121" i="12"/>
  <c r="F121" i="12" s="1"/>
  <c r="B122" i="12"/>
  <c r="F122" i="12" s="1"/>
  <c r="B123" i="12"/>
  <c r="F123" i="12" s="1"/>
  <c r="B124" i="12"/>
  <c r="F124" i="12" s="1"/>
  <c r="B125" i="12"/>
  <c r="F125" i="12" s="1"/>
  <c r="B126" i="12"/>
  <c r="F126" i="12" s="1"/>
  <c r="B127" i="12"/>
  <c r="F127" i="12" s="1"/>
  <c r="B128" i="12"/>
  <c r="F128" i="12" s="1"/>
  <c r="B129" i="12"/>
  <c r="F129" i="12" s="1"/>
  <c r="B130" i="12"/>
  <c r="F130" i="12" s="1"/>
  <c r="B131" i="12"/>
  <c r="F131" i="12" s="1"/>
  <c r="B132" i="12"/>
  <c r="F132" i="12" s="1"/>
  <c r="B133" i="12"/>
  <c r="F133" i="12" s="1"/>
  <c r="B134" i="12"/>
  <c r="F134" i="12" s="1"/>
  <c r="B135" i="12"/>
  <c r="F135" i="12" s="1"/>
  <c r="B136" i="12"/>
  <c r="F136" i="12" s="1"/>
  <c r="B137" i="12"/>
  <c r="F137" i="12" s="1"/>
  <c r="B138" i="12"/>
  <c r="F138" i="12" s="1"/>
  <c r="B139" i="12"/>
  <c r="F139" i="12" s="1"/>
  <c r="B140" i="12"/>
  <c r="F140" i="12" s="1"/>
  <c r="B141" i="12"/>
  <c r="F141" i="12" s="1"/>
  <c r="B142" i="12"/>
  <c r="F142" i="12" s="1"/>
  <c r="B143" i="12"/>
  <c r="F143" i="12" s="1"/>
  <c r="B144" i="12"/>
  <c r="F144" i="12" s="1"/>
  <c r="B145" i="12"/>
  <c r="F145" i="12" s="1"/>
  <c r="B146" i="12"/>
  <c r="F146" i="12" s="1"/>
  <c r="B147" i="12"/>
  <c r="F147" i="12" s="1"/>
  <c r="B148" i="12"/>
  <c r="F148" i="12" s="1"/>
  <c r="B149" i="12"/>
  <c r="F149" i="12" s="1"/>
  <c r="B150" i="12"/>
  <c r="F150" i="12" s="1"/>
  <c r="B151" i="12"/>
  <c r="F151" i="12" s="1"/>
  <c r="B152" i="12"/>
  <c r="F152" i="12" s="1"/>
  <c r="B153" i="12"/>
  <c r="F153" i="12" s="1"/>
  <c r="B154" i="12"/>
  <c r="F154" i="12" s="1"/>
  <c r="B155" i="12"/>
  <c r="F155" i="12" s="1"/>
  <c r="B156" i="12"/>
  <c r="F156" i="12" s="1"/>
  <c r="B157" i="12"/>
  <c r="F157" i="12" s="1"/>
  <c r="B158" i="12"/>
  <c r="F158" i="12" s="1"/>
  <c r="B159" i="12"/>
  <c r="F159" i="12" s="1"/>
  <c r="B160" i="12"/>
  <c r="F160" i="12" s="1"/>
  <c r="B161" i="12"/>
  <c r="F161" i="12" s="1"/>
  <c r="B162" i="12"/>
  <c r="F162" i="12" s="1"/>
  <c r="B163" i="12"/>
  <c r="F163" i="12" s="1"/>
  <c r="B164" i="12"/>
  <c r="F164" i="12" s="1"/>
  <c r="B165" i="12"/>
  <c r="F165" i="12" s="1"/>
  <c r="B166" i="12"/>
  <c r="F166" i="12" s="1"/>
  <c r="B167" i="12"/>
  <c r="F167" i="12" s="1"/>
  <c r="B168" i="12"/>
  <c r="F168" i="12" s="1"/>
  <c r="B169" i="12"/>
  <c r="F169" i="12" s="1"/>
  <c r="B170" i="12"/>
  <c r="F170" i="12" s="1"/>
  <c r="B171" i="12"/>
  <c r="F171" i="12" s="1"/>
  <c r="B172" i="12"/>
  <c r="F172" i="12" s="1"/>
  <c r="B173" i="12"/>
  <c r="F173" i="12" s="1"/>
  <c r="B174" i="12"/>
  <c r="F174" i="12" s="1"/>
  <c r="B175" i="12"/>
  <c r="F175" i="12" s="1"/>
  <c r="B176" i="12"/>
  <c r="F176" i="12" s="1"/>
  <c r="B177" i="12"/>
  <c r="F177" i="12" s="1"/>
  <c r="B178" i="12"/>
  <c r="F178" i="12" s="1"/>
  <c r="B179" i="12"/>
  <c r="F179" i="12" s="1"/>
  <c r="B180" i="12"/>
  <c r="F180" i="12" s="1"/>
  <c r="B181" i="12"/>
  <c r="F181" i="12" s="1"/>
  <c r="B182" i="12"/>
  <c r="F182" i="12" s="1"/>
  <c r="B183" i="12"/>
  <c r="F183" i="12" s="1"/>
  <c r="B184" i="12"/>
  <c r="F184" i="12" s="1"/>
  <c r="B185" i="12"/>
  <c r="F185" i="12" s="1"/>
  <c r="B186" i="12"/>
  <c r="F186" i="12" s="1"/>
  <c r="B187" i="12"/>
  <c r="F187" i="12" s="1"/>
  <c r="B188" i="12"/>
  <c r="F188" i="12" s="1"/>
  <c r="B189" i="12"/>
  <c r="F189" i="12" s="1"/>
  <c r="B190" i="12"/>
  <c r="F190" i="12" s="1"/>
  <c r="B191" i="12"/>
  <c r="F191" i="12" s="1"/>
  <c r="B192" i="12"/>
  <c r="F192" i="12" s="1"/>
  <c r="B193" i="12"/>
  <c r="F193" i="12" s="1"/>
  <c r="B194" i="12"/>
  <c r="F194" i="12" s="1"/>
  <c r="B195" i="12"/>
  <c r="F195" i="12" s="1"/>
  <c r="B196" i="12"/>
  <c r="F196" i="12" s="1"/>
  <c r="B197" i="12"/>
  <c r="F197" i="12" s="1"/>
  <c r="B198" i="12"/>
  <c r="F198" i="12" s="1"/>
  <c r="B199" i="12"/>
  <c r="F199" i="12" s="1"/>
  <c r="B200" i="12"/>
  <c r="F200" i="12" s="1"/>
  <c r="B201" i="12"/>
  <c r="F201" i="12" s="1"/>
  <c r="B202" i="12"/>
  <c r="F202" i="12" s="1"/>
  <c r="B203" i="12"/>
  <c r="F203" i="12" s="1"/>
  <c r="B204" i="12"/>
  <c r="F204" i="12" s="1"/>
  <c r="B205" i="12"/>
  <c r="F205" i="12" s="1"/>
  <c r="B206" i="12"/>
  <c r="F206" i="12" s="1"/>
  <c r="B207" i="12"/>
  <c r="F207" i="12" s="1"/>
  <c r="B208" i="12"/>
  <c r="F208" i="12" s="1"/>
  <c r="B209" i="12"/>
  <c r="F209" i="12" s="1"/>
  <c r="B210" i="12"/>
  <c r="B211" i="12"/>
  <c r="F211" i="12" s="1"/>
  <c r="B212" i="12"/>
  <c r="F212" i="12" s="1"/>
  <c r="B213" i="12"/>
  <c r="F213" i="12" s="1"/>
  <c r="B214" i="12"/>
  <c r="F214" i="12" s="1"/>
  <c r="B215" i="12"/>
  <c r="F215" i="12" s="1"/>
  <c r="B216" i="12"/>
  <c r="F216" i="12" s="1"/>
  <c r="B217" i="12"/>
  <c r="F217" i="12" s="1"/>
  <c r="B218" i="12"/>
  <c r="F218" i="12" s="1"/>
  <c r="B219" i="12"/>
  <c r="F219" i="12" s="1"/>
  <c r="B220" i="12"/>
  <c r="F220" i="12" s="1"/>
  <c r="B221" i="12"/>
  <c r="F221" i="12" s="1"/>
  <c r="B222" i="12"/>
  <c r="F222" i="12" s="1"/>
  <c r="B223" i="12"/>
  <c r="F223" i="12" s="1"/>
  <c r="B224" i="12"/>
  <c r="F224" i="12" s="1"/>
  <c r="B225" i="12"/>
  <c r="F225" i="12" s="1"/>
  <c r="B226" i="12"/>
  <c r="B227" i="12"/>
  <c r="F227" i="12" s="1"/>
  <c r="B228" i="12"/>
  <c r="F228" i="12" s="1"/>
  <c r="B229" i="12"/>
  <c r="F229" i="12" s="1"/>
  <c r="B230" i="12"/>
  <c r="F230" i="12" s="1"/>
  <c r="B231" i="12"/>
  <c r="F231" i="12" s="1"/>
  <c r="B232" i="12"/>
  <c r="F232" i="12" s="1"/>
  <c r="B233" i="12"/>
  <c r="F233" i="12" s="1"/>
  <c r="B234" i="12"/>
  <c r="B235" i="12"/>
  <c r="F235" i="12" s="1"/>
  <c r="B236" i="12"/>
  <c r="F236" i="12" s="1"/>
  <c r="B237" i="12"/>
  <c r="F237" i="12" s="1"/>
  <c r="B238" i="12"/>
  <c r="F238" i="12" s="1"/>
  <c r="B239" i="12"/>
  <c r="F239" i="12" s="1"/>
  <c r="B240" i="12"/>
  <c r="F240" i="12" s="1"/>
  <c r="B241" i="12"/>
  <c r="F241" i="12" s="1"/>
  <c r="B242" i="12"/>
  <c r="B243" i="12"/>
  <c r="F243" i="12" s="1"/>
  <c r="B244" i="12"/>
  <c r="F244" i="12" s="1"/>
  <c r="B245" i="12"/>
  <c r="F245" i="12" s="1"/>
  <c r="B246" i="12"/>
  <c r="F246" i="12" s="1"/>
  <c r="B247" i="12"/>
  <c r="F247" i="12" s="1"/>
  <c r="B248" i="12"/>
  <c r="F248" i="12" s="1"/>
  <c r="B249" i="12"/>
  <c r="F249" i="12" s="1"/>
  <c r="B250" i="12"/>
  <c r="F250" i="12" s="1"/>
  <c r="B251" i="12"/>
  <c r="F251" i="12" s="1"/>
  <c r="B252" i="12"/>
  <c r="F252" i="12" s="1"/>
  <c r="B253" i="12"/>
  <c r="F253" i="12" s="1"/>
  <c r="B254" i="12"/>
  <c r="F254" i="12" s="1"/>
  <c r="B255" i="12"/>
  <c r="F255" i="12" s="1"/>
  <c r="B256" i="12"/>
  <c r="F256" i="12" s="1"/>
  <c r="B257" i="12"/>
  <c r="F257" i="12" s="1"/>
  <c r="B258" i="12"/>
  <c r="B259" i="12"/>
  <c r="F259" i="12" s="1"/>
  <c r="B260" i="12"/>
  <c r="F260" i="12" s="1"/>
  <c r="B261" i="12"/>
  <c r="F261" i="12" s="1"/>
  <c r="B262" i="12"/>
  <c r="F262" i="12" s="1"/>
  <c r="B263" i="12"/>
  <c r="F263" i="12" s="1"/>
  <c r="B264" i="12"/>
  <c r="F264" i="12" s="1"/>
  <c r="B265" i="12"/>
  <c r="F265" i="12" s="1"/>
  <c r="B266" i="12"/>
  <c r="F266" i="12" s="1"/>
  <c r="B267" i="12"/>
  <c r="F267" i="12" s="1"/>
  <c r="B268" i="12"/>
  <c r="F268" i="12" s="1"/>
  <c r="B269" i="12"/>
  <c r="F269" i="12" s="1"/>
  <c r="B270" i="12"/>
  <c r="F270" i="12" s="1"/>
  <c r="B271" i="12"/>
  <c r="F271" i="12" s="1"/>
  <c r="B272" i="12"/>
  <c r="F272" i="12" s="1"/>
  <c r="B273" i="12"/>
  <c r="F273" i="12" s="1"/>
  <c r="B274" i="12"/>
  <c r="B275" i="12"/>
  <c r="F275" i="12" s="1"/>
  <c r="B276" i="12"/>
  <c r="F276" i="12" s="1"/>
  <c r="B277" i="12"/>
  <c r="F277" i="12" s="1"/>
  <c r="B278" i="12"/>
  <c r="F278" i="12" s="1"/>
  <c r="B279" i="12"/>
  <c r="F279" i="12" s="1"/>
  <c r="B280" i="12"/>
  <c r="F280" i="12" s="1"/>
  <c r="B281" i="12"/>
  <c r="B282" i="12"/>
  <c r="F282" i="12" s="1"/>
  <c r="B283" i="12"/>
  <c r="F283" i="12" s="1"/>
  <c r="B284" i="12"/>
  <c r="F284" i="12" s="1"/>
  <c r="B285" i="12"/>
  <c r="F285" i="12" s="1"/>
  <c r="B286" i="12"/>
  <c r="F286" i="12" s="1"/>
  <c r="B287" i="12"/>
  <c r="F287" i="12" s="1"/>
  <c r="B288" i="12"/>
  <c r="F288" i="12" s="1"/>
  <c r="B289" i="12"/>
  <c r="F289" i="12" s="1"/>
  <c r="B290" i="12"/>
  <c r="B291" i="12"/>
  <c r="F291" i="12" s="1"/>
  <c r="B292" i="12"/>
  <c r="F292" i="12" s="1"/>
  <c r="B293" i="12"/>
  <c r="F293" i="12" s="1"/>
  <c r="B294" i="12"/>
  <c r="F294" i="12" s="1"/>
  <c r="B295" i="12"/>
  <c r="F295" i="12" s="1"/>
  <c r="B296" i="12"/>
  <c r="F296" i="12" s="1"/>
  <c r="B297" i="12"/>
  <c r="F297" i="12" s="1"/>
  <c r="B298" i="12"/>
  <c r="F298" i="12" s="1"/>
  <c r="B299" i="12"/>
  <c r="F299" i="12" s="1"/>
  <c r="B300" i="12"/>
  <c r="F300" i="12" s="1"/>
  <c r="B301" i="12"/>
  <c r="F301" i="12" s="1"/>
  <c r="B302" i="12"/>
  <c r="F302" i="12" s="1"/>
  <c r="B303" i="12"/>
  <c r="F303" i="12" s="1"/>
  <c r="B304" i="12"/>
  <c r="F304" i="12" s="1"/>
  <c r="B305" i="12"/>
  <c r="F305" i="12" s="1"/>
  <c r="B306" i="12"/>
  <c r="B307" i="12"/>
  <c r="F307" i="12" s="1"/>
  <c r="B308" i="12"/>
  <c r="F308" i="12" s="1"/>
  <c r="B309" i="12"/>
  <c r="F309" i="12" s="1"/>
  <c r="B310" i="12"/>
  <c r="F310" i="12" s="1"/>
  <c r="B12" i="12"/>
  <c r="F12" i="12" s="1"/>
  <c r="B13" i="12"/>
  <c r="F13" i="12" s="1"/>
  <c r="B14" i="12"/>
  <c r="F14" i="12" s="1"/>
  <c r="B15" i="12"/>
  <c r="F15" i="12" s="1"/>
  <c r="B16" i="12"/>
  <c r="F16" i="12" s="1"/>
  <c r="G17" i="14"/>
  <c r="G20" i="14"/>
  <c r="G21" i="14"/>
  <c r="G22" i="14"/>
  <c r="G24" i="14"/>
  <c r="G25" i="14"/>
  <c r="G26" i="14"/>
  <c r="G28" i="14"/>
  <c r="G29" i="14"/>
  <c r="G30" i="14"/>
  <c r="G32" i="14"/>
  <c r="G33" i="14"/>
  <c r="G34" i="14"/>
  <c r="G36" i="14"/>
  <c r="G37" i="14"/>
  <c r="G38" i="14"/>
  <c r="G40" i="14"/>
  <c r="G41" i="14"/>
  <c r="G42" i="14"/>
  <c r="G44" i="14"/>
  <c r="G45" i="14"/>
  <c r="G46" i="14"/>
  <c r="G48" i="14"/>
  <c r="G49" i="14"/>
  <c r="G50" i="14"/>
  <c r="G52" i="14"/>
  <c r="G53" i="14"/>
  <c r="G54" i="14"/>
  <c r="G56" i="14"/>
  <c r="G57" i="14"/>
  <c r="G58" i="14"/>
  <c r="G60" i="14"/>
  <c r="G61" i="14"/>
  <c r="G62" i="14"/>
  <c r="G64" i="14"/>
  <c r="G65" i="14"/>
  <c r="G66" i="14"/>
  <c r="G68" i="14"/>
  <c r="G69" i="14"/>
  <c r="G70" i="14"/>
  <c r="G72" i="14"/>
  <c r="G73" i="14"/>
  <c r="G74" i="14"/>
  <c r="G76" i="14"/>
  <c r="G77" i="14"/>
  <c r="G78" i="14"/>
  <c r="G80" i="14"/>
  <c r="G81" i="14"/>
  <c r="G82" i="14"/>
  <c r="G84" i="14"/>
  <c r="G85" i="14"/>
  <c r="G86" i="14"/>
  <c r="G88" i="14"/>
  <c r="G89" i="14"/>
  <c r="G90" i="14"/>
  <c r="G92" i="14"/>
  <c r="G93" i="14"/>
  <c r="G94" i="14"/>
  <c r="G96" i="14"/>
  <c r="G97" i="14"/>
  <c r="G98" i="14"/>
  <c r="G100" i="14"/>
  <c r="G101" i="14"/>
  <c r="G104" i="14"/>
  <c r="G105" i="14"/>
  <c r="G106" i="14"/>
  <c r="G108" i="14"/>
  <c r="G109" i="14"/>
  <c r="G110" i="14"/>
  <c r="G112" i="14"/>
  <c r="G113" i="14"/>
  <c r="G114" i="14"/>
  <c r="G116" i="14"/>
  <c r="G117" i="14"/>
  <c r="G120" i="14"/>
  <c r="G121" i="14"/>
  <c r="G122" i="14"/>
  <c r="G125" i="14"/>
  <c r="G126" i="14"/>
  <c r="G129" i="14"/>
  <c r="G130" i="14"/>
  <c r="G133" i="14"/>
  <c r="G138" i="14"/>
  <c r="G139" i="14"/>
  <c r="G140" i="14"/>
  <c r="G141" i="14"/>
  <c r="G142" i="14"/>
  <c r="G143" i="14"/>
  <c r="G144" i="14"/>
  <c r="G145" i="14"/>
  <c r="G146" i="14"/>
  <c r="G147" i="14"/>
  <c r="G148" i="14"/>
  <c r="G149" i="14"/>
  <c r="G150" i="14"/>
  <c r="G151" i="14"/>
  <c r="G153" i="14"/>
  <c r="G156" i="14"/>
  <c r="G157" i="14"/>
  <c r="G162" i="14"/>
  <c r="G165" i="14"/>
  <c r="G166" i="14"/>
  <c r="G169" i="14"/>
  <c r="G170" i="14"/>
  <c r="G173" i="14"/>
  <c r="G174" i="14"/>
  <c r="G177" i="14"/>
  <c r="G178" i="14"/>
  <c r="G180" i="14"/>
  <c r="G181" i="14"/>
  <c r="G182" i="14"/>
  <c r="G183" i="14"/>
  <c r="G184" i="14"/>
  <c r="G185" i="14"/>
  <c r="G186" i="14"/>
  <c r="G187" i="14"/>
  <c r="G188" i="14"/>
  <c r="G189" i="14"/>
  <c r="G190" i="14"/>
  <c r="G191" i="14"/>
  <c r="G192" i="14"/>
  <c r="G193" i="14"/>
  <c r="G194" i="14"/>
  <c r="G195" i="14"/>
  <c r="G196" i="14"/>
  <c r="G197" i="14"/>
  <c r="G198" i="14"/>
  <c r="G199" i="14"/>
  <c r="G200" i="14"/>
  <c r="G201" i="14"/>
  <c r="G202" i="14"/>
  <c r="G203" i="14"/>
  <c r="G204" i="14"/>
  <c r="G205" i="14"/>
  <c r="G206" i="14"/>
  <c r="G207" i="14"/>
  <c r="G208" i="14"/>
  <c r="G209" i="14"/>
  <c r="G210" i="14"/>
  <c r="G211" i="14"/>
  <c r="G212" i="14"/>
  <c r="G213" i="14"/>
  <c r="G214" i="14"/>
  <c r="G215" i="14"/>
  <c r="G216" i="14"/>
  <c r="G217" i="14"/>
  <c r="G218" i="14"/>
  <c r="G219" i="14"/>
  <c r="G220" i="14"/>
  <c r="G221" i="14"/>
  <c r="G222" i="14"/>
  <c r="G223" i="14"/>
  <c r="G225" i="14"/>
  <c r="G226" i="14"/>
  <c r="G229" i="14"/>
  <c r="G230" i="14"/>
  <c r="G233" i="14"/>
  <c r="G234" i="14"/>
  <c r="G237" i="14"/>
  <c r="G238" i="14"/>
  <c r="G241" i="14"/>
  <c r="G242" i="14"/>
  <c r="G245" i="14"/>
  <c r="G249" i="14"/>
  <c r="G250" i="14"/>
  <c r="G253" i="14"/>
  <c r="G255" i="14"/>
  <c r="G257" i="14"/>
  <c r="G258" i="14"/>
  <c r="G261" i="14"/>
  <c r="G262" i="14"/>
  <c r="G265" i="14"/>
  <c r="G266" i="14"/>
  <c r="G269" i="14"/>
  <c r="G270" i="14"/>
  <c r="G271" i="14"/>
  <c r="G273" i="14"/>
  <c r="G277" i="14"/>
  <c r="G278" i="14"/>
  <c r="G281" i="14"/>
  <c r="G285" i="14"/>
  <c r="G286" i="14"/>
  <c r="G287" i="14"/>
  <c r="G289" i="14"/>
  <c r="G290" i="14"/>
  <c r="G293" i="14"/>
  <c r="G294" i="14"/>
  <c r="G297" i="14"/>
  <c r="G298" i="14"/>
  <c r="G301" i="14"/>
  <c r="G302" i="14"/>
  <c r="G305" i="14"/>
  <c r="G306" i="14"/>
  <c r="G309" i="14"/>
  <c r="G313" i="14"/>
  <c r="G314" i="14"/>
  <c r="G317" i="14"/>
  <c r="G319" i="14"/>
  <c r="G321" i="14"/>
  <c r="G322" i="14"/>
  <c r="G325" i="14"/>
  <c r="G326" i="14"/>
  <c r="G329" i="14"/>
  <c r="G330" i="14"/>
  <c r="G333" i="14"/>
  <c r="G334" i="14"/>
  <c r="G335" i="14"/>
  <c r="G337" i="14"/>
  <c r="G338" i="14"/>
  <c r="G341" i="14"/>
  <c r="G342" i="14"/>
  <c r="G345" i="14"/>
  <c r="G346" i="14"/>
  <c r="G349" i="14"/>
  <c r="G350" i="14"/>
  <c r="G351" i="14"/>
  <c r="G353" i="14"/>
  <c r="G354" i="14"/>
  <c r="G357" i="14"/>
  <c r="G358" i="14"/>
  <c r="G361" i="14"/>
  <c r="G362" i="14"/>
  <c r="G365" i="14"/>
  <c r="G366" i="14"/>
  <c r="G367" i="14"/>
  <c r="G369" i="14"/>
  <c r="G370" i="14"/>
  <c r="G373" i="14"/>
  <c r="G374" i="14"/>
  <c r="G377" i="14"/>
  <c r="G378" i="14"/>
  <c r="G381" i="14"/>
  <c r="G382" i="14"/>
  <c r="G383" i="14"/>
  <c r="G385" i="14"/>
  <c r="G386" i="14"/>
  <c r="G389" i="14"/>
  <c r="G390" i="14"/>
  <c r="G393" i="14"/>
  <c r="G394" i="14"/>
  <c r="G397" i="14"/>
  <c r="G398" i="14"/>
  <c r="G399" i="14"/>
  <c r="G401" i="14"/>
  <c r="G402" i="14"/>
  <c r="G405" i="14"/>
  <c r="G406" i="14"/>
  <c r="G409" i="14"/>
  <c r="G410" i="14"/>
  <c r="G413" i="14"/>
  <c r="G414" i="14"/>
  <c r="G415" i="14"/>
  <c r="G417" i="14"/>
  <c r="G418" i="14"/>
  <c r="G421" i="14"/>
  <c r="G422" i="14"/>
  <c r="G425" i="14"/>
  <c r="G426" i="14"/>
  <c r="G16" i="14"/>
  <c r="G13" i="14"/>
  <c r="G228" i="17"/>
  <c r="G220" i="17"/>
  <c r="G210" i="17"/>
  <c r="G196" i="17"/>
  <c r="G184" i="17"/>
  <c r="G170" i="17"/>
  <c r="G156" i="17"/>
  <c r="G146" i="17"/>
  <c r="G132" i="17"/>
  <c r="G120" i="17"/>
  <c r="G106" i="17"/>
  <c r="G92" i="17"/>
  <c r="G82" i="17"/>
  <c r="G68" i="17"/>
  <c r="G56" i="17"/>
  <c r="G42" i="17"/>
  <c r="G28" i="17"/>
  <c r="G18" i="17"/>
  <c r="G614" i="11"/>
  <c r="G613" i="11"/>
  <c r="G611" i="11"/>
  <c r="G610" i="11"/>
  <c r="G609" i="11"/>
  <c r="G606" i="11"/>
  <c r="G605" i="11"/>
  <c r="G603" i="11"/>
  <c r="G602" i="11"/>
  <c r="G601" i="11"/>
  <c r="G599" i="11"/>
  <c r="G598" i="11"/>
  <c r="G597" i="11"/>
  <c r="G595" i="11"/>
  <c r="G594" i="11"/>
  <c r="G593" i="11"/>
  <c r="G592" i="11"/>
  <c r="G591" i="11"/>
  <c r="G590" i="11"/>
  <c r="G589" i="11"/>
  <c r="G587" i="11"/>
  <c r="G586" i="11"/>
  <c r="G585" i="11"/>
  <c r="G583" i="11"/>
  <c r="G582" i="11"/>
  <c r="G581" i="11"/>
  <c r="G579" i="11"/>
  <c r="G577" i="11"/>
  <c r="G574" i="11"/>
  <c r="G573" i="11"/>
  <c r="G571" i="11"/>
  <c r="G570" i="11"/>
  <c r="G568" i="11"/>
  <c r="G567" i="11"/>
  <c r="G566" i="11"/>
  <c r="G565" i="11"/>
  <c r="G564" i="11"/>
  <c r="G563" i="11"/>
  <c r="G562" i="11"/>
  <c r="G561" i="11"/>
  <c r="G560" i="11"/>
  <c r="G559" i="11"/>
  <c r="G558" i="11"/>
  <c r="G557" i="11"/>
  <c r="G556" i="11"/>
  <c r="G555" i="11"/>
  <c r="G554" i="11"/>
  <c r="G553" i="11"/>
  <c r="G552" i="11"/>
  <c r="G551" i="11"/>
  <c r="G550" i="11"/>
  <c r="G549" i="11"/>
  <c r="G548" i="11"/>
  <c r="G547" i="11"/>
  <c r="G546" i="11"/>
  <c r="G545" i="11"/>
  <c r="G544" i="11"/>
  <c r="G542" i="11"/>
  <c r="G541" i="11"/>
  <c r="G539" i="11"/>
  <c r="G538" i="11"/>
  <c r="G537" i="11"/>
  <c r="G535" i="11"/>
  <c r="G534" i="11"/>
  <c r="G533" i="11"/>
  <c r="G531" i="11"/>
  <c r="G530" i="11"/>
  <c r="G529" i="11"/>
  <c r="G527" i="11"/>
  <c r="G526" i="11"/>
  <c r="G525" i="11"/>
  <c r="G523" i="11"/>
  <c r="G522" i="11"/>
  <c r="G521" i="11"/>
  <c r="G519" i="11"/>
  <c r="G518" i="11"/>
  <c r="G517" i="11"/>
  <c r="G515" i="11"/>
  <c r="G514" i="11"/>
  <c r="G513" i="11"/>
  <c r="G511" i="11"/>
  <c r="G510" i="11"/>
  <c r="G509" i="11"/>
  <c r="G507" i="11"/>
  <c r="G506" i="11"/>
  <c r="G505" i="11"/>
  <c r="G503" i="11"/>
  <c r="G502" i="11"/>
  <c r="G501" i="11"/>
  <c r="G499" i="11"/>
  <c r="G498" i="11"/>
  <c r="G497" i="11"/>
  <c r="G495" i="11"/>
  <c r="G494" i="11"/>
  <c r="G493" i="11"/>
  <c r="G491" i="11"/>
  <c r="G490" i="11"/>
  <c r="G489" i="11"/>
  <c r="G487" i="11"/>
  <c r="G486" i="11"/>
  <c r="G485" i="11"/>
  <c r="G483" i="11"/>
  <c r="G482" i="11"/>
  <c r="G481" i="11"/>
  <c r="G479" i="11"/>
  <c r="G478" i="11"/>
  <c r="G477" i="11"/>
  <c r="G475" i="11"/>
  <c r="G474" i="11"/>
  <c r="G473" i="11"/>
  <c r="G471" i="11"/>
  <c r="G470" i="11"/>
  <c r="G469" i="11"/>
  <c r="G467" i="11"/>
  <c r="G466" i="11"/>
  <c r="G465" i="11"/>
  <c r="G463" i="11"/>
  <c r="G462" i="11"/>
  <c r="G461" i="11"/>
  <c r="G459" i="11"/>
  <c r="G458" i="11"/>
  <c r="G457" i="11"/>
  <c r="G455" i="11"/>
  <c r="G454" i="11"/>
  <c r="G453" i="11"/>
  <c r="G451" i="11"/>
  <c r="G450" i="11"/>
  <c r="G449" i="11"/>
  <c r="G447" i="11"/>
  <c r="G446" i="11"/>
  <c r="G445" i="11"/>
  <c r="G443" i="11"/>
  <c r="G442" i="11"/>
  <c r="G441" i="11"/>
  <c r="G439" i="11"/>
  <c r="G438" i="11"/>
  <c r="G437" i="11"/>
  <c r="G435" i="11"/>
  <c r="G434" i="11"/>
  <c r="G433" i="11"/>
  <c r="G431" i="11"/>
  <c r="G430" i="11"/>
  <c r="G429" i="11"/>
  <c r="G427" i="11"/>
  <c r="G426" i="11"/>
  <c r="G425" i="11"/>
  <c r="G423" i="11"/>
  <c r="G422" i="11"/>
  <c r="G421" i="11"/>
  <c r="G419" i="11"/>
  <c r="G418" i="11"/>
  <c r="G417" i="11"/>
  <c r="G415" i="11"/>
  <c r="G414" i="11"/>
  <c r="G413" i="11"/>
  <c r="G411" i="11"/>
  <c r="G410" i="11"/>
  <c r="G409" i="11"/>
  <c r="G407" i="11"/>
  <c r="G406" i="11"/>
  <c r="G405" i="11"/>
  <c r="G403" i="11"/>
  <c r="G402" i="11"/>
  <c r="G401" i="11"/>
  <c r="G399" i="11"/>
  <c r="G398" i="11"/>
  <c r="G397" i="11"/>
  <c r="G395" i="11"/>
  <c r="G394" i="11"/>
  <c r="G393" i="11"/>
  <c r="G391" i="11"/>
  <c r="G390" i="11"/>
  <c r="G982" i="14"/>
  <c r="G981" i="14"/>
  <c r="G980" i="14"/>
  <c r="G978" i="14"/>
  <c r="G977" i="14"/>
  <c r="G976" i="14"/>
  <c r="G974" i="14"/>
  <c r="G973" i="14"/>
  <c r="G972" i="14"/>
  <c r="G970" i="14"/>
  <c r="G969" i="14"/>
  <c r="G968" i="14"/>
  <c r="G966" i="14"/>
  <c r="G965" i="14"/>
  <c r="G964" i="14"/>
  <c r="G962" i="14"/>
  <c r="G961" i="14"/>
  <c r="G960" i="14"/>
  <c r="G958" i="14"/>
  <c r="G957" i="14"/>
  <c r="G956" i="14"/>
  <c r="G954" i="14"/>
  <c r="G953" i="14"/>
  <c r="G952" i="14"/>
  <c r="G950" i="14"/>
  <c r="G949" i="14"/>
  <c r="G948" i="14"/>
  <c r="G946" i="14"/>
  <c r="G945" i="14"/>
  <c r="G944" i="14"/>
  <c r="G942" i="14"/>
  <c r="G941" i="14"/>
  <c r="G940" i="14"/>
  <c r="G938" i="14"/>
  <c r="G937" i="14"/>
  <c r="G936" i="14"/>
  <c r="G934" i="14"/>
  <c r="G933" i="14"/>
  <c r="G932" i="14"/>
  <c r="G930" i="14"/>
  <c r="G929" i="14"/>
  <c r="G928" i="14"/>
  <c r="G926" i="14"/>
  <c r="G925" i="14"/>
  <c r="G924" i="14"/>
  <c r="G922" i="14"/>
  <c r="G921" i="14"/>
  <c r="G920" i="14"/>
  <c r="G918" i="14"/>
  <c r="G917" i="14"/>
  <c r="G916" i="14"/>
  <c r="G914" i="14"/>
  <c r="G913" i="14"/>
  <c r="G912" i="14"/>
  <c r="G910" i="14"/>
  <c r="G909" i="14"/>
  <c r="G908" i="14"/>
  <c r="G906" i="14"/>
  <c r="G905" i="14"/>
  <c r="G904" i="14"/>
  <c r="G902" i="14"/>
  <c r="G901" i="14"/>
  <c r="G900" i="14"/>
  <c r="G898" i="14"/>
  <c r="G897" i="14"/>
  <c r="G896" i="14"/>
  <c r="G894" i="14"/>
  <c r="G893" i="14"/>
  <c r="G892" i="14"/>
  <c r="G890" i="14"/>
  <c r="G889" i="14"/>
  <c r="G888" i="14"/>
  <c r="G886" i="14"/>
  <c r="G885" i="14"/>
  <c r="G884" i="14"/>
  <c r="G882" i="14"/>
  <c r="G881" i="14"/>
  <c r="G880" i="14"/>
  <c r="G878" i="14"/>
  <c r="G877" i="14"/>
  <c r="G876" i="14"/>
  <c r="G874" i="14"/>
  <c r="G873" i="14"/>
  <c r="G872" i="14"/>
  <c r="G870" i="14"/>
  <c r="G869" i="14"/>
  <c r="G868" i="14"/>
  <c r="G866" i="14"/>
  <c r="G865" i="14"/>
  <c r="G864" i="14"/>
  <c r="G862" i="14"/>
  <c r="G861" i="14"/>
  <c r="G860" i="14"/>
  <c r="G858" i="14"/>
  <c r="G857" i="14"/>
  <c r="G856" i="14"/>
  <c r="G854" i="14"/>
  <c r="G853" i="14"/>
  <c r="G852" i="14"/>
  <c r="G850" i="14"/>
  <c r="G849" i="14"/>
  <c r="G848" i="14"/>
  <c r="G846" i="14"/>
  <c r="G845" i="14"/>
  <c r="G844" i="14"/>
  <c r="G842" i="14"/>
  <c r="G841" i="14"/>
  <c r="G840" i="14"/>
  <c r="G838" i="14"/>
  <c r="G837" i="14"/>
  <c r="G836" i="14"/>
  <c r="G834" i="14"/>
  <c r="G833" i="14"/>
  <c r="G832" i="14"/>
  <c r="G830" i="14"/>
  <c r="G829" i="14"/>
  <c r="G828" i="14"/>
  <c r="G826" i="14"/>
  <c r="G825" i="14"/>
  <c r="G824" i="14"/>
  <c r="G822" i="14"/>
  <c r="G821" i="14"/>
  <c r="G820" i="14"/>
  <c r="G818" i="14"/>
  <c r="G817" i="14"/>
  <c r="G816" i="14"/>
  <c r="G814" i="14"/>
  <c r="G813" i="14"/>
  <c r="G812" i="14"/>
  <c r="G810" i="14"/>
  <c r="G809" i="14"/>
  <c r="G808" i="14"/>
  <c r="G806" i="14"/>
  <c r="G805" i="14"/>
  <c r="G804" i="14"/>
  <c r="G802" i="14"/>
  <c r="G801" i="14"/>
  <c r="G800" i="14"/>
  <c r="G798" i="14"/>
  <c r="G797" i="14"/>
  <c r="G796" i="14"/>
  <c r="G794" i="14"/>
  <c r="G793" i="14"/>
  <c r="G792" i="14"/>
  <c r="G790" i="14"/>
  <c r="G789" i="14"/>
  <c r="G788" i="14"/>
  <c r="G786" i="14"/>
  <c r="G785" i="14"/>
  <c r="G784" i="14"/>
  <c r="G782" i="14"/>
  <c r="G781" i="14"/>
  <c r="G780" i="14"/>
  <c r="G778" i="14"/>
  <c r="G777" i="14"/>
  <c r="G776" i="14"/>
  <c r="G774" i="14"/>
  <c r="G773" i="14"/>
  <c r="G772" i="14"/>
  <c r="G770" i="14"/>
  <c r="G769" i="14"/>
  <c r="G768" i="14"/>
  <c r="G766" i="14"/>
  <c r="G765" i="14"/>
  <c r="G764" i="14"/>
  <c r="G762" i="14"/>
  <c r="G761" i="14"/>
  <c r="G760" i="14"/>
  <c r="G758" i="14"/>
  <c r="G757" i="14"/>
  <c r="G756" i="14"/>
  <c r="G754" i="14"/>
  <c r="G753" i="14"/>
  <c r="G752" i="14"/>
  <c r="G750" i="14"/>
  <c r="G749" i="14"/>
  <c r="G748" i="14"/>
  <c r="G746" i="14"/>
  <c r="G745" i="14"/>
  <c r="G744" i="14"/>
  <c r="G742" i="14"/>
  <c r="G741" i="14"/>
  <c r="G740" i="14"/>
  <c r="G738" i="14"/>
  <c r="G737" i="14"/>
  <c r="G736" i="14"/>
  <c r="G734" i="14"/>
  <c r="G733" i="14"/>
  <c r="G732" i="14"/>
  <c r="G730" i="14"/>
  <c r="G729" i="14"/>
  <c r="G728" i="14"/>
  <c r="G726" i="14"/>
  <c r="G725" i="14"/>
  <c r="G724" i="14"/>
  <c r="G722" i="14"/>
  <c r="G721" i="14"/>
  <c r="G720" i="14"/>
  <c r="G718" i="14"/>
  <c r="G717" i="14"/>
  <c r="G716" i="14"/>
  <c r="G714" i="14"/>
  <c r="G713" i="14"/>
  <c r="G712" i="14"/>
  <c r="G710" i="14"/>
  <c r="G709" i="14"/>
  <c r="G708" i="14"/>
  <c r="G706" i="14"/>
  <c r="G705" i="14"/>
  <c r="G704" i="14"/>
  <c r="G702" i="14"/>
  <c r="G701" i="14"/>
  <c r="G700" i="14"/>
  <c r="G698" i="14"/>
  <c r="G697" i="14"/>
  <c r="G696" i="14"/>
  <c r="G694" i="14"/>
  <c r="G693" i="14"/>
  <c r="G692" i="14"/>
  <c r="G690" i="14"/>
  <c r="G689" i="14"/>
  <c r="G688" i="14"/>
  <c r="G686" i="14"/>
  <c r="G685" i="14"/>
  <c r="G684" i="14"/>
  <c r="G682" i="14"/>
  <c r="G681" i="14"/>
  <c r="G17" i="17"/>
  <c r="G19" i="17"/>
  <c r="G21" i="17"/>
  <c r="G23" i="17"/>
  <c r="G25" i="17"/>
  <c r="G27" i="17"/>
  <c r="G29" i="17"/>
  <c r="G31" i="17"/>
  <c r="G33" i="17"/>
  <c r="G35" i="17"/>
  <c r="G37" i="17"/>
  <c r="G39" i="17"/>
  <c r="G41" i="17"/>
  <c r="G43" i="17"/>
  <c r="G45" i="17"/>
  <c r="G47" i="17"/>
  <c r="G49" i="17"/>
  <c r="G51" i="17"/>
  <c r="G53" i="17"/>
  <c r="G55" i="17"/>
  <c r="G57" i="17"/>
  <c r="G59" i="17"/>
  <c r="G61" i="17"/>
  <c r="G63" i="17"/>
  <c r="G65" i="17"/>
  <c r="G67" i="17"/>
  <c r="G69" i="17"/>
  <c r="G71" i="17"/>
  <c r="G73" i="17"/>
  <c r="G75" i="17"/>
  <c r="G77" i="17"/>
  <c r="G79" i="17"/>
  <c r="G81" i="17"/>
  <c r="G83" i="17"/>
  <c r="G85" i="17"/>
  <c r="G87" i="17"/>
  <c r="G89" i="17"/>
  <c r="G91" i="17"/>
  <c r="G93" i="17"/>
  <c r="G95" i="17"/>
  <c r="G97" i="17"/>
  <c r="G99" i="17"/>
  <c r="G101" i="17"/>
  <c r="G103" i="17"/>
  <c r="G105" i="17"/>
  <c r="G107" i="17"/>
  <c r="G109" i="17"/>
  <c r="G111" i="17"/>
  <c r="G113" i="17"/>
  <c r="G115" i="17"/>
  <c r="G117" i="17"/>
  <c r="G119" i="17"/>
  <c r="G121" i="17"/>
  <c r="G123" i="17"/>
  <c r="G125" i="17"/>
  <c r="G127" i="17"/>
  <c r="G129" i="17"/>
  <c r="G131" i="17"/>
  <c r="G133" i="17"/>
  <c r="G135" i="17"/>
  <c r="G137" i="17"/>
  <c r="G139" i="17"/>
  <c r="G141" i="17"/>
  <c r="G143" i="17"/>
  <c r="G145" i="17"/>
  <c r="G147" i="17"/>
  <c r="G149" i="17"/>
  <c r="G151" i="17"/>
  <c r="G153" i="17"/>
  <c r="G155" i="17"/>
  <c r="G157" i="17"/>
  <c r="G159" i="17"/>
  <c r="G161" i="17"/>
  <c r="G163" i="17"/>
  <c r="G165" i="17"/>
  <c r="G167" i="17"/>
  <c r="G169" i="17"/>
  <c r="G171" i="17"/>
  <c r="G173" i="17"/>
  <c r="G175" i="17"/>
  <c r="G177" i="17"/>
  <c r="G179" i="17"/>
  <c r="G181" i="17"/>
  <c r="G183" i="17"/>
  <c r="G185" i="17"/>
  <c r="G187" i="17"/>
  <c r="G189" i="17"/>
  <c r="G191" i="17"/>
  <c r="G193" i="17"/>
  <c r="G195" i="17"/>
  <c r="G197" i="17"/>
  <c r="G199" i="17"/>
  <c r="G201" i="17"/>
  <c r="G203" i="17"/>
  <c r="G205" i="17"/>
  <c r="G207" i="17"/>
  <c r="G209" i="17"/>
  <c r="G211" i="17"/>
  <c r="G213" i="17"/>
  <c r="G215" i="17"/>
  <c r="G217" i="17"/>
  <c r="G221" i="17"/>
  <c r="G223" i="17"/>
  <c r="G225" i="17"/>
  <c r="G227" i="17"/>
  <c r="G229" i="17"/>
  <c r="G231" i="17"/>
  <c r="G233" i="17"/>
  <c r="G16" i="17"/>
  <c r="G12" i="12"/>
  <c r="G305" i="12"/>
  <c r="G301" i="12"/>
  <c r="G295" i="12"/>
  <c r="G289" i="12"/>
  <c r="G285" i="12"/>
  <c r="G279" i="12"/>
  <c r="G273" i="12"/>
  <c r="G269" i="12"/>
  <c r="G263" i="12"/>
  <c r="G257" i="12"/>
  <c r="G253" i="12"/>
  <c r="G247" i="12"/>
  <c r="G241" i="12"/>
  <c r="G237" i="12"/>
  <c r="G231" i="12"/>
  <c r="G225" i="12"/>
  <c r="G221" i="12"/>
  <c r="G215" i="12"/>
  <c r="G209" i="12"/>
  <c r="G300" i="12"/>
  <c r="G296" i="12"/>
  <c r="G284" i="12"/>
  <c r="G280" i="12"/>
  <c r="G268" i="12"/>
  <c r="G264" i="12"/>
  <c r="G252" i="12"/>
  <c r="G248" i="12"/>
  <c r="G236" i="12"/>
  <c r="G232" i="12"/>
  <c r="G220" i="12"/>
  <c r="G216" i="12"/>
  <c r="G205" i="12"/>
  <c r="G181" i="12"/>
  <c r="G157" i="12"/>
  <c r="G141" i="12"/>
  <c r="G117" i="12"/>
  <c r="G93" i="12"/>
  <c r="G77" i="12"/>
  <c r="G53" i="12"/>
  <c r="G29" i="12"/>
  <c r="G187" i="21"/>
  <c r="G181" i="21"/>
  <c r="G175" i="21"/>
  <c r="G171" i="21"/>
  <c r="G165" i="21"/>
  <c r="G159" i="21"/>
  <c r="G155" i="21"/>
  <c r="G149" i="21"/>
  <c r="G143" i="21"/>
  <c r="G139" i="21"/>
  <c r="G133" i="21"/>
  <c r="G127" i="21"/>
  <c r="G123" i="21"/>
  <c r="G117" i="21"/>
  <c r="G111" i="21"/>
  <c r="G110" i="21"/>
  <c r="G107" i="21"/>
  <c r="G106" i="21"/>
  <c r="G103" i="21"/>
  <c r="G102" i="21"/>
  <c r="G101" i="21"/>
  <c r="G98" i="21"/>
  <c r="G95" i="21"/>
  <c r="G94" i="21"/>
  <c r="G93" i="21"/>
  <c r="G90" i="21"/>
  <c r="G87" i="21"/>
  <c r="G84" i="21"/>
  <c r="G83" i="21"/>
  <c r="G80" i="21"/>
  <c r="G79" i="21"/>
  <c r="G76" i="21"/>
  <c r="G75" i="21"/>
  <c r="G186" i="21"/>
  <c r="G184" i="21"/>
  <c r="G182" i="21"/>
  <c r="G178" i="21"/>
  <c r="G176" i="21"/>
  <c r="G174" i="21"/>
  <c r="G170" i="21"/>
  <c r="G168" i="21"/>
  <c r="G166" i="21"/>
  <c r="G162" i="21"/>
  <c r="G160" i="21"/>
  <c r="G158" i="21"/>
  <c r="G154" i="21"/>
  <c r="G152" i="21"/>
  <c r="G150" i="21"/>
  <c r="G146" i="21"/>
  <c r="G144" i="21"/>
  <c r="G142" i="21"/>
  <c r="G138" i="21"/>
  <c r="G136" i="21"/>
  <c r="G134" i="21"/>
  <c r="G130" i="21"/>
  <c r="G128" i="21"/>
  <c r="G126" i="21"/>
  <c r="G122" i="21"/>
  <c r="G120" i="21"/>
  <c r="G118" i="21"/>
  <c r="G114" i="21"/>
  <c r="G112" i="21"/>
  <c r="G265" i="10"/>
  <c r="G263" i="10"/>
  <c r="G261" i="10"/>
  <c r="G257" i="10"/>
  <c r="G255" i="10"/>
  <c r="G253" i="10"/>
  <c r="G249" i="10"/>
  <c r="G247" i="10"/>
  <c r="G245" i="10"/>
  <c r="G241" i="10"/>
  <c r="G239" i="10"/>
  <c r="G237" i="10"/>
  <c r="G233" i="10"/>
  <c r="G231" i="10"/>
  <c r="G229" i="10"/>
  <c r="G225" i="10"/>
  <c r="G223" i="10"/>
  <c r="G221" i="10"/>
  <c r="G217" i="10"/>
  <c r="G215" i="10"/>
  <c r="G213" i="10"/>
  <c r="G209" i="10"/>
  <c r="G207" i="10"/>
  <c r="G205" i="10"/>
  <c r="G201" i="10"/>
  <c r="G199" i="10"/>
  <c r="G197" i="10"/>
  <c r="G193" i="10"/>
  <c r="G191" i="10"/>
  <c r="G189" i="10"/>
  <c r="G185" i="10"/>
  <c r="G183" i="10"/>
  <c r="G181" i="10"/>
  <c r="G177" i="10"/>
  <c r="G175" i="10"/>
  <c r="G173" i="10"/>
  <c r="G169" i="10"/>
  <c r="G167" i="10"/>
  <c r="G165" i="10"/>
  <c r="G161" i="10"/>
  <c r="G159" i="10"/>
  <c r="G157" i="10"/>
  <c r="G153" i="10"/>
  <c r="G151" i="10"/>
  <c r="G149" i="10"/>
  <c r="G145" i="10"/>
  <c r="G143" i="10"/>
  <c r="G141" i="10"/>
  <c r="G137" i="10"/>
  <c r="G135" i="10"/>
  <c r="G133" i="10"/>
  <c r="G129" i="10"/>
  <c r="G127" i="10"/>
  <c r="G125" i="10"/>
  <c r="G121" i="10"/>
  <c r="G119" i="10"/>
  <c r="G117" i="10"/>
  <c r="G113" i="10"/>
  <c r="G111" i="10"/>
  <c r="G109" i="10"/>
  <c r="G105" i="10"/>
  <c r="G103" i="10"/>
  <c r="G101" i="10"/>
  <c r="G97" i="10"/>
  <c r="G95" i="10"/>
  <c r="G93" i="10"/>
  <c r="G89" i="10"/>
  <c r="G87" i="10"/>
  <c r="G85" i="10"/>
  <c r="G81" i="10"/>
  <c r="G79" i="10"/>
  <c r="G77" i="10"/>
  <c r="G73" i="10"/>
  <c r="G71" i="10"/>
  <c r="G69" i="10"/>
  <c r="G65" i="10"/>
  <c r="G63" i="10"/>
  <c r="G61" i="10"/>
  <c r="G57" i="10"/>
  <c r="G55" i="10"/>
  <c r="G53" i="10"/>
  <c r="G49" i="10"/>
  <c r="G47" i="10"/>
  <c r="G45" i="10"/>
  <c r="G41" i="10"/>
  <c r="G39" i="10"/>
  <c r="G37" i="10"/>
  <c r="G33" i="10"/>
  <c r="G31" i="10"/>
  <c r="G29" i="10"/>
  <c r="G25" i="10"/>
  <c r="G23" i="10"/>
  <c r="G21" i="10"/>
  <c r="G327" i="9"/>
  <c r="G325" i="9"/>
  <c r="G323" i="9"/>
  <c r="G319" i="9"/>
  <c r="G317" i="9"/>
  <c r="G315" i="9"/>
  <c r="G311" i="9"/>
  <c r="G309" i="9"/>
  <c r="G307" i="9"/>
  <c r="G303" i="9"/>
  <c r="G301" i="9"/>
  <c r="G299" i="9"/>
  <c r="G295" i="9"/>
  <c r="G293" i="9"/>
  <c r="G291" i="9"/>
  <c r="G287" i="9"/>
  <c r="G285" i="9"/>
  <c r="G283" i="9"/>
  <c r="G279" i="9"/>
  <c r="G277" i="9"/>
  <c r="G72" i="21"/>
  <c r="G69" i="21"/>
  <c r="G68" i="21"/>
  <c r="G67" i="21"/>
  <c r="G64" i="21"/>
  <c r="G61" i="21"/>
  <c r="G60" i="21"/>
  <c r="G59" i="21"/>
  <c r="G55" i="21"/>
  <c r="G54" i="21"/>
  <c r="G52" i="21"/>
  <c r="G50" i="21"/>
  <c r="G48" i="21"/>
  <c r="G47" i="21"/>
  <c r="G46" i="21"/>
  <c r="G44" i="21"/>
  <c r="G42" i="21"/>
  <c r="G40" i="21"/>
  <c r="G39" i="21"/>
  <c r="G38" i="21"/>
  <c r="G36" i="21"/>
  <c r="G34" i="21"/>
  <c r="G32" i="21"/>
  <c r="G31" i="21"/>
  <c r="G30" i="21"/>
  <c r="G28" i="21"/>
  <c r="G26" i="21"/>
  <c r="G24" i="21"/>
  <c r="G23" i="21"/>
  <c r="G22" i="21"/>
  <c r="G20" i="21"/>
  <c r="G18" i="21"/>
  <c r="G264" i="10"/>
  <c r="G262" i="10"/>
  <c r="G260" i="10"/>
  <c r="G256" i="10"/>
  <c r="G254" i="10"/>
  <c r="G252" i="10"/>
  <c r="G248" i="10"/>
  <c r="G246" i="10"/>
  <c r="G244" i="10"/>
  <c r="G240" i="10"/>
  <c r="G238" i="10"/>
  <c r="G236" i="10"/>
  <c r="G232" i="10"/>
  <c r="G230" i="10"/>
  <c r="G228" i="10"/>
  <c r="G224" i="10"/>
  <c r="G222" i="10"/>
  <c r="G220" i="10"/>
  <c r="G216" i="10"/>
  <c r="G214" i="10"/>
  <c r="G212" i="10"/>
  <c r="G208" i="10"/>
  <c r="G206" i="10"/>
  <c r="G204" i="10"/>
  <c r="G200" i="10"/>
  <c r="G198" i="10"/>
  <c r="G196" i="10"/>
  <c r="G192" i="10"/>
  <c r="G190" i="10"/>
  <c r="G188" i="10"/>
  <c r="G184" i="10"/>
  <c r="G182" i="10"/>
  <c r="G180" i="10"/>
  <c r="G176" i="10"/>
  <c r="G174" i="10"/>
  <c r="G172" i="10"/>
  <c r="G168" i="10"/>
  <c r="G166" i="10"/>
  <c r="G164" i="10"/>
  <c r="G160" i="10"/>
  <c r="G158" i="10"/>
  <c r="G156" i="10"/>
  <c r="G152" i="10"/>
  <c r="G150" i="10"/>
  <c r="G148" i="10"/>
  <c r="G144" i="10"/>
  <c r="G142" i="10"/>
  <c r="G140" i="10"/>
  <c r="G136" i="10"/>
  <c r="G134" i="10"/>
  <c r="G132" i="10"/>
  <c r="G128" i="10"/>
  <c r="G126" i="10"/>
  <c r="G124" i="10"/>
  <c r="G120" i="10"/>
  <c r="G118" i="10"/>
  <c r="G116" i="10"/>
  <c r="G112" i="10"/>
  <c r="G110" i="10"/>
  <c r="G108" i="10"/>
  <c r="G104" i="10"/>
  <c r="G102" i="10"/>
  <c r="G100" i="10"/>
  <c r="G96" i="10"/>
  <c r="G94" i="10"/>
  <c r="G92" i="10"/>
  <c r="G88" i="10"/>
  <c r="G86" i="10"/>
  <c r="G84" i="10"/>
  <c r="G80" i="10"/>
  <c r="G78" i="10"/>
  <c r="G76" i="10"/>
  <c r="G72" i="10"/>
  <c r="G70" i="10"/>
  <c r="G68" i="10"/>
  <c r="G64" i="10"/>
  <c r="G62" i="10"/>
  <c r="G60" i="10"/>
  <c r="G56" i="10"/>
  <c r="G54" i="10"/>
  <c r="G52" i="10"/>
  <c r="G48" i="10"/>
  <c r="G46" i="10"/>
  <c r="G44" i="10"/>
  <c r="G40" i="10"/>
  <c r="G38" i="10"/>
  <c r="G36" i="10"/>
  <c r="G32" i="10"/>
  <c r="G30" i="10"/>
  <c r="G28" i="10"/>
  <c r="G24" i="10"/>
  <c r="G22" i="10"/>
  <c r="G20" i="10"/>
  <c r="G326" i="9"/>
  <c r="G324" i="9"/>
  <c r="G322" i="9"/>
  <c r="G320" i="9"/>
  <c r="G318" i="9"/>
  <c r="G316" i="9"/>
  <c r="G314" i="9"/>
  <c r="G312" i="9"/>
  <c r="G310" i="9"/>
  <c r="G308" i="9"/>
  <c r="G306" i="9"/>
  <c r="G304" i="9"/>
  <c r="G302" i="9"/>
  <c r="G300" i="9"/>
  <c r="G298" i="9"/>
  <c r="G296" i="9"/>
  <c r="G294" i="9"/>
  <c r="G292" i="9"/>
  <c r="G290" i="9"/>
  <c r="G288" i="9"/>
  <c r="G286" i="9"/>
  <c r="G284" i="9"/>
  <c r="G282" i="9"/>
  <c r="G280" i="9"/>
  <c r="G278" i="9"/>
  <c r="G276" i="9"/>
  <c r="G274" i="9"/>
  <c r="G272" i="9"/>
  <c r="G270" i="9"/>
  <c r="G268" i="9"/>
  <c r="G266" i="9"/>
  <c r="G264" i="9"/>
  <c r="G262" i="9"/>
  <c r="G260" i="9"/>
  <c r="G258" i="9"/>
  <c r="G256" i="9"/>
  <c r="G254" i="9"/>
  <c r="G252" i="9"/>
  <c r="G250" i="9"/>
  <c r="G248" i="9"/>
  <c r="G246" i="9"/>
  <c r="G244" i="9"/>
  <c r="G242" i="9"/>
  <c r="G240" i="9"/>
  <c r="G238" i="9"/>
  <c r="G236" i="9"/>
  <c r="G234" i="9"/>
  <c r="G232" i="9"/>
  <c r="G230" i="9"/>
  <c r="G228" i="9"/>
  <c r="G226" i="9"/>
  <c r="G224" i="9"/>
  <c r="G222" i="9"/>
  <c r="G220" i="9"/>
  <c r="G218" i="9"/>
  <c r="G216" i="9"/>
  <c r="G214" i="9"/>
  <c r="G212" i="9"/>
  <c r="G210" i="9"/>
  <c r="G208" i="9"/>
  <c r="G206" i="9"/>
  <c r="G204" i="9"/>
  <c r="G202" i="9"/>
  <c r="G200" i="9"/>
  <c r="G198" i="9"/>
  <c r="G196" i="9"/>
  <c r="G194" i="9"/>
  <c r="G192" i="9"/>
  <c r="G190" i="9"/>
  <c r="G188" i="9"/>
  <c r="G186" i="9"/>
  <c r="G184" i="9"/>
  <c r="G182" i="9"/>
  <c r="G180" i="9"/>
  <c r="G178" i="9"/>
  <c r="G176" i="9"/>
  <c r="G174" i="9"/>
  <c r="G172" i="9"/>
  <c r="G170" i="9"/>
  <c r="G168" i="9"/>
  <c r="G166" i="9"/>
  <c r="G164" i="9"/>
  <c r="G162" i="9"/>
  <c r="G160" i="9"/>
  <c r="G158" i="9"/>
  <c r="G156" i="9"/>
  <c r="G154" i="9"/>
  <c r="G152" i="9"/>
  <c r="G150" i="9"/>
  <c r="G148" i="9"/>
  <c r="G146" i="9"/>
  <c r="G144" i="9"/>
  <c r="G142" i="9"/>
  <c r="G140" i="9"/>
  <c r="G138" i="9"/>
  <c r="G136" i="9"/>
  <c r="G134" i="9"/>
  <c r="G132" i="9"/>
  <c r="G130" i="9"/>
  <c r="G128" i="9"/>
  <c r="G126" i="9"/>
  <c r="G124" i="9"/>
  <c r="G122" i="9"/>
  <c r="G120" i="9"/>
  <c r="G118" i="9"/>
  <c r="G116" i="9"/>
  <c r="G114" i="9"/>
  <c r="G112" i="9"/>
  <c r="G110" i="9"/>
  <c r="G108" i="9"/>
  <c r="G106" i="9"/>
  <c r="G104" i="9"/>
  <c r="G102" i="9"/>
  <c r="G100" i="9"/>
  <c r="G98" i="9"/>
  <c r="G96" i="9"/>
  <c r="G94" i="9"/>
  <c r="G92" i="9"/>
  <c r="G90" i="9"/>
  <c r="G88" i="9"/>
  <c r="G86" i="9"/>
  <c r="G84" i="9"/>
  <c r="G82" i="9"/>
  <c r="G80" i="9"/>
  <c r="G78" i="9"/>
  <c r="G76" i="9"/>
  <c r="G74" i="9"/>
  <c r="G72" i="9"/>
  <c r="G70" i="9"/>
  <c r="G68" i="9"/>
  <c r="G66" i="9"/>
  <c r="G64" i="9"/>
  <c r="G62" i="9"/>
  <c r="G60" i="9"/>
  <c r="G58" i="9"/>
  <c r="G56" i="9"/>
  <c r="G54" i="9"/>
  <c r="G52" i="9"/>
  <c r="G50" i="9"/>
  <c r="G48" i="9"/>
  <c r="G46" i="9"/>
  <c r="G44" i="9"/>
  <c r="G42" i="9"/>
  <c r="G40" i="9"/>
  <c r="G38" i="9"/>
  <c r="G36" i="9"/>
  <c r="G34" i="9"/>
  <c r="G32" i="9"/>
  <c r="G30" i="9"/>
  <c r="G28" i="9"/>
  <c r="G26" i="9"/>
  <c r="G24" i="9"/>
  <c r="G22" i="9"/>
  <c r="G20" i="9"/>
  <c r="G18" i="9"/>
  <c r="G275" i="9"/>
  <c r="G271" i="9"/>
  <c r="G267" i="9"/>
  <c r="G263" i="9"/>
  <c r="G259" i="9"/>
  <c r="G255" i="9"/>
  <c r="G251" i="9"/>
  <c r="G247" i="9"/>
  <c r="G243" i="9"/>
  <c r="G239" i="9"/>
  <c r="G235" i="9"/>
  <c r="G231" i="9"/>
  <c r="G227" i="9"/>
  <c r="G223" i="9"/>
  <c r="G219" i="9"/>
  <c r="G215" i="9"/>
  <c r="G211" i="9"/>
  <c r="G207" i="9"/>
  <c r="G203" i="9"/>
  <c r="G199" i="9"/>
  <c r="G195" i="9"/>
  <c r="G191" i="9"/>
  <c r="G187" i="9"/>
  <c r="G183" i="9"/>
  <c r="G179" i="9"/>
  <c r="G175" i="9"/>
  <c r="G171" i="9"/>
  <c r="G167" i="9"/>
  <c r="G163" i="9"/>
  <c r="G159" i="9"/>
  <c r="G155" i="9"/>
  <c r="G151" i="9"/>
  <c r="G147" i="9"/>
  <c r="G143" i="9"/>
  <c r="G139" i="9"/>
  <c r="G135" i="9"/>
  <c r="G131" i="9"/>
  <c r="G127" i="9"/>
  <c r="G123" i="9"/>
  <c r="G119" i="9"/>
  <c r="G115" i="9"/>
  <c r="G111" i="9"/>
  <c r="G107" i="9"/>
  <c r="G103" i="9"/>
  <c r="G99" i="9"/>
  <c r="G95" i="9"/>
  <c r="G91" i="9"/>
  <c r="G87" i="9"/>
  <c r="G83" i="9"/>
  <c r="G79" i="9"/>
  <c r="G75" i="9"/>
  <c r="G71" i="9"/>
  <c r="G67" i="9"/>
  <c r="G63" i="9"/>
  <c r="G59" i="9"/>
  <c r="G55" i="9"/>
  <c r="G51" i="9"/>
  <c r="G47" i="9"/>
  <c r="G43" i="9"/>
  <c r="G39" i="9"/>
  <c r="G35" i="9"/>
  <c r="G31" i="9"/>
  <c r="G27" i="9"/>
  <c r="G23" i="9"/>
  <c r="G19" i="9"/>
  <c r="G281" i="12" l="1"/>
  <c r="F281" i="12"/>
  <c r="G184" i="6"/>
  <c r="F184" i="6"/>
  <c r="G172" i="6"/>
  <c r="F172" i="6"/>
  <c r="G168" i="6"/>
  <c r="F168" i="6"/>
  <c r="G156" i="6"/>
  <c r="F156" i="6"/>
  <c r="G152" i="6"/>
  <c r="F152" i="6"/>
  <c r="G140" i="6"/>
  <c r="F140" i="6"/>
  <c r="G136" i="6"/>
  <c r="F136" i="6"/>
  <c r="G124" i="6"/>
  <c r="F124" i="6"/>
  <c r="G120" i="6"/>
  <c r="F120" i="6"/>
  <c r="G108" i="6"/>
  <c r="F108" i="6"/>
  <c r="G104" i="6"/>
  <c r="F104" i="6"/>
  <c r="G92" i="6"/>
  <c r="F92" i="6"/>
  <c r="G88" i="6"/>
  <c r="F88" i="6"/>
  <c r="G76" i="6"/>
  <c r="F76" i="6"/>
  <c r="G72" i="6"/>
  <c r="F72" i="6"/>
  <c r="G60" i="6"/>
  <c r="F60" i="6"/>
  <c r="G56" i="6"/>
  <c r="F56" i="6"/>
  <c r="G44" i="6"/>
  <c r="F44" i="6"/>
  <c r="G40" i="6"/>
  <c r="F40" i="6"/>
  <c r="G28" i="6"/>
  <c r="F28" i="6"/>
  <c r="G24" i="6"/>
  <c r="F24" i="6"/>
  <c r="G21" i="7"/>
  <c r="F21" i="7"/>
  <c r="F19" i="7"/>
  <c r="F27" i="7"/>
  <c r="G25" i="7"/>
  <c r="F25" i="7"/>
  <c r="F59" i="7"/>
  <c r="G57" i="7"/>
  <c r="F57" i="7"/>
  <c r="F55" i="7"/>
  <c r="G53" i="7"/>
  <c r="F53" i="7"/>
  <c r="F51" i="7"/>
  <c r="G49" i="7"/>
  <c r="F49" i="7"/>
  <c r="F47" i="7"/>
  <c r="G45" i="7"/>
  <c r="F45" i="7"/>
  <c r="F43" i="7"/>
  <c r="G41" i="7"/>
  <c r="F41" i="7"/>
  <c r="F39" i="7"/>
  <c r="G37" i="7"/>
  <c r="F37" i="7"/>
  <c r="F35" i="7"/>
  <c r="G33" i="7"/>
  <c r="F33" i="7"/>
  <c r="F31" i="7"/>
  <c r="G109" i="7"/>
  <c r="F109" i="7"/>
  <c r="F107" i="7"/>
  <c r="G105" i="7"/>
  <c r="F105" i="7"/>
  <c r="F103" i="7"/>
  <c r="G101" i="7"/>
  <c r="F101" i="7"/>
  <c r="F99" i="7"/>
  <c r="G97" i="7"/>
  <c r="F97" i="7"/>
  <c r="F95" i="7"/>
  <c r="G93" i="7"/>
  <c r="F93" i="7"/>
  <c r="F91" i="7"/>
  <c r="G89" i="7"/>
  <c r="F89" i="7"/>
  <c r="F87" i="7"/>
  <c r="G85" i="7"/>
  <c r="F85" i="7"/>
  <c r="F83" i="7"/>
  <c r="G81" i="7"/>
  <c r="F81" i="7"/>
  <c r="F79" i="7"/>
  <c r="G77" i="7"/>
  <c r="F77" i="7"/>
  <c r="F75" i="7"/>
  <c r="G73" i="7"/>
  <c r="F73" i="7"/>
  <c r="F71" i="7"/>
  <c r="G69" i="7"/>
  <c r="F69" i="7"/>
  <c r="F67" i="7"/>
  <c r="G65" i="7"/>
  <c r="F65" i="7"/>
  <c r="F63" i="7"/>
  <c r="G321" i="9"/>
  <c r="F321" i="9"/>
  <c r="G305" i="9"/>
  <c r="F305" i="9"/>
  <c r="G297" i="9"/>
  <c r="F297" i="9"/>
  <c r="G289" i="9"/>
  <c r="F289" i="9"/>
  <c r="G273" i="9"/>
  <c r="F273" i="9"/>
  <c r="G269" i="9"/>
  <c r="F269" i="9"/>
  <c r="G265" i="9"/>
  <c r="F265" i="9"/>
  <c r="G257" i="9"/>
  <c r="F257" i="9"/>
  <c r="G253" i="9"/>
  <c r="F253" i="9"/>
  <c r="G245" i="9"/>
  <c r="F245" i="9"/>
  <c r="G241" i="9"/>
  <c r="F241" i="9"/>
  <c r="G237" i="9"/>
  <c r="F237" i="9"/>
  <c r="G233" i="9"/>
  <c r="F233" i="9"/>
  <c r="G225" i="9"/>
  <c r="F225" i="9"/>
  <c r="G221" i="9"/>
  <c r="F221" i="9"/>
  <c r="G209" i="9"/>
  <c r="F209" i="9"/>
  <c r="G205" i="9"/>
  <c r="F205" i="9"/>
  <c r="G193" i="9"/>
  <c r="F193" i="9"/>
  <c r="G189" i="9"/>
  <c r="F189" i="9"/>
  <c r="G177" i="9"/>
  <c r="F177" i="9"/>
  <c r="G173" i="9"/>
  <c r="F173" i="9"/>
  <c r="G161" i="9"/>
  <c r="F161" i="9"/>
  <c r="G157" i="9"/>
  <c r="F157" i="9"/>
  <c r="G145" i="9"/>
  <c r="F145" i="9"/>
  <c r="G141" i="9"/>
  <c r="F141" i="9"/>
  <c r="G129" i="9"/>
  <c r="F129" i="9"/>
  <c r="G125" i="9"/>
  <c r="F125" i="9"/>
  <c r="G113" i="9"/>
  <c r="F113" i="9"/>
  <c r="G109" i="9"/>
  <c r="F109" i="9"/>
  <c r="G97" i="9"/>
  <c r="F97" i="9"/>
  <c r="G93" i="9"/>
  <c r="F93" i="9"/>
  <c r="G81" i="9"/>
  <c r="F81" i="9"/>
  <c r="G77" i="9"/>
  <c r="F77" i="9"/>
  <c r="G65" i="9"/>
  <c r="F65" i="9"/>
  <c r="G61" i="9"/>
  <c r="F61" i="9"/>
  <c r="G49" i="9"/>
  <c r="F49" i="9"/>
  <c r="G45" i="9"/>
  <c r="F45" i="9"/>
  <c r="G33" i="9"/>
  <c r="F33" i="9"/>
  <c r="G29" i="9"/>
  <c r="F29" i="9"/>
  <c r="G17" i="9"/>
  <c r="F17" i="9"/>
  <c r="F20" i="8"/>
  <c r="F28" i="8"/>
  <c r="F24" i="8"/>
  <c r="F39" i="8"/>
  <c r="F35" i="8"/>
  <c r="F31" i="8"/>
  <c r="F49" i="8"/>
  <c r="F45" i="8"/>
  <c r="F52" i="8"/>
  <c r="F103" i="8"/>
  <c r="F99" i="8"/>
  <c r="F95" i="8"/>
  <c r="F91" i="8"/>
  <c r="F87" i="8"/>
  <c r="F83" i="8"/>
  <c r="F79" i="8"/>
  <c r="F75" i="8"/>
  <c r="F71" i="8"/>
  <c r="F67" i="8"/>
  <c r="F63" i="8"/>
  <c r="F59" i="8"/>
  <c r="F55" i="8"/>
  <c r="G191" i="18"/>
  <c r="F191" i="18"/>
  <c r="G186" i="7"/>
  <c r="G170" i="7"/>
  <c r="G154" i="7"/>
  <c r="G138" i="7"/>
  <c r="G122" i="7"/>
  <c r="G17" i="10"/>
  <c r="G187" i="6"/>
  <c r="F187" i="6"/>
  <c r="G183" i="6"/>
  <c r="F183" i="6"/>
  <c r="G179" i="6"/>
  <c r="F179" i="6"/>
  <c r="G175" i="6"/>
  <c r="F175" i="6"/>
  <c r="G171" i="6"/>
  <c r="F171" i="6"/>
  <c r="G167" i="6"/>
  <c r="F167" i="6"/>
  <c r="G163" i="6"/>
  <c r="F163" i="6"/>
  <c r="G159" i="6"/>
  <c r="F159" i="6"/>
  <c r="G155" i="6"/>
  <c r="F155" i="6"/>
  <c r="G151" i="6"/>
  <c r="F151" i="6"/>
  <c r="G147" i="6"/>
  <c r="F147" i="6"/>
  <c r="G143" i="6"/>
  <c r="F143" i="6"/>
  <c r="G139" i="6"/>
  <c r="F139" i="6"/>
  <c r="G135" i="6"/>
  <c r="F135" i="6"/>
  <c r="G131" i="6"/>
  <c r="F131" i="6"/>
  <c r="G127" i="6"/>
  <c r="F127" i="6"/>
  <c r="G123" i="6"/>
  <c r="F123" i="6"/>
  <c r="G119" i="6"/>
  <c r="F119" i="6"/>
  <c r="G115" i="6"/>
  <c r="F115" i="6"/>
  <c r="G111" i="6"/>
  <c r="F111" i="6"/>
  <c r="G86" i="21"/>
  <c r="F86" i="21"/>
  <c r="G82" i="21"/>
  <c r="F82" i="21"/>
  <c r="G78" i="21"/>
  <c r="F78" i="21"/>
  <c r="G74" i="21"/>
  <c r="F74" i="21"/>
  <c r="G70" i="21"/>
  <c r="F70" i="21"/>
  <c r="G66" i="21"/>
  <c r="F66" i="21"/>
  <c r="G62" i="21"/>
  <c r="F62" i="21"/>
  <c r="G58" i="21"/>
  <c r="F58" i="21"/>
  <c r="F17" i="8"/>
  <c r="F19" i="8"/>
  <c r="F27" i="8"/>
  <c r="F29" i="8"/>
  <c r="F38" i="8"/>
  <c r="F34" i="8"/>
  <c r="F30" i="8"/>
  <c r="F48" i="8"/>
  <c r="F44" i="8"/>
  <c r="F106" i="8"/>
  <c r="F102" i="8"/>
  <c r="F98" i="8"/>
  <c r="F94" i="8"/>
  <c r="F90" i="8"/>
  <c r="F86" i="8"/>
  <c r="F82" i="8"/>
  <c r="F78" i="8"/>
  <c r="F74" i="8"/>
  <c r="F70" i="8"/>
  <c r="F66" i="8"/>
  <c r="F62" i="8"/>
  <c r="F58" i="8"/>
  <c r="F54" i="8"/>
  <c r="G98" i="18"/>
  <c r="F98" i="18"/>
  <c r="G443" i="14"/>
  <c r="F443" i="14"/>
  <c r="G35" i="14"/>
  <c r="F35" i="14"/>
  <c r="G182" i="7"/>
  <c r="G166" i="7"/>
  <c r="G150" i="7"/>
  <c r="G134" i="7"/>
  <c r="G118" i="7"/>
  <c r="G13" i="19"/>
  <c r="F13" i="19"/>
  <c r="G109" i="21"/>
  <c r="F109" i="21"/>
  <c r="G85" i="21"/>
  <c r="F85" i="21"/>
  <c r="G77" i="21"/>
  <c r="F77" i="21"/>
  <c r="G53" i="21"/>
  <c r="F53" i="21"/>
  <c r="G45" i="21"/>
  <c r="F45" i="21"/>
  <c r="G37" i="21"/>
  <c r="F37" i="21"/>
  <c r="G29" i="21"/>
  <c r="F29" i="21"/>
  <c r="G21" i="21"/>
  <c r="F21" i="21"/>
  <c r="G17" i="21"/>
  <c r="F17" i="21"/>
  <c r="F22" i="7"/>
  <c r="F20" i="7"/>
  <c r="F18" i="7"/>
  <c r="F28" i="7"/>
  <c r="F26" i="7"/>
  <c r="G24" i="7"/>
  <c r="F24" i="7"/>
  <c r="F60" i="7"/>
  <c r="F58" i="7"/>
  <c r="G56" i="7"/>
  <c r="F56" i="7"/>
  <c r="F54" i="7"/>
  <c r="F52" i="7"/>
  <c r="F50" i="7"/>
  <c r="G48" i="7"/>
  <c r="F48" i="7"/>
  <c r="F46" i="7"/>
  <c r="F44" i="7"/>
  <c r="F42" i="7"/>
  <c r="G40" i="7"/>
  <c r="F40" i="7"/>
  <c r="F38" i="7"/>
  <c r="F36" i="7"/>
  <c r="F34" i="7"/>
  <c r="G32" i="7"/>
  <c r="F32" i="7"/>
  <c r="F30" i="7"/>
  <c r="F110" i="7"/>
  <c r="F108" i="7"/>
  <c r="F106" i="7"/>
  <c r="G104" i="7"/>
  <c r="F104" i="7"/>
  <c r="F102" i="7"/>
  <c r="F100" i="7"/>
  <c r="F98" i="7"/>
  <c r="G96" i="7"/>
  <c r="F96" i="7"/>
  <c r="F94" i="7"/>
  <c r="F92" i="7"/>
  <c r="F90" i="7"/>
  <c r="G88" i="7"/>
  <c r="F88" i="7"/>
  <c r="F86" i="7"/>
  <c r="F84" i="7"/>
  <c r="F82" i="7"/>
  <c r="G80" i="7"/>
  <c r="F80" i="7"/>
  <c r="F78" i="7"/>
  <c r="F76" i="7"/>
  <c r="F74" i="7"/>
  <c r="G72" i="7"/>
  <c r="F72" i="7"/>
  <c r="F70" i="7"/>
  <c r="F68" i="7"/>
  <c r="F66" i="7"/>
  <c r="G64" i="7"/>
  <c r="F64" i="7"/>
  <c r="F62" i="7"/>
  <c r="G185" i="7"/>
  <c r="F185" i="7"/>
  <c r="G181" i="7"/>
  <c r="F181" i="7"/>
  <c r="G177" i="7"/>
  <c r="F177" i="7"/>
  <c r="G173" i="7"/>
  <c r="F173" i="7"/>
  <c r="G169" i="7"/>
  <c r="F169" i="7"/>
  <c r="G165" i="7"/>
  <c r="F165" i="7"/>
  <c r="G161" i="7"/>
  <c r="F161" i="7"/>
  <c r="G157" i="7"/>
  <c r="F157" i="7"/>
  <c r="G153" i="7"/>
  <c r="F153" i="7"/>
  <c r="G149" i="7"/>
  <c r="F149" i="7"/>
  <c r="G145" i="7"/>
  <c r="F145" i="7"/>
  <c r="G141" i="7"/>
  <c r="F141" i="7"/>
  <c r="G137" i="7"/>
  <c r="F137" i="7"/>
  <c r="G133" i="7"/>
  <c r="F133" i="7"/>
  <c r="G129" i="7"/>
  <c r="F129" i="7"/>
  <c r="G125" i="7"/>
  <c r="F125" i="7"/>
  <c r="G121" i="7"/>
  <c r="F121" i="7"/>
  <c r="G117" i="7"/>
  <c r="F117" i="7"/>
  <c r="G113" i="7"/>
  <c r="F113" i="7"/>
  <c r="F22" i="8"/>
  <c r="F18" i="8"/>
  <c r="F26" i="8"/>
  <c r="F41" i="8"/>
  <c r="F37" i="8"/>
  <c r="F33" i="8"/>
  <c r="F51" i="8"/>
  <c r="F47" i="8"/>
  <c r="F43" i="8"/>
  <c r="F105" i="8"/>
  <c r="F101" i="8"/>
  <c r="F97" i="8"/>
  <c r="F93" i="8"/>
  <c r="F89" i="8"/>
  <c r="F85" i="8"/>
  <c r="F81" i="8"/>
  <c r="F77" i="8"/>
  <c r="F73" i="8"/>
  <c r="F69" i="8"/>
  <c r="F65" i="8"/>
  <c r="F61" i="8"/>
  <c r="F57" i="8"/>
  <c r="F53" i="8"/>
  <c r="G124" i="15"/>
  <c r="F124" i="15"/>
  <c r="G28" i="15"/>
  <c r="F28" i="15"/>
  <c r="G282" i="14"/>
  <c r="F282" i="14"/>
  <c r="G178" i="7"/>
  <c r="G162" i="7"/>
  <c r="G146" i="7"/>
  <c r="G130" i="7"/>
  <c r="G114" i="7"/>
  <c r="G306" i="12"/>
  <c r="F306" i="12"/>
  <c r="G290" i="12"/>
  <c r="F290" i="12"/>
  <c r="G274" i="12"/>
  <c r="F274" i="12"/>
  <c r="G258" i="12"/>
  <c r="F258" i="12"/>
  <c r="G242" i="12"/>
  <c r="F242" i="12"/>
  <c r="G234" i="12"/>
  <c r="F234" i="12"/>
  <c r="G226" i="12"/>
  <c r="F226" i="12"/>
  <c r="G210" i="12"/>
  <c r="F210" i="12"/>
  <c r="G21" i="6"/>
  <c r="F21" i="6"/>
  <c r="G104" i="21"/>
  <c r="F104" i="21"/>
  <c r="G88" i="21"/>
  <c r="F88" i="21"/>
  <c r="G56" i="21"/>
  <c r="F56" i="21"/>
  <c r="G184" i="7"/>
  <c r="F184" i="7"/>
  <c r="G180" i="7"/>
  <c r="F180" i="7"/>
  <c r="G176" i="7"/>
  <c r="F176" i="7"/>
  <c r="G172" i="7"/>
  <c r="F172" i="7"/>
  <c r="G168" i="7"/>
  <c r="F168" i="7"/>
  <c r="G164" i="7"/>
  <c r="F164" i="7"/>
  <c r="G160" i="7"/>
  <c r="F160" i="7"/>
  <c r="G156" i="7"/>
  <c r="F156" i="7"/>
  <c r="G152" i="7"/>
  <c r="F152" i="7"/>
  <c r="G148" i="7"/>
  <c r="F148" i="7"/>
  <c r="G144" i="7"/>
  <c r="F144" i="7"/>
  <c r="G140" i="7"/>
  <c r="F140" i="7"/>
  <c r="G136" i="7"/>
  <c r="F136" i="7"/>
  <c r="G132" i="7"/>
  <c r="F132" i="7"/>
  <c r="G128" i="7"/>
  <c r="F128" i="7"/>
  <c r="G124" i="7"/>
  <c r="F124" i="7"/>
  <c r="G120" i="7"/>
  <c r="F120" i="7"/>
  <c r="G116" i="7"/>
  <c r="F116" i="7"/>
  <c r="G112" i="7"/>
  <c r="F112" i="7"/>
  <c r="F21" i="8"/>
  <c r="F23" i="8"/>
  <c r="F25" i="8"/>
  <c r="F40" i="8"/>
  <c r="F36" i="8"/>
  <c r="F32" i="8"/>
  <c r="F50" i="8"/>
  <c r="F46" i="8"/>
  <c r="F42" i="8"/>
  <c r="F104" i="8"/>
  <c r="F100" i="8"/>
  <c r="F96" i="8"/>
  <c r="F92" i="8"/>
  <c r="F88" i="8"/>
  <c r="F84" i="8"/>
  <c r="F80" i="8"/>
  <c r="F76" i="8"/>
  <c r="F72" i="8"/>
  <c r="F68" i="8"/>
  <c r="F64" i="8"/>
  <c r="F60" i="8"/>
  <c r="F56" i="8"/>
  <c r="G192" i="18"/>
  <c r="F192" i="18"/>
  <c r="G151" i="15"/>
  <c r="F151" i="15"/>
  <c r="G95" i="15"/>
  <c r="F95" i="15"/>
  <c r="G23" i="15"/>
  <c r="F23" i="15"/>
  <c r="G174" i="7"/>
  <c r="G158" i="7"/>
  <c r="G142" i="7"/>
  <c r="G126" i="7"/>
  <c r="G185" i="21"/>
  <c r="G177" i="21"/>
  <c r="G169" i="21"/>
  <c r="G161" i="21"/>
  <c r="G153" i="21"/>
  <c r="G145" i="21"/>
  <c r="G137" i="21"/>
  <c r="G129" i="21"/>
  <c r="G121" i="21"/>
  <c r="G113" i="21"/>
  <c r="G105" i="21"/>
  <c r="G81" i="21"/>
  <c r="G49" i="21"/>
  <c r="G41" i="21"/>
  <c r="G33" i="21"/>
  <c r="G25" i="21"/>
  <c r="G22" i="7"/>
  <c r="G20" i="7"/>
  <c r="G28" i="7"/>
  <c r="G60" i="7"/>
  <c r="G54" i="7"/>
  <c r="G52" i="7"/>
  <c r="G46" i="7"/>
  <c r="G44" i="7"/>
  <c r="G38" i="7"/>
  <c r="G36" i="7"/>
  <c r="G30" i="7"/>
  <c r="G110" i="7"/>
  <c r="G108" i="7"/>
  <c r="G102" i="7"/>
  <c r="G100" i="7"/>
  <c r="G94" i="7"/>
  <c r="G92" i="7"/>
  <c r="G86" i="7"/>
  <c r="G84" i="7"/>
  <c r="G78" i="7"/>
  <c r="G76" i="7"/>
  <c r="G70" i="7"/>
  <c r="G68" i="7"/>
  <c r="G62" i="7"/>
  <c r="G83" i="7"/>
  <c r="G51" i="7"/>
  <c r="G19" i="7"/>
  <c r="G150" i="19"/>
  <c r="G110" i="19"/>
  <c r="G78" i="19"/>
  <c r="G46" i="19"/>
  <c r="G11" i="12"/>
  <c r="G27" i="21"/>
  <c r="G43" i="21"/>
  <c r="G65" i="21"/>
  <c r="G71" i="21"/>
  <c r="G89" i="21"/>
  <c r="G99" i="21"/>
  <c r="G115" i="21"/>
  <c r="G125" i="21"/>
  <c r="G135" i="21"/>
  <c r="G147" i="21"/>
  <c r="G157" i="21"/>
  <c r="G167" i="21"/>
  <c r="G179" i="21"/>
  <c r="G21" i="12"/>
  <c r="G61" i="12"/>
  <c r="G109" i="12"/>
  <c r="G149" i="12"/>
  <c r="G189" i="12"/>
  <c r="G213" i="12"/>
  <c r="G223" i="12"/>
  <c r="G233" i="12"/>
  <c r="G245" i="12"/>
  <c r="G255" i="12"/>
  <c r="G265" i="12"/>
  <c r="G277" i="12"/>
  <c r="G287" i="12"/>
  <c r="G297" i="12"/>
  <c r="G309" i="12"/>
  <c r="G24" i="17"/>
  <c r="G50" i="17"/>
  <c r="G74" i="17"/>
  <c r="G100" i="17"/>
  <c r="G124" i="17"/>
  <c r="G152" i="17"/>
  <c r="G178" i="17"/>
  <c r="G202" i="17"/>
  <c r="G224" i="17"/>
  <c r="G298" i="12"/>
  <c r="G282" i="12"/>
  <c r="G266" i="12"/>
  <c r="G250" i="12"/>
  <c r="G218" i="12"/>
  <c r="G266" i="10"/>
  <c r="G258" i="10"/>
  <c r="G234" i="10"/>
  <c r="G226" i="10"/>
  <c r="G218" i="10"/>
  <c r="G210" i="10"/>
  <c r="G202" i="10"/>
  <c r="G194" i="10"/>
  <c r="G186" i="10"/>
  <c r="G178" i="10"/>
  <c r="G170" i="10"/>
  <c r="G162" i="10"/>
  <c r="G154" i="10"/>
  <c r="G146" i="10"/>
  <c r="G138" i="10"/>
  <c r="G130" i="10"/>
  <c r="G122" i="10"/>
  <c r="G114" i="10"/>
  <c r="G26" i="10"/>
  <c r="G18" i="10"/>
  <c r="G256" i="18"/>
  <c r="G159" i="15"/>
  <c r="G677" i="14"/>
  <c r="G669" i="14"/>
  <c r="G661" i="14"/>
  <c r="G653" i="14"/>
  <c r="G645" i="14"/>
  <c r="G637" i="14"/>
  <c r="G629" i="14"/>
  <c r="G621" i="14"/>
  <c r="G609" i="14"/>
  <c r="G605" i="14"/>
  <c r="G597" i="14"/>
  <c r="G589" i="14"/>
  <c r="G581" i="14"/>
  <c r="G569" i="14"/>
  <c r="G565" i="14"/>
  <c r="G557" i="14"/>
  <c r="G549" i="14"/>
  <c r="G537" i="14"/>
  <c r="G533" i="14"/>
  <c r="G525" i="14"/>
  <c r="G517" i="14"/>
  <c r="G505" i="14"/>
  <c r="G497" i="14"/>
  <c r="G489" i="14"/>
  <c r="G477" i="14"/>
  <c r="G469" i="14"/>
  <c r="G461" i="14"/>
  <c r="G453" i="14"/>
  <c r="G445" i="14"/>
  <c r="G441" i="14"/>
  <c r="G429" i="14"/>
  <c r="G107" i="7"/>
  <c r="G75" i="7"/>
  <c r="G43" i="7"/>
  <c r="G134" i="19"/>
  <c r="G102" i="19"/>
  <c r="G70" i="19"/>
  <c r="G38" i="19"/>
  <c r="G174" i="19"/>
  <c r="G158" i="19"/>
  <c r="G142" i="19"/>
  <c r="G212" i="17"/>
  <c r="G180" i="6"/>
  <c r="G176" i="6"/>
  <c r="G164" i="6"/>
  <c r="G160" i="6"/>
  <c r="G148" i="6"/>
  <c r="G144" i="6"/>
  <c r="G132" i="6"/>
  <c r="G128" i="6"/>
  <c r="G116" i="6"/>
  <c r="G112" i="6"/>
  <c r="G100" i="6"/>
  <c r="G96" i="6"/>
  <c r="G84" i="6"/>
  <c r="G80" i="6"/>
  <c r="G68" i="6"/>
  <c r="G64" i="6"/>
  <c r="G52" i="6"/>
  <c r="G48" i="6"/>
  <c r="G36" i="6"/>
  <c r="G32" i="6"/>
  <c r="G20" i="6"/>
  <c r="G187" i="7"/>
  <c r="G183" i="7"/>
  <c r="G179" i="7"/>
  <c r="G175" i="7"/>
  <c r="G171" i="7"/>
  <c r="G167" i="7"/>
  <c r="G163" i="7"/>
  <c r="G159" i="7"/>
  <c r="G155" i="7"/>
  <c r="G151" i="7"/>
  <c r="G147" i="7"/>
  <c r="G143" i="7"/>
  <c r="G139" i="7"/>
  <c r="G135" i="7"/>
  <c r="G131" i="7"/>
  <c r="G127" i="7"/>
  <c r="G123" i="7"/>
  <c r="G119" i="7"/>
  <c r="G115" i="7"/>
  <c r="G99" i="7"/>
  <c r="G67" i="7"/>
  <c r="G35" i="7"/>
  <c r="G182" i="19"/>
  <c r="G126" i="19"/>
  <c r="G94" i="19"/>
  <c r="G62" i="19"/>
  <c r="G30" i="19"/>
  <c r="G19" i="21"/>
  <c r="G35" i="21"/>
  <c r="G51" i="21"/>
  <c r="G57" i="21"/>
  <c r="G63" i="21"/>
  <c r="G73" i="21"/>
  <c r="G91" i="21"/>
  <c r="G97" i="21"/>
  <c r="G119" i="21"/>
  <c r="G131" i="21"/>
  <c r="G141" i="21"/>
  <c r="G151" i="21"/>
  <c r="G163" i="21"/>
  <c r="G173" i="21"/>
  <c r="G183" i="21"/>
  <c r="G45" i="12"/>
  <c r="G85" i="12"/>
  <c r="G125" i="12"/>
  <c r="G173" i="12"/>
  <c r="G207" i="12"/>
  <c r="G217" i="12"/>
  <c r="G229" i="12"/>
  <c r="G239" i="12"/>
  <c r="G249" i="12"/>
  <c r="G261" i="12"/>
  <c r="G271" i="12"/>
  <c r="G293" i="12"/>
  <c r="G303" i="12"/>
  <c r="G14" i="12"/>
  <c r="G36" i="17"/>
  <c r="G60" i="17"/>
  <c r="G88" i="17"/>
  <c r="G114" i="17"/>
  <c r="G138" i="17"/>
  <c r="G164" i="17"/>
  <c r="G188" i="17"/>
  <c r="G216" i="17"/>
  <c r="G15" i="17"/>
  <c r="G133" i="19"/>
  <c r="G125" i="19"/>
  <c r="G117" i="19"/>
  <c r="G109" i="19"/>
  <c r="G101" i="19"/>
  <c r="G93" i="19"/>
  <c r="G85" i="19"/>
  <c r="G77" i="19"/>
  <c r="G69" i="19"/>
  <c r="G61" i="19"/>
  <c r="G53" i="19"/>
  <c r="G45" i="19"/>
  <c r="G37" i="19"/>
  <c r="G29" i="19"/>
  <c r="G21" i="19"/>
  <c r="G615" i="14"/>
  <c r="G575" i="14"/>
  <c r="G543" i="14"/>
  <c r="G511" i="14"/>
  <c r="G483" i="14"/>
  <c r="G435" i="14"/>
  <c r="G79" i="14"/>
  <c r="G91" i="7"/>
  <c r="G59" i="7"/>
  <c r="G27" i="7"/>
  <c r="G166" i="19"/>
  <c r="G118" i="19"/>
  <c r="G86" i="19"/>
  <c r="G54" i="19"/>
  <c r="G22" i="19"/>
  <c r="G17" i="7"/>
  <c r="G29" i="7"/>
  <c r="G55" i="7"/>
  <c r="G47" i="7"/>
  <c r="G39" i="7"/>
  <c r="G31" i="7"/>
  <c r="G61" i="7"/>
  <c r="G103" i="7"/>
  <c r="G95" i="7"/>
  <c r="G87" i="7"/>
  <c r="G79" i="7"/>
  <c r="G71" i="7"/>
  <c r="G63" i="7"/>
  <c r="G76" i="15"/>
  <c r="G313" i="9"/>
  <c r="G281" i="9"/>
  <c r="G261" i="9"/>
  <c r="G249" i="9"/>
  <c r="G229" i="9"/>
  <c r="G217" i="9"/>
  <c r="G213" i="9"/>
  <c r="G201" i="9"/>
  <c r="G197" i="9"/>
  <c r="G185" i="9"/>
  <c r="G181" i="9"/>
  <c r="G169" i="9"/>
  <c r="G165" i="9"/>
  <c r="G153" i="9"/>
  <c r="G149" i="9"/>
  <c r="G137" i="9"/>
  <c r="G133" i="9"/>
  <c r="G121" i="9"/>
  <c r="G117" i="9"/>
  <c r="G105" i="9"/>
  <c r="G101" i="9"/>
  <c r="G89" i="9"/>
  <c r="G85" i="9"/>
  <c r="G73" i="9"/>
  <c r="G69" i="9"/>
  <c r="G57" i="9"/>
  <c r="G53" i="9"/>
  <c r="G41" i="9"/>
  <c r="G37" i="9"/>
  <c r="G25" i="9"/>
  <c r="G21" i="9"/>
  <c r="G99" i="18"/>
  <c r="G255" i="18"/>
  <c r="G177" i="19"/>
  <c r="G161" i="19"/>
  <c r="G145" i="19"/>
  <c r="G137" i="19"/>
  <c r="G165" i="19"/>
  <c r="G208" i="12"/>
  <c r="G224" i="12"/>
  <c r="G240" i="12"/>
  <c r="G256" i="12"/>
  <c r="G272" i="12"/>
  <c r="G288" i="12"/>
  <c r="G304" i="12"/>
  <c r="G13" i="12"/>
  <c r="G307" i="12"/>
  <c r="G299" i="12"/>
  <c r="G291" i="12"/>
  <c r="G283" i="12"/>
  <c r="G275" i="12"/>
  <c r="G267" i="12"/>
  <c r="G259" i="12"/>
  <c r="G251" i="12"/>
  <c r="G243" i="12"/>
  <c r="G235" i="12"/>
  <c r="G227" i="12"/>
  <c r="G219" i="12"/>
  <c r="G211" i="12"/>
  <c r="G180" i="19"/>
  <c r="G176" i="19"/>
  <c r="G172" i="19"/>
  <c r="G168" i="19"/>
  <c r="G164" i="19"/>
  <c r="G160" i="19"/>
  <c r="G156" i="19"/>
  <c r="G152" i="19"/>
  <c r="G148" i="19"/>
  <c r="G144" i="19"/>
  <c r="G140" i="19"/>
  <c r="G136" i="19"/>
  <c r="G132" i="19"/>
  <c r="G128" i="19"/>
  <c r="G124" i="19"/>
  <c r="G120" i="19"/>
  <c r="G116" i="19"/>
  <c r="G112" i="19"/>
  <c r="G108" i="19"/>
  <c r="G104" i="19"/>
  <c r="G100" i="19"/>
  <c r="G96" i="19"/>
  <c r="G92" i="19"/>
  <c r="G88" i="19"/>
  <c r="G84" i="19"/>
  <c r="G80" i="19"/>
  <c r="G76" i="19"/>
  <c r="G72" i="19"/>
  <c r="G68" i="19"/>
  <c r="G64" i="19"/>
  <c r="G60" i="19"/>
  <c r="G56" i="19"/>
  <c r="G52" i="19"/>
  <c r="G48" i="19"/>
  <c r="G44" i="19"/>
  <c r="G40" i="19"/>
  <c r="G36" i="19"/>
  <c r="G32" i="19"/>
  <c r="G28" i="19"/>
  <c r="G24" i="19"/>
  <c r="G20" i="19"/>
  <c r="G11" i="19"/>
  <c r="G17" i="8"/>
  <c r="G29" i="8"/>
  <c r="G48" i="8"/>
  <c r="G44" i="8"/>
  <c r="G162" i="18"/>
  <c r="G158" i="18"/>
  <c r="G154" i="18"/>
  <c r="G150" i="18"/>
  <c r="G146" i="18"/>
  <c r="G142" i="18"/>
  <c r="G134" i="18"/>
  <c r="G130" i="18"/>
  <c r="G122" i="18"/>
  <c r="G118" i="18"/>
  <c r="G114" i="18"/>
  <c r="G110" i="18"/>
  <c r="G106" i="18"/>
  <c r="G102" i="18"/>
  <c r="G90" i="18"/>
  <c r="G86" i="18"/>
  <c r="G82" i="18"/>
  <c r="G78" i="18"/>
  <c r="G70" i="18"/>
  <c r="G62" i="18"/>
  <c r="G54" i="18"/>
  <c r="G50" i="18"/>
  <c r="G46" i="18"/>
  <c r="G42" i="18"/>
  <c r="G38" i="18"/>
  <c r="G34" i="18"/>
  <c r="G30" i="18"/>
  <c r="G22" i="18"/>
  <c r="G18" i="18"/>
  <c r="G266" i="18"/>
  <c r="G262" i="18"/>
  <c r="G258" i="18"/>
  <c r="G250" i="18"/>
  <c r="G242" i="18"/>
  <c r="G234" i="18"/>
  <c r="G230" i="18"/>
  <c r="G226" i="18"/>
  <c r="G218" i="18"/>
  <c r="G206" i="18"/>
  <c r="G198" i="18"/>
  <c r="G194" i="18"/>
  <c r="G190" i="18"/>
  <c r="G186" i="18"/>
  <c r="G182" i="18"/>
  <c r="G178" i="18"/>
  <c r="G174" i="18"/>
  <c r="G170" i="18"/>
  <c r="G166" i="18"/>
  <c r="G161" i="15"/>
  <c r="G157" i="15"/>
  <c r="G149" i="15"/>
  <c r="G141" i="15"/>
  <c r="G137" i="15"/>
  <c r="G109" i="15"/>
  <c r="G101" i="15"/>
  <c r="G93" i="15"/>
  <c r="G85" i="15"/>
  <c r="G81" i="15"/>
  <c r="G69" i="15"/>
  <c r="G61" i="15"/>
  <c r="G53" i="15"/>
  <c r="G45" i="15"/>
  <c r="G37" i="15"/>
  <c r="G17" i="15"/>
  <c r="G385" i="11"/>
  <c r="G365" i="11"/>
  <c r="G329" i="11"/>
  <c r="G297" i="11"/>
  <c r="G265" i="11"/>
  <c r="G233" i="11"/>
  <c r="G201" i="11"/>
  <c r="G169" i="11"/>
  <c r="G137" i="11"/>
  <c r="G113" i="11"/>
  <c r="G81" i="11"/>
  <c r="G33" i="11"/>
  <c r="G631" i="14"/>
  <c r="G623" i="14"/>
  <c r="G559" i="14"/>
  <c r="G551" i="14"/>
  <c r="G527" i="14"/>
  <c r="G519" i="14"/>
  <c r="G451" i="14"/>
  <c r="G303" i="14"/>
  <c r="G239" i="14"/>
  <c r="G87" i="14"/>
  <c r="G83" i="14"/>
  <c r="G75" i="14"/>
  <c r="G71" i="14"/>
  <c r="G67" i="14"/>
  <c r="G63" i="14"/>
  <c r="G59" i="14"/>
  <c r="G55" i="14"/>
  <c r="G51" i="14"/>
  <c r="G47" i="14"/>
  <c r="G43" i="14"/>
  <c r="G39" i="14"/>
  <c r="G31" i="14"/>
  <c r="G27" i="14"/>
  <c r="G23" i="14"/>
  <c r="G422" i="16"/>
  <c r="G414" i="16"/>
  <c r="G406" i="16"/>
  <c r="G390" i="16"/>
  <c r="G374" i="16"/>
  <c r="G322" i="16"/>
  <c r="G318" i="16"/>
  <c r="G290" i="16"/>
  <c r="G286" i="16"/>
  <c r="G274" i="16"/>
  <c r="G258" i="16"/>
  <c r="G242" i="16"/>
  <c r="G226" i="16"/>
  <c r="G194" i="16"/>
  <c r="G190" i="16"/>
  <c r="G162" i="16"/>
  <c r="G158" i="16"/>
  <c r="G146" i="16"/>
  <c r="G130" i="16"/>
  <c r="G114" i="16"/>
  <c r="G98" i="16"/>
  <c r="G66" i="16"/>
  <c r="G62" i="16"/>
  <c r="G34" i="16"/>
  <c r="G30" i="16"/>
  <c r="G18" i="16"/>
  <c r="G106" i="7"/>
  <c r="G98" i="7"/>
  <c r="G90" i="7"/>
  <c r="G82" i="7"/>
  <c r="G74" i="7"/>
  <c r="G66" i="7"/>
  <c r="G58" i="7"/>
  <c r="G50" i="7"/>
  <c r="G42" i="7"/>
  <c r="G34" i="7"/>
  <c r="G26" i="7"/>
  <c r="G18" i="7"/>
  <c r="G14" i="19"/>
  <c r="G169" i="19"/>
  <c r="G153" i="19"/>
  <c r="G181" i="19"/>
  <c r="G149" i="19"/>
  <c r="G212" i="12"/>
  <c r="G228" i="12"/>
  <c r="G244" i="12"/>
  <c r="G260" i="12"/>
  <c r="G276" i="12"/>
  <c r="G292" i="12"/>
  <c r="G308" i="12"/>
  <c r="G15" i="12"/>
  <c r="G310" i="12"/>
  <c r="G302" i="12"/>
  <c r="G294" i="12"/>
  <c r="G286" i="12"/>
  <c r="G278" i="12"/>
  <c r="G270" i="12"/>
  <c r="G262" i="12"/>
  <c r="G254" i="12"/>
  <c r="G246" i="12"/>
  <c r="G238" i="12"/>
  <c r="G230" i="12"/>
  <c r="G222" i="12"/>
  <c r="G214" i="12"/>
  <c r="G206" i="12"/>
  <c r="G16" i="19"/>
  <c r="G179" i="19"/>
  <c r="G175" i="19"/>
  <c r="G171" i="19"/>
  <c r="G167" i="19"/>
  <c r="G163" i="19"/>
  <c r="G159" i="19"/>
  <c r="G155" i="19"/>
  <c r="G151" i="19"/>
  <c r="G147" i="19"/>
  <c r="G143" i="19"/>
  <c r="G139" i="19"/>
  <c r="G135" i="19"/>
  <c r="G131" i="19"/>
  <c r="G127" i="19"/>
  <c r="G123" i="19"/>
  <c r="G119" i="19"/>
  <c r="G115" i="19"/>
  <c r="G111" i="19"/>
  <c r="G107" i="19"/>
  <c r="G103" i="19"/>
  <c r="G99" i="19"/>
  <c r="G95" i="19"/>
  <c r="G91" i="19"/>
  <c r="G87" i="19"/>
  <c r="G83" i="19"/>
  <c r="G79" i="19"/>
  <c r="G75" i="19"/>
  <c r="G71" i="19"/>
  <c r="G67" i="19"/>
  <c r="G63" i="19"/>
  <c r="G59" i="19"/>
  <c r="G55" i="19"/>
  <c r="G51" i="19"/>
  <c r="G47" i="19"/>
  <c r="G43" i="19"/>
  <c r="G39" i="19"/>
  <c r="G35" i="19"/>
  <c r="G31" i="19"/>
  <c r="G27" i="19"/>
  <c r="G23" i="19"/>
  <c r="G19" i="19"/>
  <c r="G41" i="8"/>
  <c r="G37" i="8"/>
  <c r="G33" i="8"/>
  <c r="G51" i="8"/>
  <c r="G47" i="8"/>
  <c r="G43" i="8"/>
  <c r="G105" i="8"/>
  <c r="G101" i="8"/>
  <c r="G97" i="8"/>
  <c r="G93" i="8"/>
  <c r="G89" i="8"/>
  <c r="G85" i="8"/>
  <c r="G81" i="8"/>
  <c r="G77" i="8"/>
  <c r="G73" i="8"/>
  <c r="G69" i="8"/>
  <c r="G65" i="8"/>
  <c r="G61" i="8"/>
  <c r="G57" i="8"/>
  <c r="G53" i="8"/>
  <c r="G161" i="18"/>
  <c r="G157" i="18"/>
  <c r="G153" i="18"/>
  <c r="G149" i="18"/>
  <c r="G145" i="18"/>
  <c r="G141" i="18"/>
  <c r="G137" i="18"/>
  <c r="G133" i="18"/>
  <c r="G129" i="18"/>
  <c r="G125" i="18"/>
  <c r="G121" i="18"/>
  <c r="G117" i="18"/>
  <c r="G113" i="18"/>
  <c r="G109" i="18"/>
  <c r="G105" i="18"/>
  <c r="G101" i="18"/>
  <c r="G97" i="18"/>
  <c r="G93" i="18"/>
  <c r="G89" i="18"/>
  <c r="G85" i="18"/>
  <c r="G81" i="18"/>
  <c r="G77" i="18"/>
  <c r="G73" i="18"/>
  <c r="G69" i="18"/>
  <c r="G65" i="18"/>
  <c r="G61" i="18"/>
  <c r="G57" i="18"/>
  <c r="G53" i="18"/>
  <c r="G49" i="18"/>
  <c r="G45" i="18"/>
  <c r="G41" i="18"/>
  <c r="G37" i="18"/>
  <c r="G33" i="18"/>
  <c r="G29" i="18"/>
  <c r="G25" i="18"/>
  <c r="G21" i="18"/>
  <c r="G17" i="18"/>
  <c r="G265" i="18"/>
  <c r="G261" i="18"/>
  <c r="G257" i="18"/>
  <c r="G253" i="18"/>
  <c r="G249" i="18"/>
  <c r="G245" i="18"/>
  <c r="G241" i="18"/>
  <c r="G237" i="18"/>
  <c r="G233" i="18"/>
  <c r="G229" i="18"/>
  <c r="G225" i="18"/>
  <c r="G221" i="18"/>
  <c r="G217" i="18"/>
  <c r="G213" i="18"/>
  <c r="G209" i="18"/>
  <c r="G205" i="18"/>
  <c r="G201" i="18"/>
  <c r="G197" i="18"/>
  <c r="G193" i="18"/>
  <c r="G189" i="18"/>
  <c r="G185" i="18"/>
  <c r="G181" i="18"/>
  <c r="G177" i="18"/>
  <c r="G173" i="18"/>
  <c r="G169" i="18"/>
  <c r="G165" i="18"/>
  <c r="G160" i="15"/>
  <c r="G152" i="15"/>
  <c r="G144" i="15"/>
  <c r="G136" i="15"/>
  <c r="G132" i="15"/>
  <c r="G128" i="15"/>
  <c r="G120" i="15"/>
  <c r="G116" i="15"/>
  <c r="G112" i="15"/>
  <c r="G104" i="15"/>
  <c r="G96" i="15"/>
  <c r="G80" i="15"/>
  <c r="G72" i="15"/>
  <c r="G64" i="15"/>
  <c r="G56" i="15"/>
  <c r="G48" i="15"/>
  <c r="G40" i="15"/>
  <c r="G32" i="15"/>
  <c r="G24" i="15"/>
  <c r="G318" i="14"/>
  <c r="G310" i="14"/>
  <c r="G274" i="14"/>
  <c r="G254" i="14"/>
  <c r="G246" i="14"/>
  <c r="G154" i="14"/>
  <c r="G118" i="14"/>
  <c r="G102" i="14"/>
  <c r="G18" i="14"/>
  <c r="G425" i="16"/>
  <c r="G417" i="16"/>
  <c r="G393" i="16"/>
  <c r="G385" i="16"/>
  <c r="G361" i="16"/>
  <c r="G353" i="16"/>
  <c r="G111" i="7"/>
  <c r="G23" i="7"/>
  <c r="G173" i="19"/>
  <c r="G157" i="19"/>
  <c r="G141" i="19"/>
  <c r="G27" i="8"/>
  <c r="G19" i="8"/>
  <c r="G15" i="19"/>
  <c r="G200" i="17"/>
  <c r="G172" i="17"/>
  <c r="G148" i="17"/>
  <c r="G136" i="17"/>
  <c r="G108" i="17"/>
  <c r="G84" i="17"/>
  <c r="G72" i="17"/>
  <c r="G44" i="17"/>
  <c r="G20" i="17"/>
  <c r="G21" i="8"/>
  <c r="G23" i="8"/>
  <c r="G25" i="8"/>
  <c r="G104" i="8"/>
  <c r="G96" i="8"/>
  <c r="G88" i="8"/>
  <c r="G80" i="8"/>
  <c r="G76" i="8"/>
  <c r="G68" i="8"/>
  <c r="G60" i="8"/>
  <c r="G56" i="8"/>
  <c r="G160" i="18"/>
  <c r="G156" i="18"/>
  <c r="G152" i="18"/>
  <c r="G148" i="18"/>
  <c r="G144" i="18"/>
  <c r="G140" i="18"/>
  <c r="G136" i="18"/>
  <c r="G132" i="18"/>
  <c r="G128" i="18"/>
  <c r="G124" i="18"/>
  <c r="G120" i="18"/>
  <c r="G116" i="18"/>
  <c r="G112" i="18"/>
  <c r="G108" i="18"/>
  <c r="G104" i="18"/>
  <c r="G100" i="18"/>
  <c r="G96" i="18"/>
  <c r="G92" i="18"/>
  <c r="G88" i="18"/>
  <c r="G84" i="18"/>
  <c r="G80" i="18"/>
  <c r="G76" i="18"/>
  <c r="G72" i="18"/>
  <c r="G68" i="18"/>
  <c r="G64" i="18"/>
  <c r="G60" i="18"/>
  <c r="G56" i="18"/>
  <c r="G52" i="18"/>
  <c r="G48" i="18"/>
  <c r="G44" i="18"/>
  <c r="G40" i="18"/>
  <c r="G36" i="18"/>
  <c r="G32" i="18"/>
  <c r="G28" i="18"/>
  <c r="G24" i="18"/>
  <c r="G20" i="18"/>
  <c r="G16" i="18"/>
  <c r="G264" i="18"/>
  <c r="G260" i="18"/>
  <c r="G252" i="18"/>
  <c r="G248" i="18"/>
  <c r="G244" i="18"/>
  <c r="G240" i="18"/>
  <c r="G236" i="18"/>
  <c r="G232" i="18"/>
  <c r="G228" i="18"/>
  <c r="G224" i="18"/>
  <c r="G220" i="18"/>
  <c r="G216" i="18"/>
  <c r="G212" i="18"/>
  <c r="G208" i="18"/>
  <c r="G204" i="18"/>
  <c r="G200" i="18"/>
  <c r="G196" i="18"/>
  <c r="G188" i="18"/>
  <c r="G184" i="18"/>
  <c r="G180" i="18"/>
  <c r="G176" i="18"/>
  <c r="G172" i="18"/>
  <c r="G168" i="18"/>
  <c r="G164" i="18"/>
  <c r="G155" i="15"/>
  <c r="G147" i="15"/>
  <c r="G99" i="15"/>
  <c r="G91" i="15"/>
  <c r="G43" i="15"/>
  <c r="G178" i="19"/>
  <c r="G170" i="19"/>
  <c r="G162" i="19"/>
  <c r="G154" i="19"/>
  <c r="G146" i="19"/>
  <c r="G138" i="19"/>
  <c r="G130" i="19"/>
  <c r="G122" i="19"/>
  <c r="G114" i="19"/>
  <c r="G106" i="19"/>
  <c r="G98" i="19"/>
  <c r="G90" i="19"/>
  <c r="G82" i="19"/>
  <c r="G74" i="19"/>
  <c r="G66" i="19"/>
  <c r="G58" i="19"/>
  <c r="G50" i="19"/>
  <c r="G42" i="19"/>
  <c r="G34" i="19"/>
  <c r="G26" i="19"/>
  <c r="G18" i="19"/>
  <c r="G107" i="6"/>
  <c r="G103" i="6"/>
  <c r="G99" i="6"/>
  <c r="G95" i="6"/>
  <c r="G91" i="6"/>
  <c r="G87" i="6"/>
  <c r="G83" i="6"/>
  <c r="G79" i="6"/>
  <c r="G75" i="6"/>
  <c r="G71" i="6"/>
  <c r="G67" i="6"/>
  <c r="G63" i="6"/>
  <c r="G59" i="6"/>
  <c r="G55" i="6"/>
  <c r="G51" i="6"/>
  <c r="G47" i="6"/>
  <c r="G43" i="6"/>
  <c r="G39" i="6"/>
  <c r="G35" i="6"/>
  <c r="G31" i="6"/>
  <c r="G27" i="6"/>
  <c r="G23" i="6"/>
  <c r="G19" i="6"/>
  <c r="G20" i="8"/>
  <c r="G28" i="8"/>
  <c r="G24" i="8"/>
  <c r="G49" i="8"/>
  <c r="G45" i="8"/>
  <c r="G52" i="8"/>
  <c r="G163" i="18"/>
  <c r="G159" i="18"/>
  <c r="G155" i="18"/>
  <c r="G151" i="18"/>
  <c r="G147" i="18"/>
  <c r="G143" i="18"/>
  <c r="G139" i="18"/>
  <c r="G135" i="18"/>
  <c r="G131" i="18"/>
  <c r="G127" i="18"/>
  <c r="G123" i="18"/>
  <c r="G119" i="18"/>
  <c r="G115" i="18"/>
  <c r="G107" i="18"/>
  <c r="G91" i="18"/>
  <c r="G83" i="18"/>
  <c r="G75" i="18"/>
  <c r="G67" i="18"/>
  <c r="G59" i="18"/>
  <c r="G51" i="18"/>
  <c r="G47" i="18"/>
  <c r="G43" i="18"/>
  <c r="G39" i="18"/>
  <c r="G35" i="18"/>
  <c r="G27" i="18"/>
  <c r="G23" i="18"/>
  <c r="G15" i="18"/>
  <c r="G263" i="18"/>
  <c r="G247" i="18"/>
  <c r="G239" i="18"/>
  <c r="G231" i="18"/>
  <c r="G223" i="18"/>
  <c r="G215" i="18"/>
  <c r="G211" i="18"/>
  <c r="G207" i="18"/>
  <c r="G203" i="18"/>
  <c r="G199" i="18"/>
  <c r="G195" i="18"/>
  <c r="G187" i="18"/>
  <c r="G183" i="18"/>
  <c r="G179" i="18"/>
  <c r="G175" i="18"/>
  <c r="G171" i="18"/>
  <c r="G167" i="18"/>
  <c r="G142" i="15"/>
  <c r="G138" i="15"/>
  <c r="G86" i="15"/>
  <c r="G82" i="15"/>
  <c r="G38" i="15"/>
  <c r="G34" i="15"/>
  <c r="G18" i="15"/>
  <c r="G14" i="14"/>
  <c r="G572" i="14"/>
  <c r="G168" i="14"/>
  <c r="G164" i="14"/>
  <c r="G160" i="14"/>
  <c r="G136" i="14"/>
  <c r="G132" i="14"/>
  <c r="G128" i="14"/>
  <c r="G129" i="19"/>
  <c r="G121" i="19"/>
  <c r="G113" i="19"/>
  <c r="G105" i="19"/>
  <c r="G97" i="19"/>
  <c r="G89" i="19"/>
  <c r="G81" i="19"/>
  <c r="G73" i="19"/>
  <c r="G65" i="19"/>
  <c r="G57" i="19"/>
  <c r="G49" i="19"/>
  <c r="G41" i="19"/>
  <c r="G33" i="19"/>
  <c r="G25" i="19"/>
  <c r="G17" i="19"/>
  <c r="G14" i="18"/>
  <c r="G12" i="19"/>
  <c r="G254" i="18"/>
  <c r="G246" i="18"/>
  <c r="G238" i="18"/>
  <c r="G222" i="18"/>
  <c r="G214" i="18"/>
  <c r="G210" i="18"/>
  <c r="G202" i="18"/>
  <c r="G138" i="18"/>
  <c r="G126" i="18"/>
  <c r="G94" i="18"/>
  <c r="G74" i="18"/>
  <c r="G66" i="18"/>
  <c r="G58" i="18"/>
  <c r="G26" i="18"/>
  <c r="G259" i="18"/>
  <c r="G251" i="18"/>
  <c r="G243" i="18"/>
  <c r="G235" i="18"/>
  <c r="G227" i="18"/>
  <c r="G219" i="18"/>
  <c r="G111" i="18"/>
  <c r="G103" i="18"/>
  <c r="G95" i="18"/>
  <c r="G87" i="18"/>
  <c r="G79" i="18"/>
  <c r="G71" i="18"/>
  <c r="G63" i="18"/>
  <c r="G55" i="18"/>
  <c r="G31" i="18"/>
  <c r="G19" i="18"/>
  <c r="G26" i="17"/>
  <c r="G40" i="17"/>
  <c r="G52" i="17"/>
  <c r="G66" i="17"/>
  <c r="G76" i="17"/>
  <c r="G90" i="17"/>
  <c r="G104" i="17"/>
  <c r="G116" i="17"/>
  <c r="G130" i="17"/>
  <c r="G140" i="17"/>
  <c r="G154" i="17"/>
  <c r="G168" i="17"/>
  <c r="G180" i="17"/>
  <c r="G194" i="17"/>
  <c r="G204" i="17"/>
  <c r="G218" i="17"/>
  <c r="G226" i="17"/>
  <c r="G34" i="17"/>
  <c r="G58" i="17"/>
  <c r="G98" i="17"/>
  <c r="G122" i="17"/>
  <c r="G162" i="17"/>
  <c r="G186" i="17"/>
  <c r="G222" i="17"/>
  <c r="G234" i="17"/>
  <c r="G398" i="16"/>
  <c r="G366" i="16"/>
  <c r="G334" i="16"/>
  <c r="G302" i="16"/>
  <c r="G270" i="16"/>
  <c r="G238" i="16"/>
  <c r="G206" i="16"/>
  <c r="G174" i="16"/>
  <c r="G142" i="16"/>
  <c r="G110" i="16"/>
  <c r="G78" i="16"/>
  <c r="G46" i="16"/>
  <c r="G419" i="16"/>
  <c r="G387" i="16"/>
  <c r="G355" i="16"/>
  <c r="G335" i="16"/>
  <c r="G303" i="16"/>
  <c r="G271" i="16"/>
  <c r="G239" i="16"/>
  <c r="G207" i="16"/>
  <c r="G175" i="16"/>
  <c r="G143" i="16"/>
  <c r="G111" i="16"/>
  <c r="G79" i="16"/>
  <c r="G47" i="16"/>
  <c r="G595" i="14"/>
  <c r="G495" i="14"/>
  <c r="G479" i="14"/>
  <c r="G455" i="14"/>
  <c r="G447" i="14"/>
  <c r="G683" i="14"/>
  <c r="G691" i="14"/>
  <c r="G699" i="14"/>
  <c r="G707" i="14"/>
  <c r="G715" i="14"/>
  <c r="G727" i="14"/>
  <c r="G735" i="14"/>
  <c r="G743" i="14"/>
  <c r="G751" i="14"/>
  <c r="G759" i="14"/>
  <c r="G767" i="14"/>
  <c r="G775" i="14"/>
  <c r="G783" i="14"/>
  <c r="G795" i="14"/>
  <c r="G803" i="14"/>
  <c r="G811" i="14"/>
  <c r="G819" i="14"/>
  <c r="G827" i="14"/>
  <c r="G835" i="14"/>
  <c r="G843" i="14"/>
  <c r="G851" i="14"/>
  <c r="G863" i="14"/>
  <c r="G871" i="14"/>
  <c r="G879" i="14"/>
  <c r="G887" i="14"/>
  <c r="G891" i="14"/>
  <c r="G899" i="14"/>
  <c r="G907" i="14"/>
  <c r="G915" i="14"/>
  <c r="G923" i="14"/>
  <c r="G927" i="14"/>
  <c r="G935" i="14"/>
  <c r="G943" i="14"/>
  <c r="G951" i="14"/>
  <c r="G959" i="14"/>
  <c r="G967" i="14"/>
  <c r="G975" i="14"/>
  <c r="G411" i="14"/>
  <c r="G379" i="14"/>
  <c r="G347" i="14"/>
  <c r="G315" i="14"/>
  <c r="G283" i="14"/>
  <c r="G235" i="14"/>
  <c r="G175" i="14"/>
  <c r="G679" i="14"/>
  <c r="G655" i="14"/>
  <c r="G423" i="14"/>
  <c r="G407" i="14"/>
  <c r="G391" i="14"/>
  <c r="G375" i="14"/>
  <c r="G359" i="14"/>
  <c r="G343" i="14"/>
  <c r="G327" i="14"/>
  <c r="G311" i="14"/>
  <c r="G295" i="14"/>
  <c r="G279" i="14"/>
  <c r="G263" i="14"/>
  <c r="G247" i="14"/>
  <c r="G231" i="14"/>
  <c r="G176" i="14"/>
  <c r="G172" i="14"/>
  <c r="G159" i="14"/>
  <c r="G131" i="14"/>
  <c r="G127" i="14"/>
  <c r="G635" i="14"/>
  <c r="G627" i="14"/>
  <c r="G619" i="14"/>
  <c r="G611" i="14"/>
  <c r="G591" i="14"/>
  <c r="G571" i="14"/>
  <c r="G563" i="14"/>
  <c r="G555" i="14"/>
  <c r="G547" i="14"/>
  <c r="G539" i="14"/>
  <c r="G531" i="14"/>
  <c r="G523" i="14"/>
  <c r="G515" i="14"/>
  <c r="G508" i="14"/>
  <c r="G499" i="14"/>
  <c r="G467" i="14"/>
  <c r="G439" i="14"/>
  <c r="G431" i="14"/>
  <c r="G603" i="14"/>
  <c r="G587" i="14"/>
  <c r="G579" i="14"/>
  <c r="G503" i="14"/>
  <c r="G487" i="14"/>
  <c r="G471" i="14"/>
  <c r="G463" i="14"/>
  <c r="G687" i="14"/>
  <c r="G695" i="14"/>
  <c r="G703" i="14"/>
  <c r="G711" i="14"/>
  <c r="G719" i="14"/>
  <c r="G723" i="14"/>
  <c r="G731" i="14"/>
  <c r="G739" i="14"/>
  <c r="G747" i="14"/>
  <c r="G755" i="14"/>
  <c r="G763" i="14"/>
  <c r="G771" i="14"/>
  <c r="G779" i="14"/>
  <c r="G787" i="14"/>
  <c r="G791" i="14"/>
  <c r="G799" i="14"/>
  <c r="G807" i="14"/>
  <c r="G815" i="14"/>
  <c r="G823" i="14"/>
  <c r="G831" i="14"/>
  <c r="G839" i="14"/>
  <c r="G847" i="14"/>
  <c r="G855" i="14"/>
  <c r="G859" i="14"/>
  <c r="G867" i="14"/>
  <c r="G875" i="14"/>
  <c r="G883" i="14"/>
  <c r="G895" i="14"/>
  <c r="G903" i="14"/>
  <c r="G911" i="14"/>
  <c r="G919" i="14"/>
  <c r="G931" i="14"/>
  <c r="G939" i="14"/>
  <c r="G947" i="14"/>
  <c r="G955" i="14"/>
  <c r="G963" i="14"/>
  <c r="G971" i="14"/>
  <c r="G979" i="14"/>
  <c r="G983" i="14"/>
  <c r="G427" i="14"/>
  <c r="G395" i="14"/>
  <c r="G363" i="14"/>
  <c r="G331" i="14"/>
  <c r="G299" i="14"/>
  <c r="G267" i="14"/>
  <c r="G251" i="14"/>
  <c r="G171" i="14"/>
  <c r="G167" i="14"/>
  <c r="G163" i="14"/>
  <c r="G135" i="14"/>
  <c r="G671" i="14"/>
  <c r="G663" i="14"/>
  <c r="G647" i="14"/>
  <c r="G639" i="14"/>
  <c r="G599" i="14"/>
  <c r="G507" i="14"/>
  <c r="G475" i="14"/>
  <c r="G15" i="14"/>
  <c r="G419" i="14"/>
  <c r="G403" i="14"/>
  <c r="G387" i="14"/>
  <c r="G371" i="14"/>
  <c r="G355" i="14"/>
  <c r="G339" i="14"/>
  <c r="G323" i="14"/>
  <c r="G307" i="14"/>
  <c r="G291" i="14"/>
  <c r="G275" i="14"/>
  <c r="G259" i="14"/>
  <c r="G243" i="14"/>
  <c r="G227" i="14"/>
  <c r="G155" i="14"/>
  <c r="G124" i="14"/>
  <c r="G119" i="14"/>
  <c r="G115" i="14"/>
  <c r="G111" i="14"/>
  <c r="G107" i="14"/>
  <c r="G103" i="14"/>
  <c r="G99" i="14"/>
  <c r="G95" i="14"/>
  <c r="G675" i="14"/>
  <c r="G667" i="14"/>
  <c r="G659" i="14"/>
  <c r="G651" i="14"/>
  <c r="G643" i="14"/>
  <c r="G636" i="14"/>
  <c r="G583" i="14"/>
  <c r="G491" i="14"/>
  <c r="G459" i="14"/>
  <c r="G158" i="15"/>
  <c r="G154" i="15"/>
  <c r="G150" i="15"/>
  <c r="G146" i="15"/>
  <c r="G107" i="15"/>
  <c r="G102" i="15"/>
  <c r="G98" i="15"/>
  <c r="G94" i="15"/>
  <c r="G90" i="15"/>
  <c r="G67" i="15"/>
  <c r="G63" i="15"/>
  <c r="G59" i="15"/>
  <c r="G55" i="15"/>
  <c r="G51" i="15"/>
  <c r="G46" i="15"/>
  <c r="G42" i="15"/>
  <c r="G22" i="15"/>
  <c r="G110" i="15"/>
  <c r="G106" i="15"/>
  <c r="G70" i="15"/>
  <c r="G66" i="15"/>
  <c r="G62" i="15"/>
  <c r="G58" i="15"/>
  <c r="G54" i="15"/>
  <c r="G50" i="15"/>
  <c r="G26" i="15"/>
  <c r="G16" i="12"/>
  <c r="G600" i="11"/>
  <c r="G388" i="11"/>
  <c r="G372" i="11"/>
  <c r="G356" i="11"/>
  <c r="G116" i="11"/>
  <c r="G100" i="11"/>
  <c r="G92" i="11"/>
  <c r="G80" i="11"/>
  <c r="G64" i="11"/>
  <c r="G48" i="11"/>
  <c r="G24" i="11"/>
  <c r="G392" i="11"/>
  <c r="G404" i="11"/>
  <c r="G412" i="11"/>
  <c r="G424" i="11"/>
  <c r="G436" i="11"/>
  <c r="G444" i="11"/>
  <c r="G452" i="11"/>
  <c r="G464" i="11"/>
  <c r="G476" i="11"/>
  <c r="G488" i="11"/>
  <c r="G500" i="11"/>
  <c r="G508" i="11"/>
  <c r="G520" i="11"/>
  <c r="G528" i="11"/>
  <c r="G124" i="11"/>
  <c r="G108" i="11"/>
  <c r="G72" i="11"/>
  <c r="G56" i="11"/>
  <c r="G20" i="11"/>
  <c r="G572" i="11"/>
  <c r="G604" i="11"/>
  <c r="G396" i="11"/>
  <c r="G400" i="11"/>
  <c r="G408" i="11"/>
  <c r="G416" i="11"/>
  <c r="G420" i="11"/>
  <c r="G428" i="11"/>
  <c r="G432" i="11"/>
  <c r="G440" i="11"/>
  <c r="G448" i="11"/>
  <c r="G456" i="11"/>
  <c r="G460" i="11"/>
  <c r="G468" i="11"/>
  <c r="G472" i="11"/>
  <c r="G480" i="11"/>
  <c r="G484" i="11"/>
  <c r="G492" i="11"/>
  <c r="G496" i="11"/>
  <c r="G504" i="11"/>
  <c r="G512" i="11"/>
  <c r="G516" i="11"/>
  <c r="G524" i="11"/>
  <c r="G576" i="11"/>
  <c r="G608" i="11"/>
  <c r="G612" i="11"/>
  <c r="G96" i="11"/>
  <c r="G40" i="11"/>
  <c r="G536" i="11"/>
  <c r="G540" i="11"/>
  <c r="G580" i="11"/>
  <c r="G584" i="11"/>
  <c r="G380" i="11"/>
  <c r="G364" i="11"/>
  <c r="G112" i="11"/>
  <c r="G88" i="11"/>
  <c r="G68" i="11"/>
  <c r="G52" i="11"/>
  <c r="G36" i="11"/>
  <c r="G28" i="11"/>
  <c r="G16" i="11"/>
  <c r="G34" i="10"/>
  <c r="G42" i="10"/>
  <c r="G50" i="10"/>
  <c r="G58" i="10"/>
  <c r="G66" i="10"/>
  <c r="G74" i="10"/>
  <c r="G82" i="10"/>
  <c r="G90" i="10"/>
  <c r="G98" i="10"/>
  <c r="G106" i="10"/>
  <c r="G242" i="10"/>
  <c r="G250" i="10"/>
  <c r="G19" i="10"/>
  <c r="G27" i="10"/>
  <c r="G35" i="10"/>
  <c r="G43" i="10"/>
  <c r="G51" i="10"/>
  <c r="G59" i="10"/>
  <c r="G67" i="10"/>
  <c r="G75" i="10"/>
  <c r="G83" i="10"/>
  <c r="G91" i="10"/>
  <c r="G99" i="10"/>
  <c r="G107" i="10"/>
  <c r="G115" i="10"/>
  <c r="G123" i="10"/>
  <c r="G131" i="10"/>
  <c r="G139" i="10"/>
  <c r="G147" i="10"/>
  <c r="G155" i="10"/>
  <c r="G163" i="10"/>
  <c r="G171" i="10"/>
  <c r="G179" i="10"/>
  <c r="G187" i="10"/>
  <c r="G195" i="10"/>
  <c r="G203" i="10"/>
  <c r="G211" i="10"/>
  <c r="G219" i="10"/>
  <c r="G227" i="10"/>
  <c r="G235" i="10"/>
  <c r="G243" i="10"/>
  <c r="G251" i="10"/>
  <c r="G259" i="10"/>
  <c r="G267" i="10"/>
  <c r="G50" i="8"/>
  <c r="G46" i="8"/>
  <c r="G42" i="8"/>
  <c r="G100" i="8"/>
  <c r="G92" i="8"/>
  <c r="G84" i="8"/>
  <c r="G72" i="8"/>
  <c r="G64" i="8"/>
  <c r="G40" i="8"/>
  <c r="G36" i="8"/>
  <c r="G32" i="8"/>
  <c r="G92" i="21"/>
  <c r="G96" i="21"/>
  <c r="G100" i="21"/>
  <c r="G116" i="21"/>
  <c r="G124" i="21"/>
  <c r="G132" i="21"/>
  <c r="G140" i="21"/>
  <c r="G148" i="21"/>
  <c r="G156" i="21"/>
  <c r="G164" i="21"/>
  <c r="G172" i="21"/>
  <c r="G180" i="21"/>
  <c r="G108" i="21"/>
  <c r="G185" i="6"/>
  <c r="G181" i="6"/>
  <c r="G177" i="6"/>
  <c r="G173" i="6"/>
  <c r="G169" i="6"/>
  <c r="G165" i="6"/>
  <c r="G161" i="6"/>
  <c r="G157" i="6"/>
  <c r="G153" i="6"/>
  <c r="G149" i="6"/>
  <c r="G145" i="6"/>
  <c r="G141" i="6"/>
  <c r="G137" i="6"/>
  <c r="G133" i="6"/>
  <c r="G129" i="6"/>
  <c r="G125" i="6"/>
  <c r="G121" i="6"/>
  <c r="G117" i="6"/>
  <c r="G113" i="6"/>
  <c r="G109" i="6"/>
  <c r="G105" i="6"/>
  <c r="G101" i="6"/>
  <c r="G97" i="6"/>
  <c r="G93" i="6"/>
  <c r="G89" i="6"/>
  <c r="G85" i="6"/>
  <c r="G81" i="6"/>
  <c r="G77" i="6"/>
  <c r="G73" i="6"/>
  <c r="G69" i="6"/>
  <c r="G65" i="6"/>
  <c r="G61" i="6"/>
  <c r="G57" i="6"/>
  <c r="G53" i="6"/>
  <c r="G49" i="6"/>
  <c r="G45" i="6"/>
  <c r="G41" i="6"/>
  <c r="G37" i="6"/>
  <c r="G33" i="6"/>
  <c r="G29" i="6"/>
  <c r="G25" i="6"/>
  <c r="G17" i="6"/>
  <c r="G186" i="6"/>
  <c r="G182" i="6"/>
  <c r="G178" i="6"/>
  <c r="G174" i="6"/>
  <c r="G170" i="6"/>
  <c r="G166" i="6"/>
  <c r="G162" i="6"/>
  <c r="G158" i="6"/>
  <c r="G154" i="6"/>
  <c r="G150" i="6"/>
  <c r="G146" i="6"/>
  <c r="G142" i="6"/>
  <c r="G138" i="6"/>
  <c r="G134" i="6"/>
  <c r="G130" i="6"/>
  <c r="G126" i="6"/>
  <c r="G122" i="6"/>
  <c r="G118" i="6"/>
  <c r="G114" i="6"/>
  <c r="G110" i="6"/>
  <c r="G106" i="6"/>
  <c r="G102" i="6"/>
  <c r="G98" i="6"/>
  <c r="G94" i="6"/>
  <c r="G90" i="6"/>
  <c r="G86" i="6"/>
  <c r="G82" i="6"/>
  <c r="G78" i="6"/>
  <c r="G74" i="6"/>
  <c r="G70" i="6"/>
  <c r="G66" i="6"/>
  <c r="G62" i="6"/>
  <c r="G58" i="6"/>
  <c r="G54" i="6"/>
  <c r="G50" i="6"/>
  <c r="G46" i="6"/>
  <c r="G42" i="6"/>
  <c r="G38" i="6"/>
  <c r="G34" i="6"/>
  <c r="G30" i="6"/>
  <c r="G26" i="6"/>
  <c r="G22" i="6"/>
  <c r="G18" i="6"/>
  <c r="G376" i="11"/>
  <c r="G360" i="11"/>
  <c r="G331" i="11"/>
  <c r="G299" i="11"/>
  <c r="G267" i="11"/>
  <c r="G235" i="11"/>
  <c r="G203" i="11"/>
  <c r="G171" i="11"/>
  <c r="G139" i="11"/>
  <c r="G25" i="11"/>
  <c r="G21" i="11"/>
  <c r="G15" i="11"/>
  <c r="G230" i="17"/>
  <c r="G214" i="17"/>
  <c r="G208" i="17"/>
  <c r="G198" i="17"/>
  <c r="G192" i="17"/>
  <c r="G182" i="17"/>
  <c r="G176" i="17"/>
  <c r="G166" i="17"/>
  <c r="G160" i="17"/>
  <c r="G150" i="17"/>
  <c r="G144" i="17"/>
  <c r="G134" i="17"/>
  <c r="G128" i="17"/>
  <c r="G118" i="17"/>
  <c r="G112" i="17"/>
  <c r="G102" i="17"/>
  <c r="G96" i="17"/>
  <c r="G86" i="17"/>
  <c r="G80" i="17"/>
  <c r="G70" i="17"/>
  <c r="G64" i="17"/>
  <c r="G54" i="17"/>
  <c r="G48" i="17"/>
  <c r="G38" i="17"/>
  <c r="G32" i="17"/>
  <c r="G22" i="17"/>
  <c r="G14" i="16"/>
  <c r="G421" i="16"/>
  <c r="G413" i="16"/>
  <c r="G405" i="16"/>
  <c r="G201" i="12"/>
  <c r="G193" i="12"/>
  <c r="G185" i="12"/>
  <c r="G177" i="12"/>
  <c r="G169" i="12"/>
  <c r="G161" i="12"/>
  <c r="G153" i="12"/>
  <c r="G145" i="12"/>
  <c r="G137" i="12"/>
  <c r="G129" i="12"/>
  <c r="G121" i="12"/>
  <c r="G113" i="12"/>
  <c r="G105" i="12"/>
  <c r="G97" i="12"/>
  <c r="G89" i="12"/>
  <c r="G81" i="12"/>
  <c r="G73" i="12"/>
  <c r="G65" i="12"/>
  <c r="G57" i="12"/>
  <c r="G49" i="12"/>
  <c r="G41" i="12"/>
  <c r="G33" i="12"/>
  <c r="G25" i="12"/>
  <c r="G17" i="12"/>
  <c r="G374" i="11"/>
  <c r="G358" i="11"/>
  <c r="G352" i="11"/>
  <c r="G325" i="11"/>
  <c r="G320" i="11"/>
  <c r="G293" i="11"/>
  <c r="G288" i="11"/>
  <c r="G261" i="11"/>
  <c r="G256" i="11"/>
  <c r="G229" i="11"/>
  <c r="G224" i="11"/>
  <c r="G197" i="11"/>
  <c r="G192" i="11"/>
  <c r="G165" i="11"/>
  <c r="G160" i="11"/>
  <c r="G133" i="11"/>
  <c r="G128" i="11"/>
  <c r="G347" i="11"/>
  <c r="G315" i="11"/>
  <c r="G283" i="11"/>
  <c r="G251" i="11"/>
  <c r="G219" i="11"/>
  <c r="G187" i="11"/>
  <c r="G155" i="11"/>
  <c r="G115" i="11"/>
  <c r="G110" i="11"/>
  <c r="G105" i="11"/>
  <c r="G101" i="11"/>
  <c r="G95" i="11"/>
  <c r="G37" i="12"/>
  <c r="G69" i="12"/>
  <c r="G101" i="12"/>
  <c r="G133" i="12"/>
  <c r="G165" i="12"/>
  <c r="G197" i="12"/>
  <c r="G341" i="11"/>
  <c r="G336" i="11"/>
  <c r="G309" i="11"/>
  <c r="G304" i="11"/>
  <c r="G277" i="11"/>
  <c r="G272" i="11"/>
  <c r="G245" i="11"/>
  <c r="G240" i="11"/>
  <c r="G213" i="11"/>
  <c r="G208" i="11"/>
  <c r="G181" i="11"/>
  <c r="G176" i="11"/>
  <c r="G149" i="11"/>
  <c r="G144" i="11"/>
  <c r="G67" i="11"/>
  <c r="G62" i="11"/>
  <c r="G58" i="11"/>
  <c r="G202" i="12"/>
  <c r="G198" i="12"/>
  <c r="G194" i="12"/>
  <c r="G190" i="12"/>
  <c r="G186" i="12"/>
  <c r="G182" i="12"/>
  <c r="G178" i="12"/>
  <c r="G174" i="12"/>
  <c r="G170" i="12"/>
  <c r="G166" i="12"/>
  <c r="G162" i="12"/>
  <c r="G158" i="12"/>
  <c r="G154" i="12"/>
  <c r="G150" i="12"/>
  <c r="G146" i="12"/>
  <c r="G142" i="12"/>
  <c r="G138" i="12"/>
  <c r="G134" i="12"/>
  <c r="G130" i="12"/>
  <c r="G126" i="12"/>
  <c r="G122" i="12"/>
  <c r="G118" i="12"/>
  <c r="G114" i="12"/>
  <c r="G110" i="12"/>
  <c r="G106" i="12"/>
  <c r="G102" i="12"/>
  <c r="G98" i="12"/>
  <c r="G94" i="12"/>
  <c r="G90" i="12"/>
  <c r="G86" i="12"/>
  <c r="G82" i="12"/>
  <c r="G78" i="12"/>
  <c r="G74" i="12"/>
  <c r="G70" i="12"/>
  <c r="G66" i="12"/>
  <c r="G62" i="12"/>
  <c r="G58" i="12"/>
  <c r="G54" i="12"/>
  <c r="G50" i="12"/>
  <c r="G46" i="12"/>
  <c r="G42" i="12"/>
  <c r="G38" i="12"/>
  <c r="G34" i="12"/>
  <c r="G30" i="12"/>
  <c r="G26" i="12"/>
  <c r="G22" i="12"/>
  <c r="G18" i="12"/>
  <c r="G348" i="11"/>
  <c r="G343" i="11"/>
  <c r="G332" i="11"/>
  <c r="G327" i="11"/>
  <c r="G316" i="11"/>
  <c r="G311" i="11"/>
  <c r="G300" i="11"/>
  <c r="G295" i="11"/>
  <c r="G284" i="11"/>
  <c r="G279" i="11"/>
  <c r="G268" i="11"/>
  <c r="G263" i="11"/>
  <c r="G252" i="11"/>
  <c r="G247" i="11"/>
  <c r="G236" i="11"/>
  <c r="G231" i="11"/>
  <c r="G220" i="11"/>
  <c r="G215" i="11"/>
  <c r="G204" i="11"/>
  <c r="G199" i="11"/>
  <c r="G188" i="11"/>
  <c r="G183" i="11"/>
  <c r="G172" i="11"/>
  <c r="G167" i="11"/>
  <c r="G156" i="11"/>
  <c r="G151" i="11"/>
  <c r="G140" i="11"/>
  <c r="G135" i="11"/>
  <c r="G121" i="11"/>
  <c r="G117" i="11"/>
  <c r="G111" i="11"/>
  <c r="G106" i="11"/>
  <c r="G78" i="11"/>
  <c r="G73" i="11"/>
  <c r="G69" i="11"/>
  <c r="G63" i="11"/>
  <c r="G30" i="11"/>
  <c r="G26" i="11"/>
  <c r="G342" i="16"/>
  <c r="G301" i="16"/>
  <c r="G297" i="16"/>
  <c r="G278" i="16"/>
  <c r="G237" i="16"/>
  <c r="G233" i="16"/>
  <c r="G214" i="16"/>
  <c r="G173" i="16"/>
  <c r="G169" i="16"/>
  <c r="G150" i="16"/>
  <c r="G109" i="16"/>
  <c r="G105" i="16"/>
  <c r="G86" i="16"/>
  <c r="G45" i="16"/>
  <c r="G41" i="16"/>
  <c r="G22" i="16"/>
  <c r="G543" i="11"/>
  <c r="G123" i="14"/>
  <c r="G23" i="12"/>
  <c r="G31" i="12"/>
  <c r="G39" i="12"/>
  <c r="G47" i="12"/>
  <c r="G55" i="12"/>
  <c r="G63" i="12"/>
  <c r="G71" i="12"/>
  <c r="G79" i="12"/>
  <c r="G87" i="12"/>
  <c r="G95" i="12"/>
  <c r="G103" i="12"/>
  <c r="G111" i="12"/>
  <c r="G119" i="12"/>
  <c r="G127" i="12"/>
  <c r="G135" i="12"/>
  <c r="G143" i="12"/>
  <c r="G151" i="12"/>
  <c r="G159" i="12"/>
  <c r="G167" i="12"/>
  <c r="G175" i="12"/>
  <c r="G183" i="12"/>
  <c r="G191" i="12"/>
  <c r="G199" i="12"/>
  <c r="G532" i="11"/>
  <c r="G569" i="11"/>
  <c r="G578" i="11"/>
  <c r="G424" i="14"/>
  <c r="G420" i="14"/>
  <c r="G416" i="14"/>
  <c r="G412" i="14"/>
  <c r="G408" i="14"/>
  <c r="G404" i="14"/>
  <c r="G400" i="14"/>
  <c r="G396" i="14"/>
  <c r="G392" i="14"/>
  <c r="G388" i="14"/>
  <c r="G384" i="14"/>
  <c r="G380" i="14"/>
  <c r="G376" i="14"/>
  <c r="G372" i="14"/>
  <c r="G368" i="14"/>
  <c r="G364" i="14"/>
  <c r="G360" i="14"/>
  <c r="G356" i="14"/>
  <c r="G352" i="14"/>
  <c r="G348" i="14"/>
  <c r="G344" i="14"/>
  <c r="G340" i="14"/>
  <c r="G336" i="14"/>
  <c r="G332" i="14"/>
  <c r="G328" i="14"/>
  <c r="G324" i="14"/>
  <c r="G320" i="14"/>
  <c r="G316" i="14"/>
  <c r="G312" i="14"/>
  <c r="G308" i="14"/>
  <c r="G304" i="14"/>
  <c r="G300" i="14"/>
  <c r="G296" i="14"/>
  <c r="G292" i="14"/>
  <c r="G288" i="14"/>
  <c r="G284" i="14"/>
  <c r="G280" i="14"/>
  <c r="G276" i="14"/>
  <c r="G272" i="14"/>
  <c r="G268" i="14"/>
  <c r="G264" i="14"/>
  <c r="G260" i="14"/>
  <c r="G256" i="14"/>
  <c r="G252" i="14"/>
  <c r="G248" i="14"/>
  <c r="G244" i="14"/>
  <c r="G240" i="14"/>
  <c r="G236" i="14"/>
  <c r="G232" i="14"/>
  <c r="G228" i="14"/>
  <c r="G224" i="14"/>
  <c r="G158" i="14"/>
  <c r="G604" i="14"/>
  <c r="G476" i="14"/>
  <c r="G397" i="16"/>
  <c r="G389" i="16"/>
  <c r="G381" i="16"/>
  <c r="G373" i="16"/>
  <c r="G365" i="16"/>
  <c r="G357" i="16"/>
  <c r="G349" i="16"/>
  <c r="G345" i="16"/>
  <c r="G326" i="16"/>
  <c r="G285" i="16"/>
  <c r="G281" i="16"/>
  <c r="G262" i="16"/>
  <c r="G221" i="16"/>
  <c r="G217" i="16"/>
  <c r="G198" i="16"/>
  <c r="G157" i="16"/>
  <c r="G153" i="16"/>
  <c r="G134" i="16"/>
  <c r="G93" i="16"/>
  <c r="G89" i="16"/>
  <c r="G70" i="16"/>
  <c r="G29" i="16"/>
  <c r="G25" i="16"/>
  <c r="G680" i="14"/>
  <c r="G672" i="14"/>
  <c r="G664" i="14"/>
  <c r="G656" i="14"/>
  <c r="G648" i="14"/>
  <c r="G640" i="14"/>
  <c r="G632" i="14"/>
  <c r="G624" i="14"/>
  <c r="G616" i="14"/>
  <c r="G608" i="14"/>
  <c r="G600" i="14"/>
  <c r="G592" i="14"/>
  <c r="G584" i="14"/>
  <c r="G576" i="14"/>
  <c r="G568" i="14"/>
  <c r="G560" i="14"/>
  <c r="G552" i="14"/>
  <c r="G544" i="14"/>
  <c r="G536" i="14"/>
  <c r="G528" i="14"/>
  <c r="G520" i="14"/>
  <c r="G512" i="14"/>
  <c r="G504" i="14"/>
  <c r="G496" i="14"/>
  <c r="G488" i="14"/>
  <c r="G480" i="14"/>
  <c r="G472" i="14"/>
  <c r="G464" i="14"/>
  <c r="G456" i="14"/>
  <c r="G448" i="14"/>
  <c r="G440" i="14"/>
  <c r="G432" i="14"/>
  <c r="G179" i="14"/>
  <c r="G161" i="14"/>
  <c r="G137" i="14"/>
  <c r="G33" i="15"/>
  <c r="G27" i="15"/>
  <c r="G19" i="15"/>
  <c r="G355" i="11"/>
  <c r="G344" i="11"/>
  <c r="G339" i="11"/>
  <c r="G328" i="11"/>
  <c r="G323" i="11"/>
  <c r="G312" i="11"/>
  <c r="G307" i="11"/>
  <c r="G296" i="11"/>
  <c r="G291" i="11"/>
  <c r="G280" i="11"/>
  <c r="G275" i="11"/>
  <c r="G264" i="11"/>
  <c r="G259" i="11"/>
  <c r="G248" i="11"/>
  <c r="G243" i="11"/>
  <c r="G232" i="11"/>
  <c r="G227" i="11"/>
  <c r="G216" i="11"/>
  <c r="G211" i="11"/>
  <c r="G200" i="11"/>
  <c r="G195" i="11"/>
  <c r="G184" i="11"/>
  <c r="G179" i="11"/>
  <c r="G168" i="11"/>
  <c r="G163" i="11"/>
  <c r="G152" i="11"/>
  <c r="G147" i="11"/>
  <c r="G136" i="11"/>
  <c r="G131" i="11"/>
  <c r="G126" i="11"/>
  <c r="G122" i="11"/>
  <c r="G89" i="11"/>
  <c r="G85" i="11"/>
  <c r="G79" i="11"/>
  <c r="G74" i="11"/>
  <c r="G46" i="11"/>
  <c r="G41" i="11"/>
  <c r="G37" i="11"/>
  <c r="G31" i="11"/>
  <c r="G14" i="17"/>
  <c r="G219" i="17"/>
  <c r="G206" i="17"/>
  <c r="G190" i="17"/>
  <c r="G174" i="17"/>
  <c r="G158" i="17"/>
  <c r="G142" i="17"/>
  <c r="G126" i="17"/>
  <c r="G110" i="17"/>
  <c r="G94" i="17"/>
  <c r="G78" i="17"/>
  <c r="G62" i="17"/>
  <c r="G317" i="16"/>
  <c r="G313" i="16"/>
  <c r="G294" i="16"/>
  <c r="G253" i="16"/>
  <c r="G249" i="16"/>
  <c r="G230" i="16"/>
  <c r="G189" i="16"/>
  <c r="G185" i="16"/>
  <c r="G166" i="16"/>
  <c r="G125" i="16"/>
  <c r="G121" i="16"/>
  <c r="G102" i="16"/>
  <c r="G61" i="16"/>
  <c r="G57" i="16"/>
  <c r="G38" i="16"/>
  <c r="G575" i="11"/>
  <c r="G676" i="14"/>
  <c r="G660" i="14"/>
  <c r="G652" i="14"/>
  <c r="G644" i="14"/>
  <c r="G628" i="14"/>
  <c r="G620" i="14"/>
  <c r="G612" i="14"/>
  <c r="G596" i="14"/>
  <c r="G588" i="14"/>
  <c r="G580" i="14"/>
  <c r="G564" i="14"/>
  <c r="G556" i="14"/>
  <c r="G548" i="14"/>
  <c r="G532" i="14"/>
  <c r="G524" i="14"/>
  <c r="G516" i="14"/>
  <c r="G500" i="14"/>
  <c r="G492" i="14"/>
  <c r="G484" i="14"/>
  <c r="G468" i="14"/>
  <c r="G460" i="14"/>
  <c r="G452" i="14"/>
  <c r="G436" i="14"/>
  <c r="G428" i="14"/>
  <c r="G204" i="12"/>
  <c r="G200" i="12"/>
  <c r="G196" i="12"/>
  <c r="G192" i="12"/>
  <c r="G188" i="12"/>
  <c r="G184" i="12"/>
  <c r="G180" i="12"/>
  <c r="G176" i="12"/>
  <c r="G172" i="12"/>
  <c r="G168" i="12"/>
  <c r="G164" i="12"/>
  <c r="G160" i="12"/>
  <c r="G156" i="12"/>
  <c r="G152" i="12"/>
  <c r="G148" i="12"/>
  <c r="G144" i="12"/>
  <c r="G140" i="12"/>
  <c r="G136" i="12"/>
  <c r="G132" i="12"/>
  <c r="G128" i="12"/>
  <c r="G124" i="12"/>
  <c r="G120" i="12"/>
  <c r="G116" i="12"/>
  <c r="G112" i="12"/>
  <c r="G108" i="12"/>
  <c r="G104" i="12"/>
  <c r="G100" i="12"/>
  <c r="G96" i="12"/>
  <c r="G92" i="12"/>
  <c r="G88" i="12"/>
  <c r="G84" i="12"/>
  <c r="G80" i="12"/>
  <c r="G76" i="12"/>
  <c r="G72" i="12"/>
  <c r="G68" i="12"/>
  <c r="G64" i="12"/>
  <c r="G60" i="12"/>
  <c r="G56" i="12"/>
  <c r="G52" i="12"/>
  <c r="G48" i="12"/>
  <c r="G44" i="12"/>
  <c r="G40" i="12"/>
  <c r="G36" i="12"/>
  <c r="G32" i="12"/>
  <c r="G28" i="12"/>
  <c r="G24" i="12"/>
  <c r="G20" i="12"/>
  <c r="G351" i="11"/>
  <c r="G340" i="11"/>
  <c r="G335" i="11"/>
  <c r="G324" i="11"/>
  <c r="G319" i="11"/>
  <c r="G308" i="11"/>
  <c r="G303" i="11"/>
  <c r="G292" i="11"/>
  <c r="G287" i="11"/>
  <c r="G276" i="11"/>
  <c r="G271" i="11"/>
  <c r="G260" i="11"/>
  <c r="G255" i="11"/>
  <c r="G244" i="11"/>
  <c r="G239" i="11"/>
  <c r="G228" i="11"/>
  <c r="G223" i="11"/>
  <c r="G212" i="11"/>
  <c r="G207" i="11"/>
  <c r="G196" i="11"/>
  <c r="G191" i="11"/>
  <c r="G180" i="11"/>
  <c r="G175" i="11"/>
  <c r="G164" i="11"/>
  <c r="G159" i="11"/>
  <c r="G148" i="11"/>
  <c r="G143" i="11"/>
  <c r="G132" i="11"/>
  <c r="G127" i="11"/>
  <c r="G94" i="11"/>
  <c r="G90" i="11"/>
  <c r="G57" i="11"/>
  <c r="G53" i="11"/>
  <c r="G47" i="11"/>
  <c r="G42" i="11"/>
  <c r="G333" i="16"/>
  <c r="G329" i="16"/>
  <c r="G310" i="16"/>
  <c r="G269" i="16"/>
  <c r="G265" i="16"/>
  <c r="G246" i="16"/>
  <c r="G205" i="16"/>
  <c r="G201" i="16"/>
  <c r="G182" i="16"/>
  <c r="G141" i="16"/>
  <c r="G137" i="16"/>
  <c r="G118" i="16"/>
  <c r="G77" i="16"/>
  <c r="G73" i="16"/>
  <c r="G54" i="16"/>
  <c r="G607" i="11"/>
  <c r="G91" i="14"/>
  <c r="G19" i="14"/>
  <c r="G143" i="15"/>
  <c r="G89" i="15"/>
  <c r="G71" i="15"/>
  <c r="G47" i="15"/>
  <c r="G134" i="14"/>
  <c r="G19" i="12"/>
  <c r="G27" i="12"/>
  <c r="G35" i="12"/>
  <c r="G43" i="12"/>
  <c r="G51" i="12"/>
  <c r="G59" i="12"/>
  <c r="G67" i="12"/>
  <c r="G75" i="12"/>
  <c r="G83" i="12"/>
  <c r="G91" i="12"/>
  <c r="G99" i="12"/>
  <c r="G107" i="12"/>
  <c r="G115" i="12"/>
  <c r="G123" i="12"/>
  <c r="G131" i="12"/>
  <c r="G139" i="12"/>
  <c r="G147" i="12"/>
  <c r="G155" i="12"/>
  <c r="G163" i="12"/>
  <c r="G171" i="12"/>
  <c r="G179" i="12"/>
  <c r="G187" i="12"/>
  <c r="G195" i="12"/>
  <c r="G203" i="12"/>
  <c r="G588" i="11"/>
  <c r="G596" i="11"/>
  <c r="G30" i="17"/>
  <c r="G46" i="17"/>
  <c r="G232" i="17"/>
  <c r="G152" i="14"/>
  <c r="G384" i="11"/>
  <c r="G382" i="11"/>
  <c r="G368" i="11"/>
  <c r="G366" i="11"/>
  <c r="G349" i="11"/>
  <c r="G333" i="11"/>
  <c r="G317" i="11"/>
  <c r="G301" i="11"/>
  <c r="G285" i="11"/>
  <c r="G269" i="11"/>
  <c r="G253" i="11"/>
  <c r="G237" i="11"/>
  <c r="G221" i="11"/>
  <c r="G205" i="11"/>
  <c r="G189" i="11"/>
  <c r="G173" i="11"/>
  <c r="G157" i="11"/>
  <c r="G141" i="11"/>
  <c r="G51" i="11"/>
  <c r="G668" i="14"/>
  <c r="G540" i="14"/>
  <c r="G125" i="11"/>
  <c r="G114" i="11"/>
  <c r="G93" i="11"/>
  <c r="G82" i="11"/>
  <c r="G61" i="11"/>
  <c r="G50" i="11"/>
  <c r="G29" i="11"/>
  <c r="G18" i="11"/>
  <c r="G426" i="16"/>
  <c r="G418" i="16"/>
  <c r="G410" i="16"/>
  <c r="G402" i="16"/>
  <c r="G394" i="16"/>
  <c r="G386" i="16"/>
  <c r="G378" i="16"/>
  <c r="G370" i="16"/>
  <c r="G362" i="16"/>
  <c r="G354" i="16"/>
  <c r="G346" i="16"/>
  <c r="G314" i="16"/>
  <c r="G282" i="16"/>
  <c r="G250" i="16"/>
  <c r="G218" i="16"/>
  <c r="G186" i="16"/>
  <c r="G154" i="16"/>
  <c r="G122" i="16"/>
  <c r="G90" i="16"/>
  <c r="G58" i="16"/>
  <c r="G26" i="16"/>
  <c r="G674" i="14"/>
  <c r="G666" i="14"/>
  <c r="G658" i="14"/>
  <c r="G650" i="14"/>
  <c r="G642" i="14"/>
  <c r="G634" i="14"/>
  <c r="G626" i="14"/>
  <c r="G618" i="14"/>
  <c r="G610" i="14"/>
  <c r="G602" i="14"/>
  <c r="G594" i="14"/>
  <c r="G586" i="14"/>
  <c r="G578" i="14"/>
  <c r="G570" i="14"/>
  <c r="G562" i="14"/>
  <c r="G554" i="14"/>
  <c r="G546" i="14"/>
  <c r="G538" i="14"/>
  <c r="G530" i="14"/>
  <c r="G522" i="14"/>
  <c r="G514" i="14"/>
  <c r="G506" i="14"/>
  <c r="G498" i="14"/>
  <c r="G490" i="14"/>
  <c r="G482" i="14"/>
  <c r="G474" i="14"/>
  <c r="G466" i="14"/>
  <c r="G458" i="14"/>
  <c r="G450" i="14"/>
  <c r="G442" i="14"/>
  <c r="G434" i="14"/>
  <c r="G39" i="15"/>
  <c r="G25" i="15"/>
  <c r="G109" i="11"/>
  <c r="G98" i="11"/>
  <c r="G77" i="11"/>
  <c r="G66" i="11"/>
  <c r="G45" i="11"/>
  <c r="G34" i="11"/>
  <c r="G16" i="16"/>
  <c r="G423" i="16"/>
  <c r="G415" i="16"/>
  <c r="G407" i="16"/>
  <c r="G399" i="16"/>
  <c r="G391" i="16"/>
  <c r="G383" i="16"/>
  <c r="G375" i="16"/>
  <c r="G367" i="16"/>
  <c r="G359" i="16"/>
  <c r="G351" i="16"/>
  <c r="G330" i="16"/>
  <c r="G298" i="16"/>
  <c r="G266" i="16"/>
  <c r="G234" i="16"/>
  <c r="G202" i="16"/>
  <c r="G170" i="16"/>
  <c r="G138" i="16"/>
  <c r="G106" i="16"/>
  <c r="G74" i="16"/>
  <c r="G42" i="16"/>
  <c r="G678" i="14"/>
  <c r="G670" i="14"/>
  <c r="G662" i="14"/>
  <c r="G654" i="14"/>
  <c r="G646" i="14"/>
  <c r="G638" i="14"/>
  <c r="G630" i="14"/>
  <c r="G622" i="14"/>
  <c r="G614" i="14"/>
  <c r="G606" i="14"/>
  <c r="G598" i="14"/>
  <c r="G590" i="14"/>
  <c r="G582" i="14"/>
  <c r="G574" i="14"/>
  <c r="G566" i="14"/>
  <c r="G558" i="14"/>
  <c r="G550" i="14"/>
  <c r="G542" i="14"/>
  <c r="G534" i="14"/>
  <c r="G526" i="14"/>
  <c r="G518" i="14"/>
  <c r="G510" i="14"/>
  <c r="G502" i="14"/>
  <c r="G494" i="14"/>
  <c r="G486" i="14"/>
  <c r="G478" i="14"/>
  <c r="G470" i="14"/>
  <c r="G462" i="14"/>
  <c r="G454" i="14"/>
  <c r="G446" i="14"/>
  <c r="G438" i="14"/>
  <c r="G430" i="14"/>
  <c r="G337" i="16"/>
  <c r="G321" i="16"/>
  <c r="G305" i="16"/>
  <c r="G289" i="16"/>
  <c r="G273" i="16"/>
  <c r="G257" i="16"/>
  <c r="G241" i="16"/>
  <c r="G225" i="16"/>
  <c r="G209" i="16"/>
  <c r="G193" i="16"/>
  <c r="G177" i="16"/>
  <c r="G161" i="16"/>
  <c r="G145" i="16"/>
  <c r="G129" i="16"/>
  <c r="G113" i="16"/>
  <c r="G97" i="16"/>
  <c r="G81" i="16"/>
  <c r="G65" i="16"/>
  <c r="G49" i="16"/>
  <c r="G33" i="16"/>
  <c r="G17" i="16"/>
  <c r="G135" i="15"/>
  <c r="G111" i="15"/>
  <c r="G341" i="16"/>
  <c r="G325" i="16"/>
  <c r="G309" i="16"/>
  <c r="G293" i="16"/>
  <c r="G277" i="16"/>
  <c r="G261" i="16"/>
  <c r="G245" i="16"/>
  <c r="G229" i="16"/>
  <c r="G213" i="16"/>
  <c r="G197" i="16"/>
  <c r="G181" i="16"/>
  <c r="G165" i="16"/>
  <c r="G149" i="16"/>
  <c r="G133" i="16"/>
  <c r="G117" i="16"/>
  <c r="G101" i="16"/>
  <c r="G85" i="16"/>
  <c r="G69" i="16"/>
  <c r="G53" i="16"/>
  <c r="G37" i="16"/>
  <c r="G21" i="16"/>
  <c r="G103" i="15"/>
  <c r="G79" i="15"/>
</calcChain>
</file>

<file path=xl/sharedStrings.xml><?xml version="1.0" encoding="utf-8"?>
<sst xmlns="http://schemas.openxmlformats.org/spreadsheetml/2006/main" count="1715" uniqueCount="736">
  <si>
    <t>PO - nep.</t>
  </si>
  <si>
    <t>příloha 1a</t>
  </si>
  <si>
    <t>příloha 1b</t>
  </si>
  <si>
    <t>příloha 2</t>
  </si>
  <si>
    <t>příloha 2a</t>
  </si>
  <si>
    <t>příloha 2c</t>
  </si>
  <si>
    <t>příloha 2b</t>
  </si>
  <si>
    <t>příloha 3</t>
  </si>
  <si>
    <t>příloha 4</t>
  </si>
  <si>
    <t>příloha 4a</t>
  </si>
  <si>
    <t>příloha 4b</t>
  </si>
  <si>
    <t>příloha 4c</t>
  </si>
  <si>
    <t>příloha 5</t>
  </si>
  <si>
    <t>příloha 5a</t>
  </si>
  <si>
    <t xml:space="preserve">0,89 Korekce výkonů dle odst.9) §4 vyhlášky </t>
  </si>
  <si>
    <t>Příloha 1a</t>
  </si>
  <si>
    <t>Příloha 2a</t>
  </si>
  <si>
    <t>Příloha 2b</t>
  </si>
  <si>
    <t>Příloha 2c</t>
  </si>
  <si>
    <t>Příloha 4a</t>
  </si>
  <si>
    <t>Příloha 4b</t>
  </si>
  <si>
    <t>Příloha 4c</t>
  </si>
  <si>
    <t>Příloha 5a</t>
  </si>
  <si>
    <t>Příloha 1</t>
  </si>
  <si>
    <t>1 dítě v mateřské škole nebo třídě s celodenním provozem</t>
  </si>
  <si>
    <t>do 12 dětí</t>
  </si>
  <si>
    <t>od 13 do 18 dětí</t>
  </si>
  <si>
    <t>od 19 do 24 dětí</t>
  </si>
  <si>
    <t>od 25 do 56 dětí</t>
  </si>
  <si>
    <t>od 57 do 106 dětí</t>
  </si>
  <si>
    <t>od 107</t>
  </si>
  <si>
    <t>počet dětí/ žáků</t>
  </si>
  <si>
    <t>do 12</t>
  </si>
  <si>
    <t>Příloha 2</t>
  </si>
  <si>
    <r>
      <t>2,5*(2,4962*x</t>
    </r>
    <r>
      <rPr>
        <b/>
        <vertAlign val="superscript"/>
        <sz val="10"/>
        <rFont val="Arial CE"/>
        <family val="2"/>
        <charset val="238"/>
      </rPr>
      <t>0,5</t>
    </r>
    <r>
      <rPr>
        <b/>
        <sz val="10"/>
        <rFont val="Arial CE"/>
        <charset val="238"/>
      </rPr>
      <t>)</t>
    </r>
  </si>
  <si>
    <r>
      <t>2,5*(3,89*x</t>
    </r>
    <r>
      <rPr>
        <b/>
        <vertAlign val="superscript"/>
        <sz val="10"/>
        <rFont val="Arial CE"/>
        <family val="2"/>
        <charset val="238"/>
      </rPr>
      <t>0,355</t>
    </r>
    <r>
      <rPr>
        <b/>
        <sz val="10"/>
        <rFont val="Arial CE"/>
        <family val="2"/>
        <charset val="238"/>
      </rPr>
      <t>)</t>
    </r>
  </si>
  <si>
    <t>Příloha 3</t>
  </si>
  <si>
    <t>1 žák v základní škole tvořené pouze třídami prvního stupně</t>
  </si>
  <si>
    <t>do 9 žáků</t>
  </si>
  <si>
    <t>od 10 do 15 žáků</t>
  </si>
  <si>
    <t>od 16 do 21 žáků</t>
  </si>
  <si>
    <t>od 100</t>
  </si>
  <si>
    <t>do 9</t>
  </si>
  <si>
    <t>Příloha 4</t>
  </si>
  <si>
    <t>1 žák v prvním stupni základní školy tvořené oběma stupni</t>
  </si>
  <si>
    <t>Np - 1. st.</t>
  </si>
  <si>
    <t>od 150 do 230 žáků</t>
  </si>
  <si>
    <t>od 231 do 320 žáků</t>
  </si>
  <si>
    <t>od 321 do 399 žáků</t>
  </si>
  <si>
    <t>od 400</t>
  </si>
  <si>
    <t>Příloha 5</t>
  </si>
  <si>
    <t>1 žák v druhém stupni základní školy tvořené oběma stupni</t>
  </si>
  <si>
    <t>Np - 2. st.</t>
  </si>
  <si>
    <t>od 116 do 160 žáků</t>
  </si>
  <si>
    <t>od 161 do 210 žáků</t>
  </si>
  <si>
    <t>od 211 do 320 žáků</t>
  </si>
  <si>
    <t>1 žák v základní škole tvořené oběma stupni - nepedagogové</t>
  </si>
  <si>
    <t>od 754</t>
  </si>
  <si>
    <t>1 žák ve školní družině</t>
  </si>
  <si>
    <t>do 29 stravovaných</t>
  </si>
  <si>
    <t>od 30 stravovaných</t>
  </si>
  <si>
    <t>do 29</t>
  </si>
  <si>
    <t>do 12 stravovaných</t>
  </si>
  <si>
    <t>1 stravovaný zároveň jemuž je poskytován oběd a večeře</t>
  </si>
  <si>
    <r>
      <t xml:space="preserve"> -0,0009*x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+0,2862*x+19</t>
    </r>
  </si>
  <si>
    <t>§/ písm</t>
  </si>
  <si>
    <t>Jednotka výkonu dle vyhlášky č. 492/2005 Sb., o krajských normativech</t>
  </si>
  <si>
    <t>§ 1)</t>
  </si>
  <si>
    <t>Předškolní vzdělávání</t>
  </si>
  <si>
    <t>a)</t>
  </si>
  <si>
    <t>Ln(x)+8,803</t>
  </si>
  <si>
    <t>0,0015*x+12,74285</t>
  </si>
  <si>
    <t>2*(Ln(x)+8,803)</t>
  </si>
  <si>
    <t>2*(0,0015*x+12,74285)</t>
  </si>
  <si>
    <t>b)</t>
  </si>
  <si>
    <t>2,5*(Ln(x)+8,803)</t>
  </si>
  <si>
    <t>2,5*(0,0015*x+12,74285)</t>
  </si>
  <si>
    <t>Základní vzdělávání</t>
  </si>
  <si>
    <t>d)</t>
  </si>
  <si>
    <t>e)</t>
  </si>
  <si>
    <t>0,007*x+17,63</t>
  </si>
  <si>
    <t>f)</t>
  </si>
  <si>
    <t>e,f)</t>
  </si>
  <si>
    <t>j)</t>
  </si>
  <si>
    <t>Základní umělecké školy</t>
  </si>
  <si>
    <t>k)</t>
  </si>
  <si>
    <t>žák základní umělecké školy v hudebním oboru s individuální výukou</t>
  </si>
  <si>
    <t>žák základní umělecké školy v hudebním oboru s kolektivní výukou</t>
  </si>
  <si>
    <t xml:space="preserve">žák základní umělecké školy ve výtvarném oboru </t>
  </si>
  <si>
    <t>žák základní umělecké školy v tanečním oboru</t>
  </si>
  <si>
    <t>žák základní umělecké školy v literárně dramatickém oboru</t>
  </si>
  <si>
    <t>q)</t>
  </si>
  <si>
    <t>1,12233*Ln(x)+26,078</t>
  </si>
  <si>
    <t>p)</t>
  </si>
  <si>
    <t>o)</t>
  </si>
  <si>
    <t>s)</t>
  </si>
  <si>
    <t>Školní stravování</t>
  </si>
  <si>
    <t>s),  2)</t>
  </si>
  <si>
    <t>s),  1)</t>
  </si>
  <si>
    <t>s),  3)</t>
  </si>
  <si>
    <t>s),  4)</t>
  </si>
  <si>
    <t>(10,899*Ln(x)+x/200)*1,667</t>
  </si>
  <si>
    <t>koeficient</t>
  </si>
  <si>
    <t>v případě, že výuka je zajišťována jinou nežli denní formou:</t>
  </si>
  <si>
    <t xml:space="preserve">Počet jednotek výkonu ve školní jídelně dle § 1 písm. s) vyhlášky o krajských normativech </t>
  </si>
  <si>
    <t>bude stanoven v souladu s § 4 odst. 9) opravným koeficientem</t>
  </si>
  <si>
    <t>Příplatky na zdravotní postižení dle § 3 vyhlášky:</t>
  </si>
  <si>
    <t>kategorie těžkého zdravotního postižení</t>
  </si>
  <si>
    <t>zdravotního postižení, uvedené v §3 odst. 8)</t>
  </si>
  <si>
    <t>pro druhy zdravotního postižení, uvedené v § 3 odst. 8)</t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</si>
  <si>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</si>
  <si>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>2,4962*x</t>
    </r>
    <r>
      <rPr>
        <b/>
        <vertAlign val="superscript"/>
        <sz val="9"/>
        <rFont val="Arial CE"/>
        <family val="2"/>
        <charset val="238"/>
      </rPr>
      <t>0,5</t>
    </r>
  </si>
  <si>
    <r>
      <t>3,89*x</t>
    </r>
    <r>
      <rPr>
        <b/>
        <vertAlign val="superscript"/>
        <sz val="9"/>
        <rFont val="Arial CE"/>
        <family val="2"/>
        <charset val="238"/>
      </rPr>
      <t>0,355</t>
    </r>
  </si>
  <si>
    <r>
      <t xml:space="preserve">mateřská škola </t>
    </r>
    <r>
      <rPr>
        <b/>
        <sz val="10"/>
        <rFont val="Arial CE"/>
        <family val="2"/>
        <charset val="238"/>
      </rPr>
      <t>od 107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</si>
  <si>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>2*(2,4962*x</t>
    </r>
    <r>
      <rPr>
        <b/>
        <vertAlign val="superscript"/>
        <sz val="9"/>
        <rFont val="Arial CE"/>
        <family val="2"/>
        <charset val="238"/>
      </rPr>
      <t>0,5</t>
    </r>
    <r>
      <rPr>
        <b/>
        <sz val="9"/>
        <rFont val="Arial CE"/>
        <charset val="238"/>
      </rPr>
      <t>)</t>
    </r>
  </si>
  <si>
    <r>
      <t>2*(-0,0005*x</t>
    </r>
    <r>
      <rPr>
        <b/>
        <vertAlign val="superscript"/>
        <sz val="9"/>
        <rFont val="Arial CE"/>
        <family val="2"/>
        <charset val="238"/>
      </rPr>
      <t>2</t>
    </r>
    <r>
      <rPr>
        <b/>
        <sz val="9"/>
        <rFont val="Arial CE"/>
        <family val="2"/>
        <charset val="238"/>
      </rPr>
      <t>+0,1103*x +31,00)</t>
    </r>
  </si>
  <si>
    <r>
      <t>2*(3,89*x</t>
    </r>
    <r>
      <rPr>
        <b/>
        <vertAlign val="superscript"/>
        <sz val="9"/>
        <rFont val="Arial CE"/>
        <family val="2"/>
        <charset val="238"/>
      </rPr>
      <t>0,355</t>
    </r>
    <r>
      <rPr>
        <b/>
        <sz val="9"/>
        <rFont val="Arial CE"/>
        <family val="2"/>
        <charset val="238"/>
      </rPr>
      <t>)</t>
    </r>
  </si>
  <si>
    <r>
      <t>2,5*(2,4962*x</t>
    </r>
    <r>
      <rPr>
        <b/>
        <vertAlign val="superscript"/>
        <sz val="9"/>
        <rFont val="Arial CE"/>
        <family val="2"/>
        <charset val="238"/>
      </rPr>
      <t>0,5</t>
    </r>
    <r>
      <rPr>
        <b/>
        <sz val="9"/>
        <rFont val="Arial CE"/>
        <charset val="238"/>
      </rPr>
      <t>)</t>
    </r>
  </si>
  <si>
    <r>
      <t>2,5*(3,89*x</t>
    </r>
    <r>
      <rPr>
        <b/>
        <vertAlign val="superscript"/>
        <sz val="9"/>
        <rFont val="Arial CE"/>
        <family val="2"/>
        <charset val="238"/>
      </rPr>
      <t>0,355</t>
    </r>
    <r>
      <rPr>
        <b/>
        <sz val="9"/>
        <rFont val="Arial CE"/>
        <family val="2"/>
        <charset val="238"/>
      </rPr>
      <t>)</t>
    </r>
  </si>
  <si>
    <r>
      <t xml:space="preserve">mateřská škola </t>
    </r>
    <r>
      <rPr>
        <b/>
        <sz val="10"/>
        <rFont val="Arial CE"/>
        <family val="2"/>
        <charset val="238"/>
      </rPr>
      <t>od 57 do 106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</si>
  <si>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 xml:space="preserve">Školní družina - </t>
    </r>
    <r>
      <rPr>
        <sz val="10"/>
        <rFont val="Arial CE"/>
        <family val="2"/>
        <charset val="238"/>
      </rPr>
      <t>žák ve školní družině</t>
    </r>
  </si>
  <si>
    <r>
      <t>Školní klub -</t>
    </r>
    <r>
      <rPr>
        <sz val="10"/>
        <rFont val="Arial CE"/>
        <family val="2"/>
        <charset val="238"/>
      </rPr>
      <t xml:space="preserve"> žák ve školním klubu</t>
    </r>
  </si>
  <si>
    <r>
      <t xml:space="preserve">dítě mateřské školy </t>
    </r>
    <r>
      <rPr>
        <b/>
        <sz val="10"/>
        <rFont val="Arial CE"/>
        <family val="2"/>
        <charset val="238"/>
      </rPr>
      <t xml:space="preserve">od 13 do 18 </t>
    </r>
    <r>
      <rPr>
        <sz val="10"/>
        <rFont val="Arial CE"/>
        <family val="2"/>
        <charset val="238"/>
      </rPr>
      <t>dětí včetně, jde-li o dítě ve třídě (škole) s celodenním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</si>
  <si>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19 do 24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</si>
  <si>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25 do 56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</si>
  <si>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</si>
  <si>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13 do 18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</si>
  <si>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19 do 24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</si>
  <si>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25 do 56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</si>
  <si>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57 do 106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</si>
  <si>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od 107</t>
    </r>
    <r>
      <rPr>
        <sz val="10"/>
        <rFont val="Arial CE"/>
        <family val="2"/>
        <charset val="238"/>
      </rPr>
      <t xml:space="preserve"> dětí včetně, jde-li o dítě ve třídě (škole) s polodenním provozem</t>
    </r>
  </si>
  <si>
    <r>
      <t xml:space="preserve">dítě mateřské školy </t>
    </r>
    <r>
      <rPr>
        <b/>
        <sz val="10"/>
        <rFont val="Arial CE"/>
        <family val="2"/>
        <charset val="238"/>
      </rPr>
      <t>do 12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</si>
  <si>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 xml:space="preserve">dítě mateřské školy </t>
    </r>
    <r>
      <rPr>
        <b/>
        <sz val="10"/>
        <rFont val="Arial CE"/>
        <family val="2"/>
        <charset val="238"/>
      </rPr>
      <t>od 13 do 18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</si>
  <si>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>dítě mateřské školy</t>
    </r>
    <r>
      <rPr>
        <b/>
        <sz val="10"/>
        <rFont val="Arial CE"/>
        <family val="2"/>
        <charset val="238"/>
      </rPr>
      <t xml:space="preserve"> od 19 do 24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</si>
  <si>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>dítě mateřské školy</t>
    </r>
    <r>
      <rPr>
        <b/>
        <sz val="10"/>
        <rFont val="Arial CE"/>
        <family val="2"/>
        <charset val="238"/>
      </rPr>
      <t xml:space="preserve"> od 25 do 56</t>
    </r>
    <r>
      <rPr>
        <sz val="10"/>
        <rFont val="Arial CE"/>
        <family val="2"/>
        <charset val="238"/>
      </rPr>
      <t xml:space="preserve"> dětí včetně, jde-li o dítě s omezenou délkou docházky (zák.117/1995 Sb.,ve znění pozdějších předpisů)</t>
    </r>
  </si>
  <si>
    <r>
      <t xml:space="preserve">dítě mateřské školy </t>
    </r>
    <r>
      <rPr>
        <b/>
        <sz val="10"/>
        <rFont val="Arial CE"/>
        <family val="2"/>
        <charset val="238"/>
      </rPr>
      <t xml:space="preserve">od 107 </t>
    </r>
    <r>
      <rPr>
        <sz val="10"/>
        <rFont val="Arial CE"/>
        <family val="2"/>
        <charset val="238"/>
      </rPr>
      <t>dětí včetně, jde-li o dítě s omezenou délkou docházky (zák.117/1995 Sb.,ve znění pozdějších předpisů)</t>
    </r>
  </si>
  <si>
    <r>
      <t xml:space="preserve">dítě mateřské školy </t>
    </r>
    <r>
      <rPr>
        <b/>
        <sz val="10"/>
        <rFont val="Arial CE"/>
        <charset val="238"/>
      </rPr>
      <t>o</t>
    </r>
    <r>
      <rPr>
        <b/>
        <sz val="10"/>
        <rFont val="Arial CE"/>
        <family val="2"/>
        <charset val="238"/>
      </rPr>
      <t>d 57 do 106</t>
    </r>
    <r>
      <rPr>
        <sz val="10"/>
        <rFont val="Arial CE"/>
        <family val="2"/>
        <charset val="238"/>
      </rPr>
      <t xml:space="preserve"> dětí včetně, jde-li o dítě ve třídě (škole) s celodenním provozem</t>
    </r>
  </si>
  <si>
    <r>
      <t>K základní normativní částce budou použity opravné koeficienty:</t>
    </r>
    <r>
      <rPr>
        <sz val="12"/>
        <rFont val="Arial"/>
        <family val="2"/>
        <charset val="238"/>
      </rPr>
      <t>(násobky základní částky)</t>
    </r>
  </si>
  <si>
    <t>ŠJ - vývařovnu:</t>
  </si>
  <si>
    <t>ŠJ -výdejnu:</t>
  </si>
  <si>
    <t>odst. 6a): (třídy, školy)</t>
  </si>
  <si>
    <t>odst. 6c): (praktická škola)</t>
  </si>
  <si>
    <t xml:space="preserve">dálková forma </t>
  </si>
  <si>
    <t>večerní forma</t>
  </si>
  <si>
    <t>distanční forma</t>
  </si>
  <si>
    <t>odst. 6d): (škola při zdravotním zařízení)</t>
  </si>
  <si>
    <t>odst. 6e): (školní družina v ZŠ speciální)</t>
  </si>
  <si>
    <t>odst. 6g): (ubytovaný se zdravotním postižením)</t>
  </si>
  <si>
    <t>odst. 6b): (individuální integrace)</t>
  </si>
  <si>
    <t xml:space="preserve">V případě mateřské školy (ve třídě) s celodenním provozem dle § 4 odst. 4) vyhlášky o krajských normativech </t>
  </si>
  <si>
    <t>na dítě se stanovenou délkou pobytu odpovídajícímu polodennímu provozu</t>
  </si>
  <si>
    <t>V případě základní školy - dle § 41 školského zákona</t>
  </si>
  <si>
    <t>Rozdělení rozpočtu pro školní jídelnu</t>
  </si>
  <si>
    <t>V případě školy, v níž lze plnit povinnou školní docházku - dle § 38 školského zákona</t>
  </si>
  <si>
    <t>na žáka plnícího povinnou školní docházku v zahraničí</t>
  </si>
  <si>
    <t>na žáka individuálně vzdělávaného</t>
  </si>
  <si>
    <t xml:space="preserve">na žáka vzdělávaného podle individuálního vzdělávacího plánu </t>
  </si>
  <si>
    <t>V případě střední školy, konzervatoře, VOŠ (nejedná li se o případ mimořádně nadaných nebo se spec.vzděl.potřebami)</t>
  </si>
  <si>
    <t>Np</t>
  </si>
  <si>
    <t>No</t>
  </si>
  <si>
    <t>1.</t>
  </si>
  <si>
    <t>2.</t>
  </si>
  <si>
    <t>Krajské průměrné platové stupně za jednotlivé druhy škol a školských zařízení</t>
  </si>
  <si>
    <t>mateřské školy</t>
  </si>
  <si>
    <t>speciálně pedagogická centra</t>
  </si>
  <si>
    <t>základní školy</t>
  </si>
  <si>
    <t>střední školy a VOŠ</t>
  </si>
  <si>
    <t>základní umělecké školy</t>
  </si>
  <si>
    <t>střediska volného času</t>
  </si>
  <si>
    <t>dětské domovy</t>
  </si>
  <si>
    <t>domovy mládeže a internáty</t>
  </si>
  <si>
    <t>3.</t>
  </si>
  <si>
    <t xml:space="preserve">Výše opravných koeficientů - podle výše rozdílové hodnoty(±) u školy v intervalu: </t>
  </si>
  <si>
    <t xml:space="preserve"> - není koeficient aplikován</t>
  </si>
  <si>
    <t xml:space="preserve">rozdíl - od ±1,0 do ±1,5 (včetně) - při nižším průměrném stupni je koeficient </t>
  </si>
  <si>
    <t xml:space="preserve">                                                    - při vyšším průměrném stupni je koeficient </t>
  </si>
  <si>
    <t xml:space="preserve">                                                 - při vyšším průměrném stupni je koeficient </t>
  </si>
  <si>
    <t>g)</t>
  </si>
  <si>
    <r>
      <t xml:space="preserve">žák v </t>
    </r>
    <r>
      <rPr>
        <b/>
        <sz val="10"/>
        <rFont val="Arial"/>
        <family val="2"/>
      </rPr>
      <t>základní škole speciální</t>
    </r>
  </si>
  <si>
    <t>r)</t>
  </si>
  <si>
    <t>Domovy mládeže</t>
  </si>
  <si>
    <t>t),  1)</t>
  </si>
  <si>
    <t>1 ubytovaný v domově mládeže, který se zároveň vzdělává ve střední škole nebo konzervatoři</t>
  </si>
  <si>
    <t>t),  2)</t>
  </si>
  <si>
    <t xml:space="preserve">1 ubytovaný v domově mládeže, který se zároveň vzdělává ve vyšší odborné škole </t>
  </si>
  <si>
    <t>(1,1233*Ln(x)+17)*1,11</t>
  </si>
  <si>
    <t>Internáty</t>
  </si>
  <si>
    <t>u),  1)</t>
  </si>
  <si>
    <t>1 ubytovaný  dle § 1, písm.u) odst. 1)</t>
  </si>
  <si>
    <t>u),  2)</t>
  </si>
  <si>
    <t>1 ubytovaný  dle § 1, písm.u) odst. 2)</t>
  </si>
  <si>
    <t xml:space="preserve">v)  </t>
  </si>
  <si>
    <t>Dětský domov</t>
  </si>
  <si>
    <t>m)</t>
  </si>
  <si>
    <r>
      <t xml:space="preserve">Pedagogicko-psychologická poradna (PPP) </t>
    </r>
    <r>
      <rPr>
        <sz val="10"/>
        <rFont val="Arial CE"/>
        <family val="2"/>
        <charset val="238"/>
      </rPr>
      <t>- dítě, žák, student</t>
    </r>
  </si>
  <si>
    <t>Speciální pedagogické centrum (SPC)</t>
  </si>
  <si>
    <t>Kč</t>
  </si>
  <si>
    <t xml:space="preserve">Ukazatel prům. počtu výkonů připadající na 1 zaměstnance </t>
  </si>
  <si>
    <t>Ukaz. průměr. výše měsíčního platu</t>
  </si>
  <si>
    <t>Základní částka</t>
  </si>
  <si>
    <t>z toho</t>
  </si>
  <si>
    <t>PP - ped.</t>
  </si>
  <si>
    <t>PO - ost.</t>
  </si>
  <si>
    <t>Základní částka na jednotku výkonu</t>
  </si>
  <si>
    <t xml:space="preserve">ONIV </t>
  </si>
  <si>
    <t>druh školy, zařízení/obor vzdělání</t>
  </si>
  <si>
    <t xml:space="preserve">pedagogického </t>
  </si>
  <si>
    <t xml:space="preserve">nepedagogického </t>
  </si>
  <si>
    <t>příloha 1</t>
  </si>
  <si>
    <t>příloha3</t>
  </si>
  <si>
    <t>Příplatky a opravné koeficienty</t>
  </si>
  <si>
    <t xml:space="preserve">Opravným koeficientem se základní částka vynásobí, bude uplatněn u těch škol a zařízení, kde je průměrný </t>
  </si>
  <si>
    <t>platový stupeň pedagogických pracovníků vyšší nebo nižší než dále uvedené krajské průměry.</t>
  </si>
  <si>
    <t>1 dítě v mateřské škole nebo třídě s polodenním provozem</t>
  </si>
  <si>
    <t>Příloha 1b</t>
  </si>
  <si>
    <t>1 dítě v MŠ s omezenou délkou docházky</t>
  </si>
  <si>
    <t>Zásady uplatnění opravného koeficientu podle odst. 5 § 4 vyhlášky MŠMT č. 492/2005 o krajských normativech.</t>
  </si>
  <si>
    <t>školní družiny a školní kluby</t>
  </si>
  <si>
    <t>do 152 žáků</t>
  </si>
  <si>
    <t>od 153 do 753 žáků</t>
  </si>
  <si>
    <t>do 152</t>
  </si>
  <si>
    <t>Příplatek je násobkem základní částky pro druhy zdravotního postižení, uvedené v § 3 odst. 8)</t>
  </si>
  <si>
    <r>
      <t>0,94*(-0,00285*x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+0,62285*x+17,497)</t>
    </r>
  </si>
  <si>
    <r>
      <t xml:space="preserve">  -0,0009*x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+0,2862*x+19</t>
    </r>
  </si>
  <si>
    <t>(10,899*Ln(x) +x/200)*1,667</t>
  </si>
  <si>
    <t>od 321</t>
  </si>
  <si>
    <t>od 13 do 160 stravovaných</t>
  </si>
  <si>
    <t>od 161 stravovaných</t>
  </si>
  <si>
    <r>
      <t xml:space="preserve">Středisko pro volný čas dětí a mládeže (SVČ) - </t>
    </r>
    <r>
      <rPr>
        <sz val="10"/>
        <rFont val="Arial CE"/>
        <family val="2"/>
        <charset val="238"/>
      </rPr>
      <t>žák, student ve SVČ</t>
    </r>
  </si>
  <si>
    <t>do 69 žáků</t>
  </si>
  <si>
    <t>od 70 do 115 žáků</t>
  </si>
  <si>
    <t>h)</t>
  </si>
  <si>
    <t>0,022*x+14,445</t>
  </si>
  <si>
    <t>0,0045*x+18,455</t>
  </si>
  <si>
    <r>
      <t xml:space="preserve"> -0,00000887*x</t>
    </r>
    <r>
      <rPr>
        <b/>
        <vertAlign val="superscript"/>
        <sz val="9"/>
        <rFont val="Arial CE"/>
        <charset val="238"/>
      </rPr>
      <t>3</t>
    </r>
    <r>
      <rPr>
        <b/>
        <sz val="9"/>
        <rFont val="Arial CE"/>
        <family val="2"/>
        <charset val="238"/>
      </rPr>
      <t>+ 0,0009011*x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>+0,119111*x +0,1</t>
    </r>
  </si>
  <si>
    <t>0,00981*x+11,08</t>
  </si>
  <si>
    <t>0,01*x+11,08</t>
  </si>
  <si>
    <t>0,0095*x+11,18</t>
  </si>
  <si>
    <t>od 22 do 44 žáků</t>
  </si>
  <si>
    <t>od 45 do 99 žáků</t>
  </si>
  <si>
    <r>
      <t>-0,00000622*x</t>
    </r>
    <r>
      <rPr>
        <b/>
        <vertAlign val="superscript"/>
        <sz val="9"/>
        <rFont val="Arial CE"/>
        <charset val="238"/>
      </rPr>
      <t>3</t>
    </r>
    <r>
      <rPr>
        <b/>
        <sz val="9"/>
        <rFont val="Arial CE"/>
        <family val="2"/>
        <charset val="238"/>
      </rPr>
      <t>+ 0,0009011*x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>+0,108211*x+2,2</t>
    </r>
  </si>
  <si>
    <r>
      <t>2*(2,4962*x</t>
    </r>
    <r>
      <rPr>
        <b/>
        <vertAlign val="superscript"/>
        <sz val="10"/>
        <rFont val="Arial CE"/>
        <charset val="238"/>
      </rPr>
      <t>0,5</t>
    </r>
    <r>
      <rPr>
        <b/>
        <sz val="10"/>
        <rFont val="Arial CE"/>
        <family val="2"/>
        <charset val="238"/>
      </rPr>
      <t>)</t>
    </r>
  </si>
  <si>
    <r>
      <t>2*(3,89*x</t>
    </r>
    <r>
      <rPr>
        <b/>
        <vertAlign val="superscript"/>
        <sz val="10"/>
        <rFont val="Arial CE"/>
        <charset val="238"/>
      </rPr>
      <t>0,355</t>
    </r>
    <r>
      <rPr>
        <b/>
        <sz val="10"/>
        <rFont val="Arial CE"/>
        <family val="2"/>
        <charset val="238"/>
      </rPr>
      <t>)</t>
    </r>
  </si>
  <si>
    <t>Zákon č. 117/1995 Sb., ve znění pozdějších předpisů</t>
  </si>
  <si>
    <r>
      <t>0,94*(-0,00285*x</t>
    </r>
    <r>
      <rPr>
        <b/>
        <vertAlign val="superscript"/>
        <sz val="9"/>
        <rFont val="Arial CE"/>
        <charset val="238"/>
      </rPr>
      <t>2</t>
    </r>
    <r>
      <rPr>
        <b/>
        <sz val="9"/>
        <rFont val="Arial CE"/>
        <family val="2"/>
        <charset val="238"/>
      </rPr>
      <t xml:space="preserve"> +0,62285*x+17,497)</t>
    </r>
  </si>
  <si>
    <t>do 69</t>
  </si>
  <si>
    <t>§</t>
  </si>
  <si>
    <t>4,83*Ln(x)-3,5</t>
  </si>
  <si>
    <t>3,95*Ln(x*0,51)+1,3</t>
  </si>
  <si>
    <t>2,98*Ln(x*0,86)+2</t>
  </si>
  <si>
    <t>13,64+0,04*x-2,5</t>
  </si>
  <si>
    <t>0,73*(6,558*Ln(x)-4)</t>
  </si>
  <si>
    <t>1,11*(1,1233*Ln(x)+17)</t>
  </si>
  <si>
    <t>do 22 ubytovaných včetně</t>
  </si>
  <si>
    <t>od 23 do 275 ubyt. včetně</t>
  </si>
  <si>
    <t>od 276 ubytovaných</t>
  </si>
  <si>
    <r>
      <t>2*(-0,0005*x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family val="2"/>
        <charset val="238"/>
      </rPr>
      <t>+0,1103*x +31,00)</t>
    </r>
  </si>
  <si>
    <t>odst. 6f): (školní družina v oddělení pouze pro žáky se zdravotním postižením</t>
  </si>
  <si>
    <t>lehké a středně těžké mentální postižení, vady řeči, vývoj. poruchy učení a chování, sluch. postižení, zrakové a tělesné postižení</t>
  </si>
  <si>
    <t>1 stravovaný zároveň se vzdělávající v MŠ - oběd+doplňkové jídlo</t>
  </si>
  <si>
    <t>1 stravovaný zároveň se vzdělávající v ZŠ, SŠ - oběd</t>
  </si>
  <si>
    <t>1 stravovaný zároveň jemuž jsou poskytovány strav. služby kromě oběda</t>
  </si>
  <si>
    <r>
      <t xml:space="preserve">žák základní školy, </t>
    </r>
    <r>
      <rPr>
        <b/>
        <sz val="10"/>
        <rFont val="Arial"/>
        <family val="2"/>
      </rPr>
      <t>do 9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</si>
  <si>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10 do 15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</si>
  <si>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16 do 21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</si>
  <si>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>žák základní školy, o</t>
    </r>
    <r>
      <rPr>
        <b/>
        <sz val="10"/>
        <rFont val="Arial"/>
        <family val="2"/>
      </rPr>
      <t>d 22 do 44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</si>
  <si>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45 do 99</t>
    </r>
    <r>
      <rPr>
        <sz val="10"/>
        <rFont val="Arial"/>
        <family val="2"/>
        <charset val="238"/>
      </rPr>
      <t xml:space="preserve"> žáků včetně, tvořené pouze třídami prvního stupně</t>
    </r>
  </si>
  <si>
    <r>
      <t xml:space="preserve">žák základní školy, </t>
    </r>
    <r>
      <rPr>
        <b/>
        <sz val="10"/>
        <rFont val="Arial"/>
        <family val="2"/>
      </rPr>
      <t>od 100</t>
    </r>
    <r>
      <rPr>
        <sz val="10"/>
        <rFont val="Arial"/>
        <family val="2"/>
        <charset val="238"/>
      </rPr>
      <t xml:space="preserve"> žáků, tvořené pouze třídami prvního stupně</t>
    </r>
  </si>
  <si>
    <r>
      <t xml:space="preserve">žák 1.stupně základní školy </t>
    </r>
    <r>
      <rPr>
        <b/>
        <sz val="10"/>
        <rFont val="Arial"/>
        <family val="2"/>
      </rPr>
      <t>do 88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</si>
  <si>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89 až 149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</si>
  <si>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150 až 230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</si>
  <si>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231 až 320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</si>
  <si>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>321 až 399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</si>
  <si>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1.stupně základní školy s </t>
    </r>
    <r>
      <rPr>
        <b/>
        <sz val="10"/>
        <rFont val="Arial"/>
        <family val="2"/>
      </rPr>
      <t xml:space="preserve">400 a více </t>
    </r>
    <r>
      <rPr>
        <sz val="10"/>
        <rFont val="Arial"/>
        <family val="2"/>
        <charset val="238"/>
      </rPr>
      <t>žáky,</t>
    </r>
    <r>
      <rPr>
        <sz val="10"/>
        <rFont val="Arial"/>
        <family val="2"/>
        <charset val="238"/>
      </rPr>
      <t xml:space="preserve"> tvořené oběma stupni</t>
    </r>
  </si>
  <si>
    <r>
      <t xml:space="preserve">žák 2.stupně základní školy do </t>
    </r>
    <r>
      <rPr>
        <b/>
        <sz val="10"/>
        <rFont val="Arial"/>
        <family val="2"/>
        <charset val="238"/>
      </rPr>
      <t>69</t>
    </r>
    <r>
      <rPr>
        <sz val="10"/>
        <rFont val="Arial"/>
        <family val="2"/>
        <charset val="238"/>
      </rPr>
      <t xml:space="preserve"> žáků včetně, tvořené oběma stupni</t>
    </r>
  </si>
  <si>
    <r>
      <t>žák 2.stupně základní školy s</t>
    </r>
    <r>
      <rPr>
        <b/>
        <sz val="10"/>
        <rFont val="Arial"/>
        <family val="2"/>
        <charset val="238"/>
      </rPr>
      <t xml:space="preserve"> 70 </t>
    </r>
    <r>
      <rPr>
        <b/>
        <sz val="10"/>
        <rFont val="Arial"/>
        <family val="2"/>
      </rPr>
      <t>až 115</t>
    </r>
    <r>
      <rPr>
        <sz val="10"/>
        <rFont val="Arial"/>
        <family val="2"/>
        <charset val="238"/>
      </rPr>
      <t xml:space="preserve"> žáků včetně, tvořené oběma stupni</t>
    </r>
  </si>
  <si>
    <r>
      <t xml:space="preserve">žák 2.stupně základní školy s </t>
    </r>
    <r>
      <rPr>
        <b/>
        <sz val="10"/>
        <rFont val="Arial"/>
        <family val="2"/>
      </rPr>
      <t>116 až 160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</si>
  <si>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2.stupně základní školy s </t>
    </r>
    <r>
      <rPr>
        <b/>
        <sz val="10"/>
        <rFont val="Arial"/>
        <family val="2"/>
      </rPr>
      <t xml:space="preserve">161 až 210 </t>
    </r>
    <r>
      <rPr>
        <sz val="10"/>
        <rFont val="Arial"/>
        <family val="2"/>
        <charset val="238"/>
      </rPr>
      <t>žáky včetně, tvořené oběma stupni</t>
    </r>
  </si>
  <si>
    <r>
      <t xml:space="preserve">žák 2.stupně základní školy s </t>
    </r>
    <r>
      <rPr>
        <b/>
        <sz val="10"/>
        <rFont val="Arial"/>
        <family val="2"/>
      </rPr>
      <t>211 až 320</t>
    </r>
    <r>
      <rPr>
        <sz val="10"/>
        <rFont val="Arial"/>
        <family val="2"/>
        <charset val="238"/>
      </rPr>
      <t xml:space="preserve"> žáky včetně, tvořené oběma stupni</t>
    </r>
  </si>
  <si>
    <r>
      <t xml:space="preserve">žák 2.stupně základní školy s </t>
    </r>
    <r>
      <rPr>
        <b/>
        <sz val="10"/>
        <rFont val="Arial"/>
        <family val="2"/>
      </rPr>
      <t>321 a více</t>
    </r>
    <r>
      <rPr>
        <sz val="10"/>
        <rFont val="Arial"/>
        <family val="2"/>
        <charset val="238"/>
      </rPr>
      <t xml:space="preserve"> žáky, tvořené oběma stupni</t>
    </r>
  </si>
  <si>
    <r>
      <t xml:space="preserve">žák základní školy, tvořené oběma stupni </t>
    </r>
    <r>
      <rPr>
        <b/>
        <sz val="10"/>
        <rFont val="Arial"/>
        <family val="2"/>
      </rPr>
      <t>do 152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</si>
  <si>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r>
      <t xml:space="preserve">žák základní školy, tvořené oběma stupni </t>
    </r>
    <r>
      <rPr>
        <b/>
        <sz val="10"/>
        <rFont val="Arial"/>
        <family val="2"/>
      </rPr>
      <t>od 153 do 753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</si>
  <si>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r>
      <t xml:space="preserve">žák základní školy, tvořené oběma stupni </t>
    </r>
    <r>
      <rPr>
        <b/>
        <sz val="10"/>
        <rFont val="Arial"/>
        <family val="2"/>
      </rPr>
      <t>od 754</t>
    </r>
    <r>
      <rPr>
        <sz val="10"/>
        <rFont val="Arial"/>
        <family val="2"/>
        <charset val="238"/>
      </rPr>
      <t xml:space="preserve"> žáků, </t>
    </r>
    <r>
      <rPr>
        <b/>
        <sz val="10"/>
        <rFont val="Arial"/>
        <family val="2"/>
        <charset val="238"/>
      </rPr>
      <t xml:space="preserve">neped.zam. </t>
    </r>
  </si>
  <si>
    <r>
      <t xml:space="preserve">žák </t>
    </r>
    <r>
      <rPr>
        <b/>
        <sz val="10"/>
        <rFont val="Arial"/>
        <family val="2"/>
      </rPr>
      <t>kursu</t>
    </r>
    <r>
      <rPr>
        <sz val="10"/>
        <rFont val="Arial"/>
        <family val="2"/>
        <charset val="238"/>
      </rPr>
      <t xml:space="preserve"> pro získání základního vzdělání, žák kursu pro získání základů vzdělání</t>
    </r>
  </si>
  <si>
    <r>
      <t xml:space="preserve">dítě v </t>
    </r>
    <r>
      <rPr>
        <b/>
        <sz val="10"/>
        <rFont val="Arial"/>
        <family val="2"/>
      </rPr>
      <t xml:space="preserve">přípravném stupni </t>
    </r>
    <r>
      <rPr>
        <sz val="10"/>
        <rFont val="Arial"/>
        <family val="2"/>
        <charset val="238"/>
      </rPr>
      <t>ZŠ speciální</t>
    </r>
  </si>
  <si>
    <r>
      <t xml:space="preserve">dítě v </t>
    </r>
    <r>
      <rPr>
        <b/>
        <sz val="10"/>
        <rFont val="Arial"/>
        <family val="2"/>
        <charset val="238"/>
      </rPr>
      <t>přípravné třídě ZŠ</t>
    </r>
    <r>
      <rPr>
        <sz val="10"/>
        <rFont val="Arial"/>
        <family val="2"/>
        <charset val="238"/>
      </rPr>
      <t xml:space="preserve"> pro děti v posledním roce před zahájením povinné školní docházky</t>
    </r>
  </si>
  <si>
    <r>
      <t xml:space="preserve">stravovaný podle § 1 písm.s), odst. 2.) - </t>
    </r>
    <r>
      <rPr>
        <b/>
        <sz val="10"/>
        <rFont val="Arial"/>
        <family val="2"/>
      </rPr>
      <t>do 12</t>
    </r>
    <r>
      <rPr>
        <sz val="10"/>
        <rFont val="Arial"/>
        <family val="2"/>
        <charset val="238"/>
      </rPr>
      <t xml:space="preserve"> stravovaných včetně (MŠ - oběd+doplňkové jídlo)</t>
    </r>
  </si>
  <si>
    <r>
      <t>stravovaný podle § 1 písm.s), odst.2.) -</t>
    </r>
    <r>
      <rPr>
        <b/>
        <sz val="10"/>
        <rFont val="Arial"/>
        <family val="2"/>
      </rPr>
      <t xml:space="preserve"> od 13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do 160</t>
    </r>
    <r>
      <rPr>
        <sz val="10"/>
        <rFont val="Arial"/>
        <family val="2"/>
        <charset val="238"/>
      </rPr>
      <t xml:space="preserve"> stravovaných (MŠ - oběd+doplňkové jídlo)</t>
    </r>
  </si>
  <si>
    <r>
      <t>stravovaný podle § 1 písm.s), odst.2.) -</t>
    </r>
    <r>
      <rPr>
        <b/>
        <sz val="10"/>
        <rFont val="Arial"/>
        <family val="2"/>
      </rPr>
      <t xml:space="preserve"> od 161</t>
    </r>
    <r>
      <rPr>
        <sz val="10"/>
        <rFont val="Arial"/>
        <family val="2"/>
        <charset val="238"/>
      </rPr>
      <t xml:space="preserve"> stravovaných (MŠ - oběd+doplňkové jídlo)</t>
    </r>
  </si>
  <si>
    <r>
      <t xml:space="preserve">stravovaný podle § 1 písm.s), odst.1.) </t>
    </r>
    <r>
      <rPr>
        <b/>
        <sz val="10"/>
        <rFont val="Arial"/>
        <family val="2"/>
      </rPr>
      <t xml:space="preserve">do 29 </t>
    </r>
    <r>
      <rPr>
        <sz val="10"/>
        <rFont val="Arial"/>
        <family val="2"/>
        <charset val="238"/>
      </rPr>
      <t>stravovaných včetně - výkony po korekci (ZŠ,SŠ - oběd)</t>
    </r>
  </si>
  <si>
    <r>
      <t xml:space="preserve">stravovaný podle § 1 písm.s), odst. 1.)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  -výkony po korekci (ZŠ,SŠ - oběd)</t>
    </r>
  </si>
  <si>
    <r>
      <t xml:space="preserve">stravovaný podle § 1 písm.s), odst. 3.) </t>
    </r>
    <r>
      <rPr>
        <b/>
        <sz val="10"/>
        <rFont val="Arial"/>
        <family val="2"/>
      </rPr>
      <t>do 29</t>
    </r>
    <r>
      <rPr>
        <sz val="10"/>
        <rFont val="Arial"/>
        <family val="2"/>
        <charset val="238"/>
      </rPr>
      <t xml:space="preserve"> stravovaných včetně-výkony po korekci (oběd+večeře)</t>
    </r>
  </si>
  <si>
    <r>
      <t xml:space="preserve">stravovaný podle § 1 písm.s), odst. 3.)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stravovaných-výkony po korekci (oběd+večeře)</t>
    </r>
  </si>
  <si>
    <r>
      <t xml:space="preserve">stravovaný podle § 1 písm.s), odst.4) </t>
    </r>
    <r>
      <rPr>
        <b/>
        <sz val="10"/>
        <rFont val="Arial"/>
        <family val="2"/>
      </rPr>
      <t>do 29</t>
    </r>
    <r>
      <rPr>
        <sz val="10"/>
        <rFont val="Arial"/>
        <family val="2"/>
        <charset val="238"/>
      </rPr>
      <t xml:space="preserve"> stravovaných včetně-výkony po korekci (strav. služby kromě oběda)</t>
    </r>
  </si>
  <si>
    <r>
      <t xml:space="preserve">stravovaný podle § 1 písm.s), odst.4) </t>
    </r>
    <r>
      <rPr>
        <b/>
        <sz val="10"/>
        <rFont val="Arial"/>
        <family val="2"/>
      </rPr>
      <t>od 30</t>
    </r>
    <r>
      <rPr>
        <sz val="10"/>
        <rFont val="Arial"/>
        <family val="2"/>
        <charset val="238"/>
      </rPr>
      <t xml:space="preserve"> stravovaných-výkony po korekci (strav. služby kromě oběda)</t>
    </r>
  </si>
  <si>
    <r>
      <t xml:space="preserve">1 ubytovaný v DM, který se zároveň vzdělává v ZŠ, SŠ nebo konzervatoři </t>
    </r>
    <r>
      <rPr>
        <b/>
        <sz val="10"/>
        <rFont val="Arial"/>
        <family val="2"/>
        <charset val="238"/>
      </rPr>
      <t xml:space="preserve">do 22 </t>
    </r>
    <r>
      <rPr>
        <sz val="10"/>
        <rFont val="Arial"/>
        <family val="2"/>
        <charset val="238"/>
      </rPr>
      <t>žáků včetně</t>
    </r>
  </si>
  <si>
    <r>
      <t xml:space="preserve">2 ubytovaný v DM, který se zároveň vzdělává  v ZŠ, SŠ  nebo konzervatoři </t>
    </r>
    <r>
      <rPr>
        <b/>
        <sz val="10"/>
        <rFont val="Arial"/>
        <family val="2"/>
        <charset val="238"/>
      </rPr>
      <t xml:space="preserve">od 23 do 275 </t>
    </r>
    <r>
      <rPr>
        <sz val="10"/>
        <rFont val="Arial"/>
        <family val="2"/>
        <charset val="238"/>
      </rPr>
      <t>žáků včetně</t>
    </r>
  </si>
  <si>
    <r>
      <t xml:space="preserve">3 ubytovaný v DM, který se zároveň vzdělává  v ZŠ, SŠ  nebo konzervatoři </t>
    </r>
    <r>
      <rPr>
        <b/>
        <sz val="10"/>
        <rFont val="Arial"/>
        <family val="2"/>
        <charset val="238"/>
      </rPr>
      <t xml:space="preserve">od 276 </t>
    </r>
    <r>
      <rPr>
        <sz val="10"/>
        <rFont val="Arial"/>
        <family val="2"/>
        <charset val="238"/>
      </rPr>
      <t>žáků</t>
    </r>
  </si>
  <si>
    <t>do 88 žáků</t>
  </si>
  <si>
    <t>od 89 do 149 žáků</t>
  </si>
  <si>
    <t>do 88</t>
  </si>
  <si>
    <t>rozdíl - do ±0,5 (včetně)</t>
  </si>
  <si>
    <t xml:space="preserve">rozdíl - od ±0,5 do ±1,0 (včetně) - při nižším průměrném stupni je koeficient </t>
  </si>
  <si>
    <t xml:space="preserve">rozdíl - nad ±1,5                          - při nižším průměrném stupni je koeficient </t>
  </si>
  <si>
    <t xml:space="preserve">Ukazatel prům. počtu výkonů na 1 zaměstnance </t>
  </si>
  <si>
    <t>Obor</t>
  </si>
  <si>
    <t>Obor - název</t>
  </si>
  <si>
    <t>Průměr. plat Ped.</t>
  </si>
  <si>
    <t>Průměr. plat Neped.</t>
  </si>
  <si>
    <t>ZČ na jedn. výkonu</t>
  </si>
  <si>
    <t>x</t>
  </si>
  <si>
    <t>obor vzdělání</t>
  </si>
  <si>
    <t>Gymnázia</t>
  </si>
  <si>
    <t>Konzervatoř</t>
  </si>
  <si>
    <t>8244N001</t>
  </si>
  <si>
    <t>8245N001</t>
  </si>
  <si>
    <t>VOŠ</t>
  </si>
  <si>
    <t>2647N05</t>
  </si>
  <si>
    <t>2647N05 - Informační a komunikační technologie</t>
  </si>
  <si>
    <t>3641N04</t>
  </si>
  <si>
    <t>3641N04 - Stavebnictví</t>
  </si>
  <si>
    <t>5341N11</t>
  </si>
  <si>
    <t>5341N11 - Diplomovaná všeobecná sestra</t>
  </si>
  <si>
    <t>5341N41</t>
  </si>
  <si>
    <t>5341N41 - Diplomovaný nutriční terapeut</t>
  </si>
  <si>
    <t>5343N11</t>
  </si>
  <si>
    <t>5343N11 - Diplomovaný farmaceutický asistent</t>
  </si>
  <si>
    <t>5343N21</t>
  </si>
  <si>
    <t>5343N21 - Diplomovaný zdravotní laborant</t>
  </si>
  <si>
    <t>6341N03</t>
  </si>
  <si>
    <t>6341N22</t>
  </si>
  <si>
    <t xml:space="preserve">6341N22 - Účetnictví a daně                                                               </t>
  </si>
  <si>
    <t>6343N03</t>
  </si>
  <si>
    <t xml:space="preserve">6343N03 - Bankovnictví                                                                    </t>
  </si>
  <si>
    <t>7532N01</t>
  </si>
  <si>
    <t xml:space="preserve">7532N01 - Sociální práce                                                                  </t>
  </si>
  <si>
    <t>Střední škola - teoretické vyučování</t>
  </si>
  <si>
    <t>2351E01</t>
  </si>
  <si>
    <t xml:space="preserve">2351E01 - Strojírenské práce                                                              </t>
  </si>
  <si>
    <t>2951E01</t>
  </si>
  <si>
    <t xml:space="preserve">2951E01 - Potravinářská výroba                                                            </t>
  </si>
  <si>
    <t>3664E01</t>
  </si>
  <si>
    <t xml:space="preserve">3664E01 - Tesařské práce                                                                  </t>
  </si>
  <si>
    <t>3667E01</t>
  </si>
  <si>
    <t xml:space="preserve">3667E01 - Zednické práce                                                                  </t>
  </si>
  <si>
    <t>4152E01</t>
  </si>
  <si>
    <t xml:space="preserve">4152E01 - Zahradnické práce                                                               </t>
  </si>
  <si>
    <t>4155E01</t>
  </si>
  <si>
    <t xml:space="preserve">4155E01 - Opravářské práce                                                                </t>
  </si>
  <si>
    <t>6551E01</t>
  </si>
  <si>
    <t xml:space="preserve">6551E01 - Stravovací a ubytovací služby                                                   </t>
  </si>
  <si>
    <t>6651E01</t>
  </si>
  <si>
    <t xml:space="preserve">6651E01 - Prodavačské práce                                                               </t>
  </si>
  <si>
    <t>6954E01</t>
  </si>
  <si>
    <t xml:space="preserve">6954E01 - Provozní služby                                                                 </t>
  </si>
  <si>
    <t>7541E01</t>
  </si>
  <si>
    <t xml:space="preserve">7541E01 - Pečovatelské služby                                                             </t>
  </si>
  <si>
    <t>2351H01</t>
  </si>
  <si>
    <t xml:space="preserve">2351H01 - Strojní mechanik                                                                </t>
  </si>
  <si>
    <t>2352H01</t>
  </si>
  <si>
    <t>2352H01 - Nástrojař</t>
  </si>
  <si>
    <t>2355H01</t>
  </si>
  <si>
    <t xml:space="preserve">2355H01 - Klempiř                                                                         </t>
  </si>
  <si>
    <t>2355H02</t>
  </si>
  <si>
    <t xml:space="preserve">2355H02 - Karosář                                                                         </t>
  </si>
  <si>
    <t>2356H01</t>
  </si>
  <si>
    <t>2356H01 - Obráběč kovů</t>
  </si>
  <si>
    <t>2361H01</t>
  </si>
  <si>
    <t xml:space="preserve">2361H01 - Autolakýrník                                                                    </t>
  </si>
  <si>
    <t>2368H01</t>
  </si>
  <si>
    <t>2368H01 - Mechanik opravář motorových vozidel</t>
  </si>
  <si>
    <t>2651H01</t>
  </si>
  <si>
    <t>2651H01 - Elektrikář</t>
  </si>
  <si>
    <t>2651H02</t>
  </si>
  <si>
    <t>2651H02 - Elektrikář - silnoproud</t>
  </si>
  <si>
    <t>2652H01</t>
  </si>
  <si>
    <t xml:space="preserve">2652H01 - Elektromechanik pro zařízení a přístroje                                        </t>
  </si>
  <si>
    <t>2657H01</t>
  </si>
  <si>
    <t>2657H01 - Autoelektrikář</t>
  </si>
  <si>
    <t>2857H01</t>
  </si>
  <si>
    <t xml:space="preserve">2857H01 - Výrobce a dekoratér keramiky                                                    </t>
  </si>
  <si>
    <t>2953H01</t>
  </si>
  <si>
    <t>2953H01 - Pekař</t>
  </si>
  <si>
    <t>2954H01</t>
  </si>
  <si>
    <t xml:space="preserve">2954H01 - Cukrář                                                                          </t>
  </si>
  <si>
    <t>2956H01</t>
  </si>
  <si>
    <t>2956H01 - Řezník - uzenář</t>
  </si>
  <si>
    <t>3356H01</t>
  </si>
  <si>
    <t>3356H01 - Truhlář</t>
  </si>
  <si>
    <t>3359H01</t>
  </si>
  <si>
    <t>3359H01 - Čalouník</t>
  </si>
  <si>
    <t>3652H01</t>
  </si>
  <si>
    <t>3652H01 - Instalatér</t>
  </si>
  <si>
    <t>3664H01</t>
  </si>
  <si>
    <t>3664H01 - Tesař</t>
  </si>
  <si>
    <t>3667H01</t>
  </si>
  <si>
    <t>3667H01 - Zedník</t>
  </si>
  <si>
    <t>3669H01</t>
  </si>
  <si>
    <t>3669H01 - Pokrývač</t>
  </si>
  <si>
    <t>3752H01</t>
  </si>
  <si>
    <t>3752H01 - Železničář</t>
  </si>
  <si>
    <t>3941H01</t>
  </si>
  <si>
    <t>3941H01 - Malíř a lakýrník</t>
  </si>
  <si>
    <t>4155H01</t>
  </si>
  <si>
    <t>4155H01 - Opravář zemědělských strojů</t>
  </si>
  <si>
    <t>4156H01</t>
  </si>
  <si>
    <t xml:space="preserve">4156H01 - Lesní mechanizátor                                                              </t>
  </si>
  <si>
    <t>5341H01</t>
  </si>
  <si>
    <t xml:space="preserve">5341H01 - Ošetřovatel                                                                     </t>
  </si>
  <si>
    <t>6551H01</t>
  </si>
  <si>
    <t>6551H01 - Kuchař - číšník</t>
  </si>
  <si>
    <t>6651H01</t>
  </si>
  <si>
    <t xml:space="preserve">6651H01 - Prodavač                                                                        </t>
  </si>
  <si>
    <t>6652H01</t>
  </si>
  <si>
    <t>6652H01 - Aranžér</t>
  </si>
  <si>
    <t>6951H01</t>
  </si>
  <si>
    <t>6951H01 - Kadeřník</t>
  </si>
  <si>
    <t>2345L01</t>
  </si>
  <si>
    <t xml:space="preserve">2345L01 - Mechanik seřizovač                                                              </t>
  </si>
  <si>
    <t>2641L01</t>
  </si>
  <si>
    <t xml:space="preserve">2641L01 - Mechanik elektrotechnik                                                         </t>
  </si>
  <si>
    <t>3941L01</t>
  </si>
  <si>
    <t>3941L01 - Autotronik</t>
  </si>
  <si>
    <t>3941L02</t>
  </si>
  <si>
    <t xml:space="preserve">3941L02 - Mechanik instalatérských a elektrotechnických zařízení                          </t>
  </si>
  <si>
    <t>6441L51</t>
  </si>
  <si>
    <t xml:space="preserve">6441L51 - Podnikání                                                                       </t>
  </si>
  <si>
    <t>6541L01</t>
  </si>
  <si>
    <t>6541L01 - Gastronomie</t>
  </si>
  <si>
    <t>6641L01</t>
  </si>
  <si>
    <t>6641L01 - Obchodník</t>
  </si>
  <si>
    <t>6941L01</t>
  </si>
  <si>
    <t xml:space="preserve">6941L01 - Kosmetické služby                                                               </t>
  </si>
  <si>
    <t>8251L01</t>
  </si>
  <si>
    <t xml:space="preserve">8251L01 - Uměleckořemeslné zpracování kovů                                                </t>
  </si>
  <si>
    <t>8251L02</t>
  </si>
  <si>
    <t xml:space="preserve">8251L02 - Uměleckořemeslné zpracování dřeva                                               </t>
  </si>
  <si>
    <t>8251L04</t>
  </si>
  <si>
    <t xml:space="preserve">8251L04 - Uměleckořemeslné zpracování kamene a keramiky                                   </t>
  </si>
  <si>
    <t>1820M01</t>
  </si>
  <si>
    <t xml:space="preserve">1820M01 - Informační technologie                                                          </t>
  </si>
  <si>
    <t>2341M01</t>
  </si>
  <si>
    <t>2341M01 - Strojírenství</t>
  </si>
  <si>
    <t>2345M01</t>
  </si>
  <si>
    <t xml:space="preserve">2345M01 - Dopravní prostředky                                                             </t>
  </si>
  <si>
    <t>2641M01</t>
  </si>
  <si>
    <t>2641M01 - Elektrotechnika</t>
  </si>
  <si>
    <t>2645M01</t>
  </si>
  <si>
    <t xml:space="preserve">2645M01 - Telekomunikace                                                                  </t>
  </si>
  <si>
    <t>3143M01</t>
  </si>
  <si>
    <t>3143M01 - Oděvnictví</t>
  </si>
  <si>
    <t>3646M01</t>
  </si>
  <si>
    <t xml:space="preserve">3646M01 - Geodézie a katastr nemovitostí                                                  </t>
  </si>
  <si>
    <t>3647M01</t>
  </si>
  <si>
    <t>3647M01 - Stavebnictví</t>
  </si>
  <si>
    <t>3741M01</t>
  </si>
  <si>
    <t>3741M01 - Provoz a ekonomika dopravy</t>
  </si>
  <si>
    <t>3742M01</t>
  </si>
  <si>
    <t xml:space="preserve">3742M01 - Logistické a finanční služby                                                    </t>
  </si>
  <si>
    <t>4141M01</t>
  </si>
  <si>
    <t>4141M01 - Agropodnikání</t>
  </si>
  <si>
    <t>4145M01</t>
  </si>
  <si>
    <t>4145M01 - Mechanizace a služby</t>
  </si>
  <si>
    <t>4341M01</t>
  </si>
  <si>
    <t xml:space="preserve">4341M01 - Veterinářství                                                                   </t>
  </si>
  <si>
    <t>5341M01</t>
  </si>
  <si>
    <t xml:space="preserve">5341M01 - Zdravotnický asistent                                                           </t>
  </si>
  <si>
    <t>6341M01</t>
  </si>
  <si>
    <t>6341M01 - Obchodně podnikatelská činnost</t>
  </si>
  <si>
    <t>6341M02</t>
  </si>
  <si>
    <t>6341M02 - Obchodní akademie</t>
  </si>
  <si>
    <t>6542M01</t>
  </si>
  <si>
    <t xml:space="preserve">6542M01 - Hotelnictví                                                                     </t>
  </si>
  <si>
    <t>6542M02</t>
  </si>
  <si>
    <t xml:space="preserve">6542M02 - Cestovní ruch                                                                   </t>
  </si>
  <si>
    <t>6843M01</t>
  </si>
  <si>
    <t>6843M01 - Veřejnosprávní činnost</t>
  </si>
  <si>
    <t>7241M01</t>
  </si>
  <si>
    <t xml:space="preserve">7241M01 - Informační služby                                                               </t>
  </si>
  <si>
    <t>7541M01</t>
  </si>
  <si>
    <t xml:space="preserve">7541M01 - Sociální činnost                                                                </t>
  </si>
  <si>
    <t>7842M01</t>
  </si>
  <si>
    <t>7842M01 - Technické lyceum</t>
  </si>
  <si>
    <t>7842M02</t>
  </si>
  <si>
    <t>7842M02 - Ekonomické lyceum</t>
  </si>
  <si>
    <t>7842M003</t>
  </si>
  <si>
    <t>7842M003 - Pedagogické lyceum</t>
  </si>
  <si>
    <t>7842M05</t>
  </si>
  <si>
    <t xml:space="preserve">7842M05 - Přírodovědné lyceum                                                             </t>
  </si>
  <si>
    <t>8241M05</t>
  </si>
  <si>
    <t xml:space="preserve">8241M05 - Grafický design                                                                 </t>
  </si>
  <si>
    <t>8241M07</t>
  </si>
  <si>
    <t xml:space="preserve">8241M07 - Modelářství a návrhářství oděvů                                                 </t>
  </si>
  <si>
    <t>8241M12</t>
  </si>
  <si>
    <t xml:space="preserve">8241M12 - Výtvarné zpracování keramiky a porcelánu                                        </t>
  </si>
  <si>
    <t>Střední škola - praktické vyučování</t>
  </si>
  <si>
    <t>6341N22 - Účetnictví a daně  (kombin. studium)</t>
  </si>
  <si>
    <t>6343N03 - Bankovnictví  (kombin. studium)</t>
  </si>
  <si>
    <t>5341N21</t>
  </si>
  <si>
    <t>5341N21 - Diplomovaný zdravotnický záchranář</t>
  </si>
  <si>
    <t>5341N31</t>
  </si>
  <si>
    <t>5341N31 - Diplomovaná dentální hygienistka</t>
  </si>
  <si>
    <t xml:space="preserve">6341N03- Marketing                                                                       </t>
  </si>
  <si>
    <t>3657E01</t>
  </si>
  <si>
    <t>3657E01 - Malířské a natěračské práce</t>
  </si>
  <si>
    <t>4152E02</t>
  </si>
  <si>
    <t>4152E02 - Zahradnická výroba</t>
  </si>
  <si>
    <t>3667H02</t>
  </si>
  <si>
    <t>3667H02 - Kamnář</t>
  </si>
  <si>
    <t>2343L51</t>
  </si>
  <si>
    <t>2343L51 - Provozní technika</t>
  </si>
  <si>
    <t>2344L01</t>
  </si>
  <si>
    <t>2344L01 - Mechanik strojů a zařízení</t>
  </si>
  <si>
    <t>3342L51</t>
  </si>
  <si>
    <t>3342L51 - Nábytkářská a dřevařská výroba</t>
  </si>
  <si>
    <t>3644L51</t>
  </si>
  <si>
    <t>3644L51 - Stavební provoz</t>
  </si>
  <si>
    <t>1601M01</t>
  </si>
  <si>
    <t>1601M01 - Ekologie a životní prostředí</t>
  </si>
  <si>
    <t>7842M04</t>
  </si>
  <si>
    <t>7842M04 - Zdravotnické lyceum</t>
  </si>
  <si>
    <t>8241M11</t>
  </si>
  <si>
    <t>8241M11 - Design interiéru</t>
  </si>
  <si>
    <t>8241M17</t>
  </si>
  <si>
    <t>8241M17 - Multimediální tvorba</t>
  </si>
  <si>
    <r>
      <t xml:space="preserve"> -0,0005*x</t>
    </r>
    <r>
      <rPr>
        <b/>
        <vertAlign val="superscript"/>
        <sz val="9"/>
        <rFont val="Arial CE"/>
        <charset val="238"/>
      </rPr>
      <t xml:space="preserve">2 </t>
    </r>
    <r>
      <rPr>
        <b/>
        <sz val="9"/>
        <rFont val="Arial CE"/>
        <charset val="238"/>
      </rPr>
      <t>+0,1103*x+35,00</t>
    </r>
  </si>
  <si>
    <r>
      <t>0,928*(-0,0000491*x</t>
    </r>
    <r>
      <rPr>
        <b/>
        <vertAlign val="superscript"/>
        <sz val="9"/>
        <rFont val="Arial CE"/>
        <family val="2"/>
        <charset val="238"/>
      </rPr>
      <t xml:space="preserve">2 </t>
    </r>
    <r>
      <rPr>
        <b/>
        <sz val="9"/>
        <rFont val="Arial CE"/>
        <family val="2"/>
        <charset val="238"/>
      </rPr>
      <t>+0,0818939*x+34,00)</t>
    </r>
  </si>
  <si>
    <t>10,899*Ln(x)+x/150-3</t>
  </si>
  <si>
    <t>(10,899*Ln(x) +x/200)*0,5-1,5</t>
  </si>
  <si>
    <r>
      <t>(-0,00285*x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>+0,62285*x +17,497)*0,94</t>
    </r>
  </si>
  <si>
    <r>
      <t>2,4962*x</t>
    </r>
    <r>
      <rPr>
        <b/>
        <vertAlign val="superscript"/>
        <sz val="10"/>
        <rFont val="Arial CE"/>
        <family val="2"/>
        <charset val="238"/>
      </rPr>
      <t>0,5</t>
    </r>
  </si>
  <si>
    <r>
      <t xml:space="preserve"> -0,0005*x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+0,1103*x+35,00</t>
    </r>
  </si>
  <si>
    <r>
      <t>3,89*x</t>
    </r>
    <r>
      <rPr>
        <b/>
        <vertAlign val="superscript"/>
        <sz val="10"/>
        <rFont val="Arial CE"/>
        <family val="2"/>
        <charset val="238"/>
      </rPr>
      <t>0,355</t>
    </r>
  </si>
  <si>
    <r>
      <t>(-0,0000491*x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>+0,0818939*x +34) *0,928</t>
    </r>
  </si>
  <si>
    <t>(10,899*Ln(x)+x/200)*0,5-1,5</t>
  </si>
  <si>
    <t>MP</t>
  </si>
  <si>
    <t>7941K41</t>
  </si>
  <si>
    <t>Gymnázium (4-leté)</t>
  </si>
  <si>
    <t>7942K41</t>
  </si>
  <si>
    <t>Gymnázium se sportovní přípravou (4-leté)</t>
  </si>
  <si>
    <t>7941K610</t>
  </si>
  <si>
    <t>Gymnázium - vybrané předměty v cizím jazyce (6leté) - nižší stupeň</t>
  </si>
  <si>
    <t>7941K61</t>
  </si>
  <si>
    <t>Gymnázium  (6leté) - nižší stupeň</t>
  </si>
  <si>
    <t>7941K81</t>
  </si>
  <si>
    <t>Gymnázium (8leté) - nižší stupeň</t>
  </si>
  <si>
    <t>Gymnázium - vybrané předměty v cizím jazyce (6leté) - vyšší stupeň</t>
  </si>
  <si>
    <t>Gymnázium (8leté) - vyšší stupeň</t>
  </si>
  <si>
    <t>Hudba</t>
  </si>
  <si>
    <t>Hudba (kombin. studium)</t>
  </si>
  <si>
    <t>Zpěv</t>
  </si>
  <si>
    <t>Zpěv (kombin. studium)</t>
  </si>
  <si>
    <t>8244P01</t>
  </si>
  <si>
    <t>8245P01</t>
  </si>
  <si>
    <t>Praktická škola dvouletá</t>
  </si>
  <si>
    <t>7862C02</t>
  </si>
  <si>
    <t>2651E01</t>
  </si>
  <si>
    <t>2651E01 - Elektrotechnické a strojně montážní práce</t>
  </si>
  <si>
    <t>2153H01</t>
  </si>
  <si>
    <t>2153H01 - Modelář</t>
  </si>
  <si>
    <t>3751H01</t>
  </si>
  <si>
    <t>3751H01 - Manipulant poštovního provozu a přepravy</t>
  </si>
  <si>
    <t>2641L52</t>
  </si>
  <si>
    <t>2641L52 - Provozní elektrotechnika</t>
  </si>
  <si>
    <t>6541L51</t>
  </si>
  <si>
    <t>6541L51 - Gastronomie</t>
  </si>
  <si>
    <t>5343M01</t>
  </si>
  <si>
    <t>5343M01 - Laboratorní asistent</t>
  </si>
  <si>
    <t>5344M03</t>
  </si>
  <si>
    <t>5344M03 - Asistent zubního technika</t>
  </si>
  <si>
    <t>7842M03</t>
  </si>
  <si>
    <t>7842M03 - Pedagogické lyceum</t>
  </si>
  <si>
    <t xml:space="preserve">8251L01 - Uměleckořemeslné zpracování kovů </t>
  </si>
  <si>
    <t xml:space="preserve">MP </t>
  </si>
  <si>
    <t>vady řeči, vývojové poruchy učení a chování</t>
  </si>
  <si>
    <t>lehké mentální postižení</t>
  </si>
  <si>
    <t>sluchové postižení, zrakové postižení, tělesné postižení, těžké vady řeči</t>
  </si>
  <si>
    <t>středně těžké mentální postižení, těžké sluchové postižení, těžké zrakové postižení, těžké tělesné postižení</t>
  </si>
  <si>
    <t>těžké mentální postižení, postižení s více vadami, autismus</t>
  </si>
  <si>
    <t>lehké mentální postižení, vady řeči, vývoj. poruchy učení a chování, sluch. postižení, zrakové a tělesné postižení</t>
  </si>
  <si>
    <t>středně těžké mentální postižení, kategorie těžkého zdravotního postižení, postižení více vadami a autismem</t>
  </si>
  <si>
    <t>Gymnázium  (6leté) - vyšší stupeň</t>
  </si>
  <si>
    <t>2641N06</t>
  </si>
  <si>
    <t>Elektrotechnika v inteligentních stavbách</t>
  </si>
  <si>
    <t>2857E01</t>
  </si>
  <si>
    <t>2857E01 - Keramická výroba</t>
  </si>
  <si>
    <t>6653H01</t>
  </si>
  <si>
    <t>6653H01 - Operátor skladování</t>
  </si>
  <si>
    <t>7531M01</t>
  </si>
  <si>
    <t>7531M01 - Předškolní,mimoškolní pedagogika</t>
  </si>
  <si>
    <t>Krajské normativy pro rozpis rozpočtu přímých výdajů regionálního školství Plzeňského kraje na rok 2015</t>
  </si>
  <si>
    <t>Normativy pro obory středních škol 2015</t>
  </si>
  <si>
    <t>kmenobor</t>
  </si>
  <si>
    <t>kmzamer</t>
  </si>
  <si>
    <t>vzděl</t>
  </si>
  <si>
    <t>7941K</t>
  </si>
  <si>
    <t>41</t>
  </si>
  <si>
    <t>K</t>
  </si>
  <si>
    <t>7942K</t>
  </si>
  <si>
    <t>61</t>
  </si>
  <si>
    <t>610</t>
  </si>
  <si>
    <t>81</t>
  </si>
  <si>
    <t>8244N</t>
  </si>
  <si>
    <t>001</t>
  </si>
  <si>
    <t>N-k</t>
  </si>
  <si>
    <t>8245N</t>
  </si>
  <si>
    <t>8244P</t>
  </si>
  <si>
    <t>01</t>
  </si>
  <si>
    <t>P</t>
  </si>
  <si>
    <t>8245P</t>
  </si>
  <si>
    <t>2641N</t>
  </si>
  <si>
    <t>06</t>
  </si>
  <si>
    <t>N</t>
  </si>
  <si>
    <t>2647N</t>
  </si>
  <si>
    <t>05</t>
  </si>
  <si>
    <t>2647N19</t>
  </si>
  <si>
    <t>19</t>
  </si>
  <si>
    <t>2647N19 - Správce počítačových sítí</t>
  </si>
  <si>
    <t>3641N</t>
  </si>
  <si>
    <t>04</t>
  </si>
  <si>
    <t>3741N03</t>
  </si>
  <si>
    <t>3741N</t>
  </si>
  <si>
    <t>03</t>
  </si>
  <si>
    <t>3741N03 - Provoz a ekonomika dopravy</t>
  </si>
  <si>
    <t>5341N</t>
  </si>
  <si>
    <t>11</t>
  </si>
  <si>
    <t>21</t>
  </si>
  <si>
    <t>31</t>
  </si>
  <si>
    <t>5343N</t>
  </si>
  <si>
    <t>6341N</t>
  </si>
  <si>
    <t>22</t>
  </si>
  <si>
    <t>6343N</t>
  </si>
  <si>
    <t>7532N</t>
  </si>
  <si>
    <t>7862C</t>
  </si>
  <si>
    <t>02</t>
  </si>
  <si>
    <t>C</t>
  </si>
  <si>
    <t>2351E</t>
  </si>
  <si>
    <t>E</t>
  </si>
  <si>
    <t>2651E</t>
  </si>
  <si>
    <t>2857E</t>
  </si>
  <si>
    <t>2951E</t>
  </si>
  <si>
    <t>3657E</t>
  </si>
  <si>
    <t>3664E</t>
  </si>
  <si>
    <t>3667E</t>
  </si>
  <si>
    <t>4152E</t>
  </si>
  <si>
    <t>4155E</t>
  </si>
  <si>
    <t>6551E</t>
  </si>
  <si>
    <t>6651E</t>
  </si>
  <si>
    <t>6954E</t>
  </si>
  <si>
    <t>7541E</t>
  </si>
  <si>
    <t>2153H</t>
  </si>
  <si>
    <t>H</t>
  </si>
  <si>
    <t>2351H</t>
  </si>
  <si>
    <t>2352H</t>
  </si>
  <si>
    <t>2355H</t>
  </si>
  <si>
    <t>2356H</t>
  </si>
  <si>
    <t>2361H</t>
  </si>
  <si>
    <t>2368H</t>
  </si>
  <si>
    <t>2651H</t>
  </si>
  <si>
    <t>2652H</t>
  </si>
  <si>
    <t>2657H</t>
  </si>
  <si>
    <t>2857H</t>
  </si>
  <si>
    <t>2953H</t>
  </si>
  <si>
    <t>2954H</t>
  </si>
  <si>
    <t>2956H</t>
  </si>
  <si>
    <t>3356H</t>
  </si>
  <si>
    <t>3359H</t>
  </si>
  <si>
    <t>3652H</t>
  </si>
  <si>
    <t>3664H</t>
  </si>
  <si>
    <t>3667H</t>
  </si>
  <si>
    <t>3669H</t>
  </si>
  <si>
    <t>3751H</t>
  </si>
  <si>
    <t>3752H</t>
  </si>
  <si>
    <t>3941H</t>
  </si>
  <si>
    <t>4152H01</t>
  </si>
  <si>
    <t>4152H</t>
  </si>
  <si>
    <t>4152H0 - Zahradník</t>
  </si>
  <si>
    <t>4155H</t>
  </si>
  <si>
    <t>4156H</t>
  </si>
  <si>
    <t>5341H</t>
  </si>
  <si>
    <t>6551H</t>
  </si>
  <si>
    <t>6651H</t>
  </si>
  <si>
    <t>6652H</t>
  </si>
  <si>
    <t>6653H</t>
  </si>
  <si>
    <t>6951H</t>
  </si>
  <si>
    <t>2344L</t>
  </si>
  <si>
    <t>L</t>
  </si>
  <si>
    <t>2345L</t>
  </si>
  <si>
    <t>2641L</t>
  </si>
  <si>
    <t>3941L</t>
  </si>
  <si>
    <t>6541L</t>
  </si>
  <si>
    <t>6641L</t>
  </si>
  <si>
    <t>6941L</t>
  </si>
  <si>
    <t>8251L</t>
  </si>
  <si>
    <t>2343L</t>
  </si>
  <si>
    <t>51</t>
  </si>
  <si>
    <t>L-5</t>
  </si>
  <si>
    <t>52</t>
  </si>
  <si>
    <t>3342L</t>
  </si>
  <si>
    <t>3644L</t>
  </si>
  <si>
    <t>6441L</t>
  </si>
  <si>
    <t>1601M</t>
  </si>
  <si>
    <t>M</t>
  </si>
  <si>
    <t>1820M</t>
  </si>
  <si>
    <t>2341M</t>
  </si>
  <si>
    <t>2345M</t>
  </si>
  <si>
    <t>2641M</t>
  </si>
  <si>
    <t>2645M</t>
  </si>
  <si>
    <t>3143M</t>
  </si>
  <si>
    <t>3646M</t>
  </si>
  <si>
    <t>3647M</t>
  </si>
  <si>
    <t>3741M</t>
  </si>
  <si>
    <t>3742M</t>
  </si>
  <si>
    <t>4141M</t>
  </si>
  <si>
    <t>4145M</t>
  </si>
  <si>
    <t>4341M</t>
  </si>
  <si>
    <t>5341M</t>
  </si>
  <si>
    <t>5343M</t>
  </si>
  <si>
    <t>5344M</t>
  </si>
  <si>
    <t>6341M</t>
  </si>
  <si>
    <t>6542M</t>
  </si>
  <si>
    <t>6843M</t>
  </si>
  <si>
    <t>7241M</t>
  </si>
  <si>
    <t>7531M</t>
  </si>
  <si>
    <t>7541M</t>
  </si>
  <si>
    <t>7842M</t>
  </si>
  <si>
    <t>003</t>
  </si>
  <si>
    <t>8241M</t>
  </si>
  <si>
    <t>07</t>
  </si>
  <si>
    <t>12</t>
  </si>
  <si>
    <t>17</t>
  </si>
  <si>
    <t>E-p</t>
  </si>
  <si>
    <t>H-p</t>
  </si>
  <si>
    <t>4152H01 - Zahradník</t>
  </si>
  <si>
    <t>L-p</t>
  </si>
  <si>
    <t>Krajské normativy pro rozpis rozpočtu přímých výdajů na rok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</si>
</sst>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K_č_-;\-* #,##0\ _K_č_-;_-* &quot;-&quot;\ _K_č_-;_-@_-"/>
    <numFmt numFmtId="164" formatCode="0.000"/>
    <numFmt numFmtId="165" formatCode="0.0000"/>
    <numFmt numFmtId="166" formatCode="#,##0&quot; &quot;"/>
  </numFmts>
  <fonts count="7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b/>
      <vertAlign val="superscript"/>
      <sz val="9"/>
      <name val="Arial CE"/>
      <family val="2"/>
      <charset val="238"/>
    </font>
    <font>
      <b/>
      <sz val="9"/>
      <name val="Arial CE"/>
      <family val="2"/>
      <charset val="238"/>
    </font>
    <font>
      <b/>
      <vertAlign val="superscript"/>
      <sz val="9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b/>
      <i/>
      <sz val="9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6"/>
      <name val="Arial CE"/>
      <family val="2"/>
      <charset val="238"/>
    </font>
    <font>
      <sz val="16"/>
      <name val="Arial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0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b/>
      <i/>
      <sz val="10"/>
      <name val="Arial CE"/>
      <charset val="238"/>
    </font>
    <font>
      <sz val="9"/>
      <name val="Arial CE"/>
      <charset val="238"/>
    </font>
    <font>
      <b/>
      <vertAlign val="superscript"/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u/>
      <sz val="10"/>
      <color indexed="36"/>
      <name val="Arial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9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sz val="10"/>
      <name val="Arial"/>
      <charset val="238"/>
    </font>
    <font>
      <sz val="12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8"/>
      <color indexed="8"/>
      <name val="Verdana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41" fillId="3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6" borderId="0" applyNumberFormat="0" applyBorder="0" applyAlignment="0" applyProtection="0"/>
    <xf numFmtId="0" fontId="41" fillId="4" borderId="0" applyNumberFormat="0" applyBorder="0" applyAlignment="0" applyProtection="0"/>
    <xf numFmtId="0" fontId="42" fillId="6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8" borderId="0" applyNumberFormat="0" applyBorder="0" applyAlignment="0" applyProtection="0"/>
    <xf numFmtId="0" fontId="42" fillId="6" borderId="0" applyNumberFormat="0" applyBorder="0" applyAlignment="0" applyProtection="0"/>
    <xf numFmtId="0" fontId="42" fillId="3" borderId="0" applyNumberFormat="0" applyBorder="0" applyAlignment="0" applyProtection="0"/>
    <xf numFmtId="0" fontId="43" fillId="0" borderId="1" applyNumberFormat="0" applyFill="0" applyAlignment="0" applyProtection="0"/>
    <xf numFmtId="0" fontId="45" fillId="11" borderId="0" applyNumberFormat="0" applyBorder="0" applyAlignment="0" applyProtection="0"/>
    <xf numFmtId="0" fontId="46" fillId="12" borderId="2" applyNumberFormat="0" applyAlignment="0" applyProtection="0"/>
    <xf numFmtId="0" fontId="47" fillId="0" borderId="3" applyNumberFormat="0" applyFill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7" borderId="0" applyNumberFormat="0" applyBorder="0" applyAlignment="0" applyProtection="0"/>
    <xf numFmtId="0" fontId="52" fillId="0" borderId="0"/>
    <xf numFmtId="0" fontId="18" fillId="0" borderId="0"/>
    <xf numFmtId="0" fontId="53" fillId="0" borderId="0"/>
    <xf numFmtId="0" fontId="65" fillId="0" borderId="0"/>
    <xf numFmtId="0" fontId="18" fillId="0" borderId="0"/>
    <xf numFmtId="0" fontId="65" fillId="0" borderId="0"/>
    <xf numFmtId="0" fontId="52" fillId="0" borderId="0"/>
    <xf numFmtId="0" fontId="61" fillId="0" borderId="0"/>
    <xf numFmtId="0" fontId="52" fillId="0" borderId="0"/>
    <xf numFmtId="0" fontId="23" fillId="0" borderId="0"/>
    <xf numFmtId="0" fontId="5" fillId="0" borderId="0"/>
    <xf numFmtId="0" fontId="52" fillId="4" borderId="6" applyNumberFormat="0" applyFont="0" applyAlignment="0" applyProtection="0"/>
    <xf numFmtId="0" fontId="54" fillId="0" borderId="7" applyNumberFormat="0" applyFill="0" applyAlignment="0" applyProtection="0"/>
    <xf numFmtId="0" fontId="56" fillId="6" borderId="0" applyNumberFormat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7" fillId="7" borderId="8" applyNumberFormat="0" applyAlignment="0" applyProtection="0"/>
    <xf numFmtId="0" fontId="58" fillId="13" borderId="8" applyNumberFormat="0" applyAlignment="0" applyProtection="0"/>
    <xf numFmtId="0" fontId="59" fillId="13" borderId="9" applyNumberFormat="0" applyAlignment="0" applyProtection="0"/>
    <xf numFmtId="0" fontId="60" fillId="0" borderId="0" applyNumberFormat="0" applyFill="0" applyBorder="0" applyAlignment="0" applyProtection="0"/>
    <xf numFmtId="0" fontId="42" fillId="14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2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5" fillId="0" borderId="0"/>
    <xf numFmtId="9" fontId="23" fillId="0" borderId="0" applyFont="0" applyFill="0" applyBorder="0" applyAlignment="0" applyProtection="0"/>
    <xf numFmtId="0" fontId="3" fillId="0" borderId="0"/>
    <xf numFmtId="166" fontId="23" fillId="0" borderId="0"/>
    <xf numFmtId="41" fontId="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8" fillId="0" borderId="0"/>
    <xf numFmtId="0" fontId="2" fillId="0" borderId="0"/>
    <xf numFmtId="0" fontId="5" fillId="0" borderId="0"/>
    <xf numFmtId="0" fontId="69" fillId="0" borderId="0"/>
    <xf numFmtId="0" fontId="69" fillId="0" borderId="0"/>
    <xf numFmtId="0" fontId="70" fillId="0" borderId="0" applyFill="0" applyProtection="0"/>
    <xf numFmtId="0" fontId="67" fillId="0" borderId="0"/>
    <xf numFmtId="0" fontId="23" fillId="0" borderId="0"/>
    <xf numFmtId="0" fontId="52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5" fillId="0" borderId="0"/>
    <xf numFmtId="0" fontId="1" fillId="0" borderId="0"/>
    <xf numFmtId="0" fontId="69" fillId="0" borderId="0"/>
  </cellStyleXfs>
  <cellXfs count="516">
    <xf numFmtId="0" fontId="0" fillId="0" borderId="0" xfId="0"/>
    <xf numFmtId="0" fontId="20" fillId="0" borderId="0" xfId="38" applyFont="1" applyBorder="1" applyAlignment="1"/>
    <xf numFmtId="0" fontId="5" fillId="0" borderId="0" xfId="38" applyBorder="1"/>
    <xf numFmtId="0" fontId="20" fillId="0" borderId="0" xfId="38" applyFont="1" applyBorder="1" applyAlignment="1">
      <alignment horizontal="left" vertical="center"/>
    </xf>
    <xf numFmtId="1" fontId="20" fillId="0" borderId="0" xfId="38" applyNumberFormat="1" applyFont="1" applyFill="1" applyBorder="1" applyAlignment="1">
      <alignment horizontal="left" vertical="center"/>
    </xf>
    <xf numFmtId="1" fontId="21" fillId="0" borderId="10" xfId="38" applyNumberFormat="1" applyFont="1" applyFill="1" applyBorder="1" applyAlignment="1">
      <alignment horizontal="left" vertical="center"/>
    </xf>
    <xf numFmtId="0" fontId="20" fillId="0" borderId="11" xfId="38" applyFont="1" applyBorder="1" applyAlignment="1">
      <alignment horizontal="left" vertical="center"/>
    </xf>
    <xf numFmtId="0" fontId="20" fillId="0" borderId="11" xfId="38" applyFont="1" applyBorder="1" applyAlignment="1"/>
    <xf numFmtId="0" fontId="20" fillId="0" borderId="12" xfId="38" applyFont="1" applyBorder="1" applyAlignment="1">
      <alignment horizontal="left" vertical="center"/>
    </xf>
    <xf numFmtId="0" fontId="20" fillId="0" borderId="13" xfId="38" applyFont="1" applyBorder="1" applyAlignment="1"/>
    <xf numFmtId="0" fontId="20" fillId="0" borderId="14" xfId="38" applyFont="1" applyBorder="1" applyAlignment="1">
      <alignment horizontal="left" vertical="center"/>
    </xf>
    <xf numFmtId="0" fontId="20" fillId="0" borderId="15" xfId="38" applyFont="1" applyBorder="1" applyAlignment="1">
      <alignment horizontal="left" vertical="center"/>
    </xf>
    <xf numFmtId="1" fontId="20" fillId="0" borderId="16" xfId="38" applyNumberFormat="1" applyFont="1" applyFill="1" applyBorder="1" applyAlignment="1">
      <alignment horizontal="left" vertical="center"/>
    </xf>
    <xf numFmtId="0" fontId="20" fillId="0" borderId="16" xfId="38" applyFont="1" applyBorder="1" applyAlignment="1"/>
    <xf numFmtId="1" fontId="20" fillId="0" borderId="13" xfId="38" applyNumberFormat="1" applyFont="1" applyFill="1" applyBorder="1" applyAlignment="1">
      <alignment horizontal="left" vertical="center"/>
    </xf>
    <xf numFmtId="1" fontId="20" fillId="0" borderId="12" xfId="38" applyNumberFormat="1" applyFont="1" applyFill="1" applyBorder="1" applyAlignment="1">
      <alignment horizontal="left" vertical="center"/>
    </xf>
    <xf numFmtId="1" fontId="20" fillId="0" borderId="17" xfId="38" applyNumberFormat="1" applyFont="1" applyFill="1" applyBorder="1" applyAlignment="1">
      <alignment horizontal="left" vertical="center"/>
    </xf>
    <xf numFmtId="1" fontId="20" fillId="0" borderId="18" xfId="38" applyNumberFormat="1" applyFont="1" applyFill="1" applyBorder="1" applyAlignment="1">
      <alignment horizontal="left" vertical="center"/>
    </xf>
    <xf numFmtId="0" fontId="20" fillId="0" borderId="18" xfId="38" applyFont="1" applyBorder="1" applyAlignment="1"/>
    <xf numFmtId="0" fontId="19" fillId="0" borderId="19" xfId="38" applyFont="1" applyBorder="1" applyAlignment="1">
      <alignment horizontal="center" vertical="center"/>
    </xf>
    <xf numFmtId="0" fontId="19" fillId="0" borderId="20" xfId="38" applyFont="1" applyBorder="1" applyAlignment="1">
      <alignment horizontal="center" vertical="center"/>
    </xf>
    <xf numFmtId="0" fontId="20" fillId="0" borderId="0" xfId="38" applyFont="1" applyBorder="1"/>
    <xf numFmtId="0" fontId="19" fillId="0" borderId="0" xfId="38" applyFont="1" applyBorder="1" applyAlignment="1">
      <alignment horizontal="center"/>
    </xf>
    <xf numFmtId="0" fontId="20" fillId="0" borderId="0" xfId="38" applyFont="1"/>
    <xf numFmtId="0" fontId="6" fillId="0" borderId="0" xfId="38" applyFont="1"/>
    <xf numFmtId="0" fontId="19" fillId="0" borderId="0" xfId="38" applyFont="1" applyAlignment="1">
      <alignment horizont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Alignment="1"/>
    <xf numFmtId="0" fontId="0" fillId="0" borderId="0" xfId="0" applyFill="1" applyBorder="1" applyAlignment="1"/>
    <xf numFmtId="1" fontId="21" fillId="0" borderId="21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8" fillId="0" borderId="0" xfId="0" applyFont="1" applyFill="1" applyAlignment="1"/>
    <xf numFmtId="0" fontId="0" fillId="0" borderId="0" xfId="0" applyFill="1" applyAlignment="1"/>
    <xf numFmtId="0" fontId="28" fillId="0" borderId="0" xfId="0" applyFont="1"/>
    <xf numFmtId="164" fontId="28" fillId="0" borderId="0" xfId="0" applyNumberFormat="1" applyFont="1"/>
    <xf numFmtId="0" fontId="28" fillId="0" borderId="0" xfId="0" applyFont="1" applyAlignment="1">
      <alignment horizontal="left"/>
    </xf>
    <xf numFmtId="0" fontId="28" fillId="0" borderId="0" xfId="0" applyFont="1" applyFill="1" applyAlignment="1">
      <alignment horizontal="left"/>
    </xf>
    <xf numFmtId="0" fontId="10" fillId="0" borderId="0" xfId="0" applyFont="1" applyFill="1" applyAlignment="1"/>
    <xf numFmtId="164" fontId="27" fillId="0" borderId="0" xfId="0" applyNumberFormat="1" applyFont="1" applyFill="1" applyBorder="1" applyAlignment="1">
      <alignment horizontal="left" vertical="center"/>
    </xf>
    <xf numFmtId="0" fontId="10" fillId="0" borderId="0" xfId="0" applyFont="1" applyBorder="1" applyAlignment="1"/>
    <xf numFmtId="164" fontId="10" fillId="0" borderId="0" xfId="0" applyNumberFormat="1" applyFont="1" applyBorder="1" applyAlignment="1"/>
    <xf numFmtId="0" fontId="10" fillId="0" borderId="0" xfId="0" applyFont="1" applyBorder="1"/>
    <xf numFmtId="164" fontId="10" fillId="0" borderId="0" xfId="0" applyNumberFormat="1" applyFont="1" applyBorder="1"/>
    <xf numFmtId="164" fontId="27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>
      <alignment horizontal="left"/>
    </xf>
    <xf numFmtId="164" fontId="8" fillId="0" borderId="0" xfId="0" applyNumberFormat="1" applyFont="1" applyFill="1" applyAlignment="1"/>
    <xf numFmtId="164" fontId="8" fillId="0" borderId="0" xfId="0" applyNumberFormat="1" applyFont="1" applyAlignment="1">
      <alignment horizontal="left"/>
    </xf>
    <xf numFmtId="0" fontId="31" fillId="0" borderId="21" xfId="0" applyFont="1" applyFill="1" applyBorder="1" applyAlignment="1">
      <alignment horizontal="left" vertical="center"/>
    </xf>
    <xf numFmtId="0" fontId="31" fillId="0" borderId="22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33" fillId="0" borderId="0" xfId="0" applyFont="1" applyFill="1" applyAlignment="1"/>
    <xf numFmtId="2" fontId="8" fillId="0" borderId="0" xfId="0" applyNumberFormat="1" applyFont="1" applyFill="1" applyBorder="1" applyAlignment="1">
      <alignment horizontal="left" vertical="center"/>
    </xf>
    <xf numFmtId="164" fontId="8" fillId="0" borderId="0" xfId="0" applyNumberFormat="1" applyFont="1" applyFill="1" applyBorder="1" applyAlignment="1"/>
    <xf numFmtId="0" fontId="5" fillId="0" borderId="0" xfId="0" applyFont="1" applyBorder="1" applyAlignment="1"/>
    <xf numFmtId="164" fontId="8" fillId="0" borderId="0" xfId="0" applyNumberFormat="1" applyFont="1" applyFill="1" applyBorder="1" applyAlignment="1">
      <alignment horizontal="left" vertical="center"/>
    </xf>
    <xf numFmtId="2" fontId="0" fillId="0" borderId="28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31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8" fillId="0" borderId="0" xfId="0" applyFont="1" applyFill="1" applyAlignment="1"/>
    <xf numFmtId="0" fontId="20" fillId="0" borderId="13" xfId="38" applyFont="1" applyBorder="1"/>
    <xf numFmtId="0" fontId="20" fillId="0" borderId="14" xfId="38" applyFont="1" applyBorder="1" applyAlignment="1">
      <alignment horizontal="center"/>
    </xf>
    <xf numFmtId="0" fontId="6" fillId="0" borderId="0" xfId="38" applyFont="1" applyBorder="1"/>
    <xf numFmtId="0" fontId="20" fillId="0" borderId="15" xfId="38" applyFont="1" applyBorder="1" applyAlignment="1">
      <alignment horizontal="center"/>
    </xf>
    <xf numFmtId="0" fontId="20" fillId="0" borderId="16" xfId="38" applyFont="1" applyBorder="1"/>
    <xf numFmtId="0" fontId="5" fillId="0" borderId="16" xfId="38" applyBorder="1"/>
    <xf numFmtId="0" fontId="19" fillId="0" borderId="16" xfId="38" applyFont="1" applyBorder="1" applyAlignment="1">
      <alignment horizontal="center"/>
    </xf>
    <xf numFmtId="3" fontId="19" fillId="0" borderId="0" xfId="38" applyNumberFormat="1" applyFont="1" applyBorder="1" applyAlignment="1">
      <alignment horizontal="center" vertical="center"/>
    </xf>
    <xf numFmtId="0" fontId="20" fillId="0" borderId="13" xfId="38" applyFont="1" applyBorder="1" applyAlignment="1">
      <alignment horizontal="left" vertical="center"/>
    </xf>
    <xf numFmtId="0" fontId="19" fillId="0" borderId="13" xfId="38" applyFont="1" applyBorder="1" applyAlignment="1">
      <alignment horizontal="center" vertical="center"/>
    </xf>
    <xf numFmtId="1" fontId="19" fillId="0" borderId="16" xfId="38" applyNumberFormat="1" applyFont="1" applyFill="1" applyBorder="1" applyAlignment="1">
      <alignment horizontal="left" vertical="center"/>
    </xf>
    <xf numFmtId="0" fontId="19" fillId="0" borderId="16" xfId="38" applyFont="1" applyBorder="1" applyAlignment="1">
      <alignment horizontal="center" vertical="center"/>
    </xf>
    <xf numFmtId="0" fontId="19" fillId="0" borderId="32" xfId="38" applyFont="1" applyBorder="1" applyAlignment="1">
      <alignment horizontal="center" vertical="center"/>
    </xf>
    <xf numFmtId="0" fontId="19" fillId="0" borderId="33" xfId="38" applyFont="1" applyBorder="1" applyAlignment="1">
      <alignment horizontal="center" vertical="center"/>
    </xf>
    <xf numFmtId="0" fontId="19" fillId="0" borderId="34" xfId="38" applyFont="1" applyBorder="1" applyAlignment="1">
      <alignment horizontal="center" vertical="center"/>
    </xf>
    <xf numFmtId="0" fontId="19" fillId="0" borderId="35" xfId="38" applyFont="1" applyBorder="1" applyAlignment="1">
      <alignment horizontal="center" vertical="center"/>
    </xf>
    <xf numFmtId="0" fontId="19" fillId="0" borderId="36" xfId="38" applyFont="1" applyBorder="1" applyAlignment="1">
      <alignment horizontal="center" vertical="center"/>
    </xf>
    <xf numFmtId="0" fontId="19" fillId="0" borderId="14" xfId="38" applyFont="1" applyBorder="1" applyAlignment="1">
      <alignment horizontal="center" vertical="center"/>
    </xf>
    <xf numFmtId="0" fontId="20" fillId="0" borderId="37" xfId="38" applyFont="1" applyBorder="1"/>
    <xf numFmtId="0" fontId="20" fillId="0" borderId="19" xfId="38" applyFont="1" applyBorder="1"/>
    <xf numFmtId="0" fontId="5" fillId="0" borderId="19" xfId="38" applyBorder="1"/>
    <xf numFmtId="0" fontId="19" fillId="0" borderId="0" xfId="38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/>
    </xf>
    <xf numFmtId="2" fontId="19" fillId="0" borderId="19" xfId="38" applyNumberFormat="1" applyFont="1" applyBorder="1" applyAlignment="1">
      <alignment horizontal="right" vertical="center" indent="1"/>
    </xf>
    <xf numFmtId="2" fontId="19" fillId="0" borderId="37" xfId="38" applyNumberFormat="1" applyFont="1" applyBorder="1" applyAlignment="1">
      <alignment horizontal="center" vertical="center"/>
    </xf>
    <xf numFmtId="2" fontId="19" fillId="0" borderId="39" xfId="38" applyNumberFormat="1" applyFont="1" applyBorder="1" applyAlignment="1">
      <alignment horizontal="right" vertical="center" indent="1"/>
    </xf>
    <xf numFmtId="2" fontId="19" fillId="0" borderId="37" xfId="38" applyNumberFormat="1" applyFont="1" applyBorder="1" applyAlignment="1">
      <alignment horizontal="right" vertical="center" indent="1"/>
    </xf>
    <xf numFmtId="2" fontId="19" fillId="0" borderId="13" xfId="38" applyNumberFormat="1" applyFont="1" applyBorder="1" applyAlignment="1">
      <alignment horizontal="right" vertical="center" indent="1"/>
    </xf>
    <xf numFmtId="2" fontId="19" fillId="0" borderId="16" xfId="38" applyNumberFormat="1" applyFont="1" applyBorder="1" applyAlignment="1">
      <alignment horizontal="right" vertical="center" indent="1"/>
    </xf>
    <xf numFmtId="2" fontId="19" fillId="0" borderId="40" xfId="38" applyNumberFormat="1" applyFont="1" applyBorder="1" applyAlignment="1">
      <alignment horizontal="right" vertical="center" indent="1"/>
    </xf>
    <xf numFmtId="2" fontId="19" fillId="0" borderId="0" xfId="38" applyNumberFormat="1" applyFont="1" applyBorder="1" applyAlignment="1">
      <alignment horizontal="right" vertical="center" indent="1"/>
    </xf>
    <xf numFmtId="0" fontId="31" fillId="0" borderId="23" xfId="0" applyFont="1" applyFill="1" applyBorder="1" applyAlignment="1">
      <alignment horizontal="left" vertical="center"/>
    </xf>
    <xf numFmtId="2" fontId="19" fillId="0" borderId="36" xfId="38" applyNumberFormat="1" applyFont="1" applyBorder="1" applyAlignment="1">
      <alignment horizontal="right" vertical="center" indent="1"/>
    </xf>
    <xf numFmtId="1" fontId="20" fillId="0" borderId="41" xfId="38" applyNumberFormat="1" applyFont="1" applyFill="1" applyBorder="1" applyAlignment="1">
      <alignment horizontal="left" vertical="center"/>
    </xf>
    <xf numFmtId="1" fontId="20" fillId="0" borderId="42" xfId="38" applyNumberFormat="1" applyFont="1" applyFill="1" applyBorder="1" applyAlignment="1">
      <alignment horizontal="left" vertical="center"/>
    </xf>
    <xf numFmtId="0" fontId="19" fillId="0" borderId="42" xfId="38" applyFont="1" applyBorder="1" applyAlignment="1">
      <alignment horizontal="center"/>
    </xf>
    <xf numFmtId="0" fontId="5" fillId="0" borderId="42" xfId="38" applyBorder="1"/>
    <xf numFmtId="0" fontId="6" fillId="0" borderId="42" xfId="38" applyFont="1" applyBorder="1"/>
    <xf numFmtId="0" fontId="20" fillId="0" borderId="42" xfId="38" applyFont="1" applyBorder="1"/>
    <xf numFmtId="0" fontId="6" fillId="0" borderId="43" xfId="38" applyFont="1" applyBorder="1" applyAlignment="1">
      <alignment horizontal="right" indent="1"/>
    </xf>
    <xf numFmtId="0" fontId="20" fillId="0" borderId="41" xfId="38" applyFont="1" applyBorder="1" applyAlignment="1"/>
    <xf numFmtId="0" fontId="19" fillId="0" borderId="44" xfId="38" applyFont="1" applyBorder="1" applyAlignment="1">
      <alignment horizontal="center" vertical="center"/>
    </xf>
    <xf numFmtId="2" fontId="19" fillId="0" borderId="45" xfId="38" applyNumberFormat="1" applyFont="1" applyBorder="1" applyAlignment="1">
      <alignment horizontal="right" vertical="center" indent="1"/>
    </xf>
    <xf numFmtId="0" fontId="20" fillId="0" borderId="41" xfId="38" applyFont="1" applyBorder="1" applyAlignment="1">
      <alignment horizontal="left" vertical="center"/>
    </xf>
    <xf numFmtId="0" fontId="20" fillId="0" borderId="12" xfId="38" applyFont="1" applyBorder="1" applyAlignment="1">
      <alignment horizontal="center" vertical="center"/>
    </xf>
    <xf numFmtId="0" fontId="20" fillId="0" borderId="14" xfId="38" applyFont="1" applyBorder="1" applyAlignment="1">
      <alignment horizontal="center" vertical="center"/>
    </xf>
    <xf numFmtId="3" fontId="0" fillId="0" borderId="31" xfId="0" applyNumberFormat="1" applyBorder="1"/>
    <xf numFmtId="3" fontId="0" fillId="0" borderId="27" xfId="0" applyNumberFormat="1" applyBorder="1"/>
    <xf numFmtId="0" fontId="0" fillId="0" borderId="46" xfId="0" applyBorder="1" applyAlignment="1">
      <alignment horizontal="center"/>
    </xf>
    <xf numFmtId="2" fontId="0" fillId="0" borderId="47" xfId="0" applyNumberFormat="1" applyBorder="1" applyAlignment="1">
      <alignment horizontal="center"/>
    </xf>
    <xf numFmtId="0" fontId="0" fillId="0" borderId="48" xfId="0" applyBorder="1" applyAlignment="1">
      <alignment horizontal="center"/>
    </xf>
    <xf numFmtId="4" fontId="0" fillId="0" borderId="31" xfId="0" applyNumberFormat="1" applyBorder="1"/>
    <xf numFmtId="2" fontId="0" fillId="0" borderId="15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4" fontId="0" fillId="0" borderId="51" xfId="0" applyNumberFormat="1" applyBorder="1"/>
    <xf numFmtId="0" fontId="29" fillId="0" borderId="48" xfId="0" applyFont="1" applyBorder="1" applyAlignment="1">
      <alignment horizontal="center" vertical="center" wrapText="1"/>
    </xf>
    <xf numFmtId="0" fontId="32" fillId="0" borderId="48" xfId="0" applyFont="1" applyFill="1" applyBorder="1" applyAlignment="1">
      <alignment horizontal="center" vertical="center" wrapText="1"/>
    </xf>
    <xf numFmtId="0" fontId="32" fillId="0" borderId="47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27" fillId="0" borderId="47" xfId="0" applyFont="1" applyFill="1" applyBorder="1" applyAlignment="1">
      <alignment horizontal="center" vertical="center" wrapText="1"/>
    </xf>
    <xf numFmtId="1" fontId="21" fillId="0" borderId="52" xfId="0" applyNumberFormat="1" applyFont="1" applyFill="1" applyBorder="1" applyAlignment="1">
      <alignment vertical="center"/>
    </xf>
    <xf numFmtId="0" fontId="31" fillId="0" borderId="52" xfId="0" applyFont="1" applyFill="1" applyBorder="1" applyAlignment="1">
      <alignment horizontal="left" vertical="center"/>
    </xf>
    <xf numFmtId="0" fontId="31" fillId="0" borderId="53" xfId="0" applyFont="1" applyFill="1" applyBorder="1" applyAlignment="1">
      <alignment horizontal="center" vertical="center" wrapText="1"/>
    </xf>
    <xf numFmtId="3" fontId="0" fillId="0" borderId="28" xfId="0" applyNumberFormat="1" applyFill="1" applyBorder="1"/>
    <xf numFmtId="3" fontId="0" fillId="0" borderId="30" xfId="0" applyNumberFormat="1" applyFill="1" applyBorder="1"/>
    <xf numFmtId="3" fontId="0" fillId="0" borderId="39" xfId="0" applyNumberFormat="1" applyFill="1" applyBorder="1"/>
    <xf numFmtId="3" fontId="0" fillId="0" borderId="26" xfId="0" applyNumberFormat="1" applyFill="1" applyBorder="1"/>
    <xf numFmtId="0" fontId="31" fillId="0" borderId="24" xfId="0" applyFont="1" applyFill="1" applyBorder="1" applyAlignment="1">
      <alignment horizontal="center" vertical="center"/>
    </xf>
    <xf numFmtId="0" fontId="27" fillId="0" borderId="78" xfId="0" applyFont="1" applyFill="1" applyBorder="1" applyAlignment="1">
      <alignment horizontal="center" vertical="center" wrapText="1"/>
    </xf>
    <xf numFmtId="3" fontId="0" fillId="0" borderId="27" xfId="0" applyNumberFormat="1" applyFill="1" applyBorder="1"/>
    <xf numFmtId="3" fontId="0" fillId="0" borderId="23" xfId="0" applyNumberFormat="1" applyFill="1" applyBorder="1"/>
    <xf numFmtId="3" fontId="0" fillId="0" borderId="55" xfId="0" applyNumberFormat="1" applyFill="1" applyBorder="1"/>
    <xf numFmtId="3" fontId="0" fillId="0" borderId="29" xfId="0" applyNumberFormat="1" applyFill="1" applyBorder="1"/>
    <xf numFmtId="0" fontId="0" fillId="0" borderId="81" xfId="0" applyBorder="1" applyAlignment="1">
      <alignment horizontal="center"/>
    </xf>
    <xf numFmtId="2" fontId="0" fillId="0" borderId="71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3" fontId="0" fillId="0" borderId="40" xfId="0" applyNumberFormat="1" applyFill="1" applyBorder="1"/>
    <xf numFmtId="0" fontId="27" fillId="0" borderId="37" xfId="0" applyFont="1" applyFill="1" applyBorder="1" applyAlignment="1">
      <alignment horizontal="center" vertical="center" wrapText="1"/>
    </xf>
    <xf numFmtId="3" fontId="0" fillId="0" borderId="78" xfId="0" applyNumberFormat="1" applyFill="1" applyBorder="1"/>
    <xf numFmtId="0" fontId="31" fillId="0" borderId="60" xfId="0" applyFont="1" applyFill="1" applyBorder="1" applyAlignment="1">
      <alignment horizontal="center" vertical="center"/>
    </xf>
    <xf numFmtId="0" fontId="27" fillId="0" borderId="71" xfId="0" applyFont="1" applyFill="1" applyBorder="1" applyAlignment="1">
      <alignment horizontal="center" vertical="center" wrapText="1"/>
    </xf>
    <xf numFmtId="0" fontId="27" fillId="0" borderId="72" xfId="0" applyFont="1" applyFill="1" applyBorder="1" applyAlignment="1">
      <alignment horizontal="center" vertical="center" wrapText="1"/>
    </xf>
    <xf numFmtId="3" fontId="0" fillId="0" borderId="56" xfId="0" applyNumberFormat="1" applyFill="1" applyBorder="1"/>
    <xf numFmtId="0" fontId="5" fillId="0" borderId="46" xfId="0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3" fontId="5" fillId="0" borderId="28" xfId="0" applyNumberFormat="1" applyFont="1" applyFill="1" applyBorder="1"/>
    <xf numFmtId="3" fontId="5" fillId="0" borderId="30" xfId="0" applyNumberFormat="1" applyFont="1" applyFill="1" applyBorder="1"/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3" fontId="5" fillId="0" borderId="26" xfId="0" applyNumberFormat="1" applyFont="1" applyFill="1" applyBorder="1"/>
    <xf numFmtId="0" fontId="5" fillId="0" borderId="38" xfId="0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3" fontId="5" fillId="0" borderId="29" xfId="0" applyNumberFormat="1" applyFont="1" applyFill="1" applyBorder="1"/>
    <xf numFmtId="2" fontId="5" fillId="0" borderId="27" xfId="0" applyNumberFormat="1" applyFont="1" applyBorder="1" applyAlignment="1">
      <alignment horizontal="center"/>
    </xf>
    <xf numFmtId="3" fontId="5" fillId="0" borderId="27" xfId="0" applyNumberFormat="1" applyFont="1" applyFill="1" applyBorder="1"/>
    <xf numFmtId="3" fontId="5" fillId="0" borderId="23" xfId="0" applyNumberFormat="1" applyFont="1" applyFill="1" applyBorder="1"/>
    <xf numFmtId="3" fontId="5" fillId="0" borderId="56" xfId="0" applyNumberFormat="1" applyFont="1" applyFill="1" applyBorder="1"/>
    <xf numFmtId="3" fontId="5" fillId="0" borderId="55" xfId="0" applyNumberFormat="1" applyFont="1" applyFill="1" applyBorder="1"/>
    <xf numFmtId="3" fontId="5" fillId="0" borderId="40" xfId="0" applyNumberFormat="1" applyFont="1" applyFill="1" applyBorder="1"/>
    <xf numFmtId="3" fontId="5" fillId="0" borderId="78" xfId="0" applyNumberFormat="1" applyFont="1" applyFill="1" applyBorder="1"/>
    <xf numFmtId="2" fontId="16" fillId="0" borderId="0" xfId="0" applyNumberFormat="1" applyFont="1" applyFill="1" applyBorder="1" applyAlignment="1">
      <alignment horizontal="left" vertical="center"/>
    </xf>
    <xf numFmtId="3" fontId="0" fillId="0" borderId="55" xfId="0" applyNumberFormat="1" applyBorder="1"/>
    <xf numFmtId="3" fontId="0" fillId="0" borderId="29" xfId="0" applyNumberFormat="1" applyBorder="1"/>
    <xf numFmtId="3" fontId="0" fillId="0" borderId="26" xfId="0" applyNumberFormat="1" applyBorder="1"/>
    <xf numFmtId="0" fontId="27" fillId="0" borderId="73" xfId="0" applyFont="1" applyFill="1" applyBorder="1" applyAlignment="1">
      <alignment horizontal="center" vertical="center" wrapText="1"/>
    </xf>
    <xf numFmtId="0" fontId="27" fillId="0" borderId="82" xfId="0" applyFont="1" applyFill="1" applyBorder="1" applyAlignment="1">
      <alignment horizontal="center" vertical="center" wrapText="1"/>
    </xf>
    <xf numFmtId="0" fontId="0" fillId="0" borderId="55" xfId="0" applyFill="1" applyBorder="1"/>
    <xf numFmtId="1" fontId="8" fillId="0" borderId="10" xfId="37" applyNumberFormat="1" applyFont="1" applyFill="1" applyBorder="1" applyAlignment="1">
      <alignment horizontal="left"/>
    </xf>
    <xf numFmtId="49" fontId="8" fillId="0" borderId="10" xfId="37" applyNumberFormat="1" applyFont="1" applyFill="1" applyBorder="1" applyAlignment="1">
      <alignment horizontal="left"/>
    </xf>
    <xf numFmtId="0" fontId="21" fillId="0" borderId="23" xfId="38" applyFont="1" applyFill="1" applyBorder="1" applyAlignment="1">
      <alignment vertical="center"/>
    </xf>
    <xf numFmtId="0" fontId="62" fillId="0" borderId="30" xfId="38" applyFont="1" applyFill="1" applyBorder="1" applyAlignment="1">
      <alignment horizontal="center" vertical="center" wrapText="1"/>
    </xf>
    <xf numFmtId="0" fontId="62" fillId="0" borderId="17" xfId="38" applyFont="1" applyFill="1" applyBorder="1" applyAlignment="1">
      <alignment horizontal="center" vertical="center" wrapText="1"/>
    </xf>
    <xf numFmtId="2" fontId="62" fillId="0" borderId="30" xfId="38" applyNumberFormat="1" applyFont="1" applyFill="1" applyBorder="1" applyAlignment="1">
      <alignment horizontal="center" vertical="center" wrapText="1"/>
    </xf>
    <xf numFmtId="2" fontId="62" fillId="0" borderId="29" xfId="38" applyNumberFormat="1" applyFont="1" applyFill="1" applyBorder="1" applyAlignment="1">
      <alignment horizontal="center" vertical="center" wrapText="1"/>
    </xf>
    <xf numFmtId="3" fontId="63" fillId="0" borderId="30" xfId="38" applyNumberFormat="1" applyFont="1" applyFill="1" applyBorder="1" applyAlignment="1">
      <alignment horizontal="center" vertical="center" wrapText="1"/>
    </xf>
    <xf numFmtId="3" fontId="63" fillId="0" borderId="29" xfId="38" applyNumberFormat="1" applyFont="1" applyFill="1" applyBorder="1" applyAlignment="1">
      <alignment horizontal="center" vertical="center" wrapText="1"/>
    </xf>
    <xf numFmtId="3" fontId="63" fillId="0" borderId="50" xfId="38" applyNumberFormat="1" applyFont="1" applyFill="1" applyBorder="1" applyAlignment="1">
      <alignment horizontal="center" vertical="center" wrapText="1"/>
    </xf>
    <xf numFmtId="3" fontId="63" fillId="0" borderId="36" xfId="38" applyNumberFormat="1" applyFont="1" applyFill="1" applyBorder="1" applyAlignment="1">
      <alignment horizontal="center" vertical="center" wrapText="1"/>
    </xf>
    <xf numFmtId="3" fontId="62" fillId="0" borderId="29" xfId="38" applyNumberFormat="1" applyFont="1" applyFill="1" applyBorder="1" applyAlignment="1">
      <alignment horizontal="center" vertical="center" wrapText="1"/>
    </xf>
    <xf numFmtId="49" fontId="64" fillId="0" borderId="31" xfId="38" applyNumberFormat="1" applyFont="1" applyFill="1" applyBorder="1" applyAlignment="1"/>
    <xf numFmtId="2" fontId="64" fillId="0" borderId="31" xfId="38" applyNumberFormat="1" applyFont="1" applyFill="1" applyBorder="1" applyAlignment="1">
      <alignment horizontal="right" indent="1"/>
    </xf>
    <xf numFmtId="2" fontId="64" fillId="0" borderId="28" xfId="38" applyNumberFormat="1" applyFont="1" applyFill="1" applyBorder="1" applyAlignment="1">
      <alignment horizontal="right" indent="1"/>
    </xf>
    <xf numFmtId="3" fontId="64" fillId="0" borderId="31" xfId="38" applyNumberFormat="1" applyFont="1" applyFill="1" applyBorder="1" applyAlignment="1">
      <alignment horizontal="right" indent="1"/>
    </xf>
    <xf numFmtId="3" fontId="64" fillId="0" borderId="28" xfId="38" applyNumberFormat="1" applyFont="1" applyFill="1" applyBorder="1" applyAlignment="1">
      <alignment horizontal="right" indent="1"/>
    </xf>
    <xf numFmtId="3" fontId="64" fillId="0" borderId="35" xfId="38" applyNumberFormat="1" applyFont="1" applyFill="1" applyBorder="1" applyAlignment="1">
      <alignment horizontal="right" indent="1"/>
    </xf>
    <xf numFmtId="49" fontId="64" fillId="0" borderId="30" xfId="38" applyNumberFormat="1" applyFont="1" applyFill="1" applyBorder="1" applyAlignment="1"/>
    <xf numFmtId="2" fontId="64" fillId="0" borderId="30" xfId="38" applyNumberFormat="1" applyFont="1" applyFill="1" applyBorder="1" applyAlignment="1">
      <alignment horizontal="right" indent="1"/>
    </xf>
    <xf numFmtId="2" fontId="64" fillId="0" borderId="29" xfId="38" applyNumberFormat="1" applyFont="1" applyFill="1" applyBorder="1" applyAlignment="1">
      <alignment horizontal="right" indent="1"/>
    </xf>
    <xf numFmtId="3" fontId="64" fillId="0" borderId="30" xfId="38" applyNumberFormat="1" applyFont="1" applyFill="1" applyBorder="1" applyAlignment="1">
      <alignment horizontal="right" indent="1"/>
    </xf>
    <xf numFmtId="3" fontId="64" fillId="0" borderId="29" xfId="38" applyNumberFormat="1" applyFont="1" applyFill="1" applyBorder="1" applyAlignment="1">
      <alignment horizontal="right" indent="1"/>
    </xf>
    <xf numFmtId="3" fontId="64" fillId="0" borderId="50" xfId="38" applyNumberFormat="1" applyFont="1" applyFill="1" applyBorder="1" applyAlignment="1">
      <alignment horizontal="right" indent="1"/>
    </xf>
    <xf numFmtId="3" fontId="64" fillId="0" borderId="36" xfId="38" applyNumberFormat="1" applyFont="1" applyFill="1" applyBorder="1" applyAlignment="1">
      <alignment horizontal="right" indent="1"/>
    </xf>
    <xf numFmtId="49" fontId="64" fillId="0" borderId="27" xfId="38" applyNumberFormat="1" applyFont="1" applyFill="1" applyBorder="1" applyAlignment="1"/>
    <xf numFmtId="2" fontId="64" fillId="0" borderId="27" xfId="38" applyNumberFormat="1" applyFont="1" applyFill="1" applyBorder="1" applyAlignment="1">
      <alignment horizontal="right" indent="1"/>
    </xf>
    <xf numFmtId="2" fontId="64" fillId="0" borderId="26" xfId="38" applyNumberFormat="1" applyFont="1" applyFill="1" applyBorder="1" applyAlignment="1">
      <alignment horizontal="right" indent="1"/>
    </xf>
    <xf numFmtId="3" fontId="64" fillId="0" borderId="27" xfId="38" applyNumberFormat="1" applyFont="1" applyFill="1" applyBorder="1" applyAlignment="1">
      <alignment horizontal="right" indent="1"/>
    </xf>
    <xf numFmtId="3" fontId="64" fillId="0" borderId="26" xfId="38" applyNumberFormat="1" applyFont="1" applyFill="1" applyBorder="1" applyAlignment="1">
      <alignment horizontal="right" indent="1"/>
    </xf>
    <xf numFmtId="3" fontId="64" fillId="0" borderId="62" xfId="38" applyNumberFormat="1" applyFont="1" applyFill="1" applyBorder="1" applyAlignment="1">
      <alignment horizontal="right" indent="1"/>
    </xf>
    <xf numFmtId="3" fontId="64" fillId="0" borderId="63" xfId="38" applyNumberFormat="1" applyFont="1" applyFill="1" applyBorder="1" applyAlignment="1">
      <alignment horizontal="right" indent="1"/>
    </xf>
    <xf numFmtId="49" fontId="64" fillId="0" borderId="85" xfId="38" applyNumberFormat="1" applyFont="1" applyFill="1" applyBorder="1" applyAlignment="1"/>
    <xf numFmtId="2" fontId="64" fillId="0" borderId="0" xfId="38" applyNumberFormat="1" applyFont="1" applyFill="1" applyBorder="1" applyAlignment="1">
      <alignment horizontal="right" indent="1"/>
    </xf>
    <xf numFmtId="3" fontId="64" fillId="0" borderId="0" xfId="38" applyNumberFormat="1" applyFont="1" applyFill="1" applyBorder="1" applyAlignment="1">
      <alignment horizontal="right" indent="1"/>
    </xf>
    <xf numFmtId="3" fontId="64" fillId="0" borderId="86" xfId="38" applyNumberFormat="1" applyFont="1" applyFill="1" applyBorder="1" applyAlignment="1">
      <alignment horizontal="right" indent="1"/>
    </xf>
    <xf numFmtId="49" fontId="64" fillId="0" borderId="73" xfId="38" applyNumberFormat="1" applyFont="1" applyFill="1" applyBorder="1" applyAlignment="1"/>
    <xf numFmtId="2" fontId="64" fillId="0" borderId="73" xfId="38" applyNumberFormat="1" applyFont="1" applyFill="1" applyBorder="1" applyAlignment="1">
      <alignment horizontal="right" indent="1"/>
    </xf>
    <xf numFmtId="2" fontId="64" fillId="0" borderId="82" xfId="38" applyNumberFormat="1" applyFont="1" applyFill="1" applyBorder="1" applyAlignment="1">
      <alignment horizontal="right" indent="1"/>
    </xf>
    <xf numFmtId="3" fontId="64" fillId="0" borderId="73" xfId="38" applyNumberFormat="1" applyFont="1" applyFill="1" applyBorder="1" applyAlignment="1">
      <alignment horizontal="right" indent="1"/>
    </xf>
    <xf numFmtId="3" fontId="64" fillId="0" borderId="82" xfId="38" applyNumberFormat="1" applyFont="1" applyFill="1" applyBorder="1" applyAlignment="1">
      <alignment horizontal="right" indent="1"/>
    </xf>
    <xf numFmtId="3" fontId="64" fillId="0" borderId="33" xfId="38" applyNumberFormat="1" applyFont="1" applyFill="1" applyBorder="1" applyAlignment="1">
      <alignment horizontal="right" indent="1"/>
    </xf>
    <xf numFmtId="49" fontId="39" fillId="0" borderId="30" xfId="38" applyNumberFormat="1" applyFont="1" applyFill="1" applyBorder="1" applyAlignment="1"/>
    <xf numFmtId="2" fontId="64" fillId="0" borderId="71" xfId="38" applyNumberFormat="1" applyFont="1" applyFill="1" applyBorder="1" applyAlignment="1">
      <alignment horizontal="right" indent="1"/>
    </xf>
    <xf numFmtId="2" fontId="64" fillId="0" borderId="72" xfId="38" applyNumberFormat="1" applyFont="1" applyFill="1" applyBorder="1" applyAlignment="1">
      <alignment horizontal="right" indent="1"/>
    </xf>
    <xf numFmtId="3" fontId="64" fillId="0" borderId="71" xfId="38" applyNumberFormat="1" applyFont="1" applyFill="1" applyBorder="1" applyAlignment="1">
      <alignment horizontal="right" indent="1"/>
    </xf>
    <xf numFmtId="3" fontId="64" fillId="0" borderId="72" xfId="38" applyNumberFormat="1" applyFont="1" applyFill="1" applyBorder="1" applyAlignment="1">
      <alignment horizontal="right" indent="1"/>
    </xf>
    <xf numFmtId="3" fontId="64" fillId="0" borderId="34" xfId="38" applyNumberFormat="1" applyFont="1" applyFill="1" applyBorder="1" applyAlignment="1">
      <alignment horizontal="right" indent="1"/>
    </xf>
    <xf numFmtId="2" fontId="64" fillId="0" borderId="23" xfId="38" applyNumberFormat="1" applyFont="1" applyFill="1" applyBorder="1" applyAlignment="1">
      <alignment horizontal="right" indent="1"/>
    </xf>
    <xf numFmtId="2" fontId="64" fillId="0" borderId="55" xfId="38" applyNumberFormat="1" applyFont="1" applyFill="1" applyBorder="1" applyAlignment="1">
      <alignment horizontal="right" indent="1"/>
    </xf>
    <xf numFmtId="49" fontId="64" fillId="0" borderId="71" xfId="38" applyNumberFormat="1" applyFont="1" applyFill="1" applyBorder="1" applyAlignment="1"/>
    <xf numFmtId="0" fontId="0" fillId="0" borderId="29" xfId="0" applyFill="1" applyBorder="1"/>
    <xf numFmtId="2" fontId="8" fillId="0" borderId="0" xfId="0" applyNumberFormat="1" applyFont="1" applyFill="1" applyBorder="1" applyAlignment="1">
      <alignment horizontal="left" vertical="center" wrapText="1"/>
    </xf>
    <xf numFmtId="1" fontId="21" fillId="0" borderId="24" xfId="67" applyNumberFormat="1" applyFont="1" applyFill="1" applyBorder="1" applyAlignment="1">
      <alignment vertical="center"/>
    </xf>
    <xf numFmtId="2" fontId="31" fillId="0" borderId="52" xfId="67" applyNumberFormat="1" applyFont="1" applyFill="1" applyBorder="1" applyAlignment="1">
      <alignment horizontal="left" vertical="center"/>
    </xf>
    <xf numFmtId="2" fontId="31" fillId="0" borderId="53" xfId="67" applyNumberFormat="1" applyFont="1" applyFill="1" applyBorder="1" applyAlignment="1">
      <alignment horizontal="center" vertical="center" wrapText="1"/>
    </xf>
    <xf numFmtId="3" fontId="31" fillId="0" borderId="21" xfId="67" applyNumberFormat="1" applyFont="1" applyFill="1" applyBorder="1" applyAlignment="1">
      <alignment horizontal="left" vertical="center"/>
    </xf>
    <xf numFmtId="3" fontId="31" fillId="0" borderId="22" xfId="67" applyNumberFormat="1" applyFont="1" applyFill="1" applyBorder="1" applyAlignment="1">
      <alignment horizontal="center" vertical="center" wrapText="1"/>
    </xf>
    <xf numFmtId="3" fontId="31" fillId="0" borderId="49" xfId="67" applyNumberFormat="1" applyFont="1" applyFill="1" applyBorder="1" applyAlignment="1">
      <alignment horizontal="left" vertical="center"/>
    </xf>
    <xf numFmtId="0" fontId="5" fillId="0" borderId="0" xfId="67"/>
    <xf numFmtId="0" fontId="5" fillId="0" borderId="0" xfId="67" applyAlignment="1">
      <alignment vertical="top" wrapText="1"/>
    </xf>
    <xf numFmtId="0" fontId="5" fillId="0" borderId="48" xfId="67" applyFill="1" applyBorder="1" applyAlignment="1">
      <alignment horizontal="center" vertical="center" wrapText="1"/>
    </xf>
    <xf numFmtId="0" fontId="24" fillId="0" borderId="80" xfId="67" applyFont="1" applyFill="1" applyBorder="1" applyAlignment="1">
      <alignment horizontal="center" vertical="center" wrapText="1"/>
    </xf>
    <xf numFmtId="2" fontId="24" fillId="0" borderId="48" xfId="67" applyNumberFormat="1" applyFont="1" applyFill="1" applyBorder="1" applyAlignment="1">
      <alignment horizontal="center" vertical="center" wrapText="1"/>
    </xf>
    <xf numFmtId="2" fontId="24" fillId="0" borderId="47" xfId="67" applyNumberFormat="1" applyFont="1" applyFill="1" applyBorder="1" applyAlignment="1">
      <alignment horizontal="center" vertical="center" wrapText="1"/>
    </xf>
    <xf numFmtId="3" fontId="31" fillId="0" borderId="51" xfId="67" applyNumberFormat="1" applyFont="1" applyFill="1" applyBorder="1" applyAlignment="1">
      <alignment horizontal="center" vertical="center" wrapText="1"/>
    </xf>
    <xf numFmtId="3" fontId="31" fillId="0" borderId="47" xfId="67" applyNumberFormat="1" applyFont="1" applyFill="1" applyBorder="1" applyAlignment="1">
      <alignment horizontal="center" vertical="center" wrapText="1"/>
    </xf>
    <xf numFmtId="3" fontId="31" fillId="0" borderId="74" xfId="67" applyNumberFormat="1" applyFont="1" applyFill="1" applyBorder="1" applyAlignment="1">
      <alignment horizontal="center" vertical="center" wrapText="1"/>
    </xf>
    <xf numFmtId="3" fontId="31" fillId="0" borderId="27" xfId="67" applyNumberFormat="1" applyFont="1" applyFill="1" applyBorder="1" applyAlignment="1">
      <alignment horizontal="center" vertical="center" wrapText="1"/>
    </xf>
    <xf numFmtId="3" fontId="31" fillId="0" borderId="58" xfId="67" applyNumberFormat="1" applyFont="1" applyFill="1" applyBorder="1" applyAlignment="1">
      <alignment horizontal="center" vertical="center" wrapText="1"/>
    </xf>
    <xf numFmtId="0" fontId="5" fillId="0" borderId="11" xfId="67" applyFill="1" applyBorder="1"/>
    <xf numFmtId="2" fontId="5" fillId="0" borderId="10" xfId="67" applyNumberFormat="1" applyFill="1" applyBorder="1"/>
    <xf numFmtId="2" fontId="5" fillId="0" borderId="32" xfId="67" applyNumberFormat="1" applyFill="1" applyBorder="1"/>
    <xf numFmtId="3" fontId="5" fillId="0" borderId="10" xfId="67" applyNumberFormat="1" applyFill="1" applyBorder="1"/>
    <xf numFmtId="3" fontId="5" fillId="0" borderId="32" xfId="67" applyNumberFormat="1" applyFill="1" applyBorder="1"/>
    <xf numFmtId="3" fontId="5" fillId="0" borderId="68" xfId="67" applyNumberFormat="1" applyFill="1" applyBorder="1"/>
    <xf numFmtId="3" fontId="5" fillId="0" borderId="11" xfId="67" applyNumberFormat="1" applyFill="1" applyBorder="1"/>
    <xf numFmtId="0" fontId="66" fillId="0" borderId="15" xfId="38" applyNumberFormat="1" applyFont="1" applyFill="1" applyBorder="1" applyAlignment="1"/>
    <xf numFmtId="0" fontId="66" fillId="0" borderId="17" xfId="38" applyNumberFormat="1" applyFont="1" applyFill="1" applyBorder="1" applyAlignment="1"/>
    <xf numFmtId="0" fontId="66" fillId="0" borderId="12" xfId="38" applyNumberFormat="1" applyFont="1" applyFill="1" applyBorder="1" applyAlignment="1"/>
    <xf numFmtId="0" fontId="66" fillId="0" borderId="83" xfId="38" applyNumberFormat="1" applyFont="1" applyFill="1" applyBorder="1" applyAlignment="1"/>
    <xf numFmtId="0" fontId="66" fillId="0" borderId="0" xfId="38" applyNumberFormat="1" applyFont="1" applyFill="1" applyBorder="1" applyAlignment="1"/>
    <xf numFmtId="0" fontId="24" fillId="0" borderId="11" xfId="67" applyFont="1" applyFill="1" applyBorder="1"/>
    <xf numFmtId="2" fontId="5" fillId="0" borderId="11" xfId="67" applyNumberFormat="1" applyFill="1" applyBorder="1" applyAlignment="1">
      <alignment horizontal="right" indent="1"/>
    </xf>
    <xf numFmtId="3" fontId="5" fillId="0" borderId="11" xfId="67" applyNumberFormat="1" applyFill="1" applyBorder="1" applyAlignment="1">
      <alignment horizontal="right" indent="1"/>
    </xf>
    <xf numFmtId="3" fontId="5" fillId="0" borderId="32" xfId="67" applyNumberFormat="1" applyFill="1" applyBorder="1" applyAlignment="1">
      <alignment horizontal="right" indent="1"/>
    </xf>
    <xf numFmtId="0" fontId="66" fillId="0" borderId="14" xfId="38" applyNumberFormat="1" applyFont="1" applyFill="1" applyBorder="1" applyAlignment="1"/>
    <xf numFmtId="0" fontId="5" fillId="0" borderId="0" xfId="67" applyFill="1"/>
    <xf numFmtId="2" fontId="5" fillId="0" borderId="0" xfId="67" applyNumberFormat="1" applyFill="1"/>
    <xf numFmtId="3" fontId="5" fillId="0" borderId="0" xfId="67" applyNumberFormat="1" applyFill="1"/>
    <xf numFmtId="0" fontId="37" fillId="0" borderId="0" xfId="38" applyFont="1" applyAlignment="1">
      <alignment vertical="center"/>
    </xf>
    <xf numFmtId="0" fontId="5" fillId="0" borderId="0" xfId="38"/>
    <xf numFmtId="0" fontId="21" fillId="0" borderId="21" xfId="38" applyFont="1" applyBorder="1" applyAlignment="1">
      <alignment vertical="center"/>
    </xf>
    <xf numFmtId="1" fontId="6" fillId="0" borderId="23" xfId="38" applyNumberFormat="1" applyFont="1" applyFill="1" applyBorder="1" applyAlignment="1">
      <alignment vertical="center" wrapText="1"/>
    </xf>
    <xf numFmtId="0" fontId="6" fillId="0" borderId="55" xfId="38" applyFont="1" applyBorder="1" applyAlignment="1">
      <alignment horizontal="center" vertical="center" wrapText="1"/>
    </xf>
    <xf numFmtId="0" fontId="7" fillId="0" borderId="23" xfId="38" applyFont="1" applyFill="1" applyBorder="1" applyAlignment="1">
      <alignment horizontal="center" vertical="center" wrapText="1"/>
    </xf>
    <xf numFmtId="0" fontId="7" fillId="0" borderId="54" xfId="38" applyFont="1" applyFill="1" applyBorder="1" applyAlignment="1">
      <alignment horizontal="center" vertical="center" wrapText="1"/>
    </xf>
    <xf numFmtId="0" fontId="7" fillId="0" borderId="53" xfId="38" applyFont="1" applyFill="1" applyBorder="1" applyAlignment="1">
      <alignment horizontal="center" vertical="center" wrapText="1"/>
    </xf>
    <xf numFmtId="0" fontId="35" fillId="0" borderId="55" xfId="38" applyFont="1" applyFill="1" applyBorder="1" applyAlignment="1">
      <alignment horizontal="center" vertical="center" wrapText="1"/>
    </xf>
    <xf numFmtId="0" fontId="7" fillId="0" borderId="56" xfId="38" applyFont="1" applyFill="1" applyBorder="1" applyAlignment="1">
      <alignment horizontal="center" vertical="center" wrapText="1"/>
    </xf>
    <xf numFmtId="0" fontId="5" fillId="0" borderId="0" xfId="38" applyFont="1"/>
    <xf numFmtId="0" fontId="5" fillId="0" borderId="52" xfId="38" applyFont="1" applyBorder="1" applyAlignment="1">
      <alignment horizontal="left" vertical="center"/>
    </xf>
    <xf numFmtId="1" fontId="8" fillId="18" borderId="60" xfId="38" applyNumberFormat="1" applyFont="1" applyFill="1" applyBorder="1" applyAlignment="1">
      <alignment horizontal="left" vertical="center" wrapText="1"/>
    </xf>
    <xf numFmtId="2" fontId="9" fillId="0" borderId="60" xfId="38" applyNumberFormat="1" applyFont="1" applyFill="1" applyBorder="1" applyAlignment="1">
      <alignment horizontal="center" vertical="center" wrapText="1"/>
    </xf>
    <xf numFmtId="1" fontId="9" fillId="0" borderId="60" xfId="38" applyNumberFormat="1" applyFont="1" applyFill="1" applyBorder="1" applyAlignment="1">
      <alignment horizontal="right" vertical="center" wrapText="1"/>
    </xf>
    <xf numFmtId="1" fontId="9" fillId="0" borderId="60" xfId="38" applyNumberFormat="1" applyFont="1" applyFill="1" applyBorder="1" applyAlignment="1">
      <alignment horizontal="center" vertical="center" wrapText="1"/>
    </xf>
    <xf numFmtId="1" fontId="9" fillId="0" borderId="53" xfId="38" applyNumberFormat="1" applyFont="1" applyFill="1" applyBorder="1" applyAlignment="1">
      <alignment horizontal="center" vertical="center" wrapText="1"/>
    </xf>
    <xf numFmtId="0" fontId="5" fillId="0" borderId="50" xfId="38" applyFont="1" applyBorder="1" applyAlignment="1">
      <alignment horizontal="left" vertical="center"/>
    </xf>
    <xf numFmtId="1" fontId="10" fillId="0" borderId="50" xfId="38" applyNumberFormat="1" applyFont="1" applyFill="1" applyBorder="1" applyAlignment="1">
      <alignment horizontal="left" vertical="center" wrapText="1"/>
    </xf>
    <xf numFmtId="2" fontId="8" fillId="0" borderId="30" xfId="38" applyNumberFormat="1" applyFont="1" applyFill="1" applyBorder="1" applyAlignment="1">
      <alignment horizontal="right" vertical="center" indent="2"/>
    </xf>
    <xf numFmtId="2" fontId="8" fillId="0" borderId="29" xfId="38" applyNumberFormat="1" applyFont="1" applyFill="1" applyBorder="1" applyAlignment="1">
      <alignment horizontal="right" vertical="center" indent="2"/>
    </xf>
    <xf numFmtId="3" fontId="8" fillId="0" borderId="61" xfId="38" applyNumberFormat="1" applyFont="1" applyFill="1" applyBorder="1" applyAlignment="1">
      <alignment horizontal="right" vertical="center" indent="1"/>
    </xf>
    <xf numFmtId="3" fontId="8" fillId="0" borderId="31" xfId="38" applyNumberFormat="1" applyFont="1" applyFill="1" applyBorder="1" applyAlignment="1">
      <alignment horizontal="right" vertical="center" indent="1"/>
    </xf>
    <xf numFmtId="2" fontId="13" fillId="0" borderId="36" xfId="38" applyNumberFormat="1" applyFont="1" applyFill="1" applyBorder="1" applyAlignment="1">
      <alignment horizontal="center" vertical="center" wrapText="1"/>
    </xf>
    <xf numFmtId="2" fontId="39" fillId="0" borderId="50" xfId="38" applyNumberFormat="1" applyFont="1" applyFill="1" applyBorder="1" applyAlignment="1" applyProtection="1">
      <alignment horizontal="right" vertical="center" indent="1"/>
      <protection locked="0"/>
    </xf>
    <xf numFmtId="2" fontId="39" fillId="0" borderId="30" xfId="38" applyNumberFormat="1" applyFont="1" applyFill="1" applyBorder="1" applyAlignment="1" applyProtection="1">
      <alignment horizontal="right" vertical="center" indent="1"/>
      <protection locked="0"/>
    </xf>
    <xf numFmtId="0" fontId="5" fillId="0" borderId="62" xfId="38" applyFont="1" applyBorder="1" applyAlignment="1">
      <alignment horizontal="left" vertical="center"/>
    </xf>
    <xf numFmtId="1" fontId="10" fillId="0" borderId="62" xfId="38" applyNumberFormat="1" applyFont="1" applyFill="1" applyBorder="1" applyAlignment="1">
      <alignment horizontal="left" vertical="center" wrapText="1"/>
    </xf>
    <xf numFmtId="2" fontId="13" fillId="0" borderId="63" xfId="38" applyNumberFormat="1" applyFont="1" applyFill="1" applyBorder="1" applyAlignment="1">
      <alignment horizontal="center" vertical="center" wrapText="1"/>
    </xf>
    <xf numFmtId="2" fontId="8" fillId="0" borderId="26" xfId="38" applyNumberFormat="1" applyFont="1" applyFill="1" applyBorder="1" applyAlignment="1">
      <alignment horizontal="right" vertical="center" indent="2"/>
    </xf>
    <xf numFmtId="2" fontId="39" fillId="0" borderId="62" xfId="38" applyNumberFormat="1" applyFont="1" applyFill="1" applyBorder="1" applyAlignment="1" applyProtection="1">
      <alignment horizontal="right" vertical="center" indent="1"/>
      <protection locked="0"/>
    </xf>
    <xf numFmtId="2" fontId="39" fillId="0" borderId="27" xfId="38" applyNumberFormat="1" applyFont="1" applyFill="1" applyBorder="1" applyAlignment="1" applyProtection="1">
      <alignment horizontal="right" vertical="center" indent="1"/>
      <protection locked="0"/>
    </xf>
    <xf numFmtId="0" fontId="5" fillId="0" borderId="61" xfId="38" applyFont="1" applyBorder="1" applyAlignment="1">
      <alignment horizontal="left" vertical="center"/>
    </xf>
    <xf numFmtId="1" fontId="10" fillId="0" borderId="61" xfId="38" applyNumberFormat="1" applyFont="1" applyFill="1" applyBorder="1" applyAlignment="1">
      <alignment horizontal="left" vertical="center" wrapText="1"/>
    </xf>
    <xf numFmtId="2" fontId="8" fillId="0" borderId="31" xfId="38" applyNumberFormat="1" applyFont="1" applyFill="1" applyBorder="1" applyAlignment="1">
      <alignment horizontal="right" vertical="center" indent="2"/>
    </xf>
    <xf numFmtId="2" fontId="8" fillId="0" borderId="28" xfId="38" applyNumberFormat="1" applyFont="1" applyFill="1" applyBorder="1" applyAlignment="1">
      <alignment horizontal="right" vertical="center" indent="2"/>
    </xf>
    <xf numFmtId="3" fontId="16" fillId="0" borderId="61" xfId="38" applyNumberFormat="1" applyFont="1" applyFill="1" applyBorder="1" applyAlignment="1">
      <alignment horizontal="right" vertical="center" indent="1"/>
    </xf>
    <xf numFmtId="3" fontId="16" fillId="0" borderId="31" xfId="38" applyNumberFormat="1" applyFont="1" applyFill="1" applyBorder="1" applyAlignment="1">
      <alignment horizontal="right" vertical="center" indent="1"/>
    </xf>
    <xf numFmtId="2" fontId="8" fillId="0" borderId="63" xfId="38" applyNumberFormat="1" applyFont="1" applyFill="1" applyBorder="1" applyAlignment="1">
      <alignment horizontal="right" vertical="center" wrapText="1" indent="2"/>
    </xf>
    <xf numFmtId="2" fontId="17" fillId="0" borderId="60" xfId="38" applyNumberFormat="1" applyFont="1" applyFill="1" applyBorder="1" applyAlignment="1">
      <alignment horizontal="center" vertical="center" wrapText="1"/>
    </xf>
    <xf numFmtId="3" fontId="17" fillId="0" borderId="60" xfId="38" applyNumberFormat="1" applyFont="1" applyFill="1" applyBorder="1" applyAlignment="1">
      <alignment horizontal="right" vertical="center" indent="1"/>
    </xf>
    <xf numFmtId="1" fontId="17" fillId="0" borderId="60" xfId="38" applyNumberFormat="1" applyFont="1" applyFill="1" applyBorder="1" applyAlignment="1">
      <alignment horizontal="right" vertical="center" indent="1"/>
    </xf>
    <xf numFmtId="1" fontId="17" fillId="0" borderId="53" xfId="38" applyNumberFormat="1" applyFont="1" applyFill="1" applyBorder="1" applyAlignment="1">
      <alignment horizontal="right" vertical="center" indent="1"/>
    </xf>
    <xf numFmtId="0" fontId="5" fillId="0" borderId="50" xfId="38" applyFont="1" applyBorder="1" applyAlignment="1">
      <alignment horizontal="left" vertical="center" wrapText="1"/>
    </xf>
    <xf numFmtId="0" fontId="5" fillId="0" borderId="0" xfId="38" applyFill="1"/>
    <xf numFmtId="2" fontId="39" fillId="0" borderId="50" xfId="38" applyNumberFormat="1" applyFont="1" applyFill="1" applyBorder="1" applyAlignment="1">
      <alignment horizontal="right" vertical="center" indent="1"/>
    </xf>
    <xf numFmtId="2" fontId="39" fillId="0" borderId="30" xfId="38" applyNumberFormat="1" applyFont="1" applyFill="1" applyBorder="1" applyAlignment="1">
      <alignment horizontal="right" vertical="center" indent="1"/>
    </xf>
    <xf numFmtId="165" fontId="13" fillId="0" borderId="36" xfId="38" applyNumberFormat="1" applyFont="1" applyFill="1" applyBorder="1" applyAlignment="1">
      <alignment horizontal="center" vertical="center" wrapText="1"/>
    </xf>
    <xf numFmtId="0" fontId="5" fillId="0" borderId="62" xfId="38" applyFont="1" applyBorder="1" applyAlignment="1">
      <alignment horizontal="left" vertical="center" wrapText="1"/>
    </xf>
    <xf numFmtId="2" fontId="8" fillId="0" borderId="27" xfId="38" applyNumberFormat="1" applyFont="1" applyFill="1" applyBorder="1" applyAlignment="1">
      <alignment horizontal="right" vertical="center" indent="2"/>
    </xf>
    <xf numFmtId="3" fontId="16" fillId="0" borderId="62" xfId="38" applyNumberFormat="1" applyFont="1" applyFill="1" applyBorder="1" applyAlignment="1">
      <alignment horizontal="right" vertical="center" indent="1"/>
    </xf>
    <xf numFmtId="3" fontId="16" fillId="0" borderId="27" xfId="38" applyNumberFormat="1" applyFont="1" applyFill="1" applyBorder="1" applyAlignment="1">
      <alignment horizontal="right" vertical="center" indent="1"/>
    </xf>
    <xf numFmtId="0" fontId="5" fillId="0" borderId="61" xfId="38" applyFont="1" applyFill="1" applyBorder="1" applyAlignment="1">
      <alignment horizontal="left" vertical="center" wrapText="1"/>
    </xf>
    <xf numFmtId="2" fontId="13" fillId="0" borderId="28" xfId="38" applyNumberFormat="1" applyFont="1" applyFill="1" applyBorder="1" applyAlignment="1">
      <alignment horizontal="right" vertical="center" indent="2"/>
    </xf>
    <xf numFmtId="3" fontId="8" fillId="0" borderId="64" xfId="38" applyNumberFormat="1" applyFont="1" applyFill="1" applyBorder="1" applyAlignment="1">
      <alignment horizontal="right" vertical="center" indent="1"/>
    </xf>
    <xf numFmtId="0" fontId="5" fillId="0" borderId="50" xfId="38" applyFont="1" applyFill="1" applyBorder="1" applyAlignment="1">
      <alignment horizontal="left" vertical="center" wrapText="1"/>
    </xf>
    <xf numFmtId="49" fontId="13" fillId="0" borderId="36" xfId="38" applyNumberFormat="1" applyFont="1" applyFill="1" applyBorder="1" applyAlignment="1">
      <alignment horizontal="center" vertical="center" wrapText="1"/>
    </xf>
    <xf numFmtId="3" fontId="8" fillId="0" borderId="65" xfId="38" applyNumberFormat="1" applyFont="1" applyFill="1" applyBorder="1" applyAlignment="1">
      <alignment horizontal="right" vertical="center" indent="1"/>
    </xf>
    <xf numFmtId="3" fontId="8" fillId="0" borderId="66" xfId="38" applyNumberFormat="1" applyFont="1" applyFill="1" applyBorder="1" applyAlignment="1">
      <alignment horizontal="right" vertical="center" indent="1"/>
    </xf>
    <xf numFmtId="0" fontId="5" fillId="0" borderId="61" xfId="38" applyFont="1" applyBorder="1" applyAlignment="1">
      <alignment horizontal="left" vertical="center" wrapText="1"/>
    </xf>
    <xf numFmtId="0" fontId="5" fillId="19" borderId="50" xfId="38" applyFont="1" applyFill="1" applyBorder="1" applyAlignment="1">
      <alignment horizontal="left" vertical="center" wrapText="1"/>
    </xf>
    <xf numFmtId="2" fontId="13" fillId="0" borderId="29" xfId="38" applyNumberFormat="1" applyFont="1" applyFill="1" applyBorder="1" applyAlignment="1">
      <alignment horizontal="right" vertical="center" indent="2"/>
    </xf>
    <xf numFmtId="0" fontId="5" fillId="19" borderId="62" xfId="38" applyFont="1" applyFill="1" applyBorder="1" applyAlignment="1">
      <alignment horizontal="left" vertical="center" wrapText="1"/>
    </xf>
    <xf numFmtId="3" fontId="13" fillId="0" borderId="31" xfId="38" applyNumberFormat="1" applyFont="1" applyFill="1" applyBorder="1" applyAlignment="1">
      <alignment horizontal="right" vertical="center" indent="1"/>
    </xf>
    <xf numFmtId="3" fontId="16" fillId="0" borderId="64" xfId="38" applyNumberFormat="1" applyFont="1" applyFill="1" applyBorder="1" applyAlignment="1">
      <alignment horizontal="right" vertical="center" indent="1"/>
    </xf>
    <xf numFmtId="3" fontId="13" fillId="0" borderId="30" xfId="38" applyNumberFormat="1" applyFont="1" applyFill="1" applyBorder="1" applyAlignment="1">
      <alignment horizontal="right" vertical="center" indent="1"/>
    </xf>
    <xf numFmtId="3" fontId="16" fillId="0" borderId="65" xfId="38" applyNumberFormat="1" applyFont="1" applyFill="1" applyBorder="1" applyAlignment="1">
      <alignment horizontal="right" vertical="center" indent="1"/>
    </xf>
    <xf numFmtId="2" fontId="13" fillId="0" borderId="27" xfId="38" applyNumberFormat="1" applyFont="1" applyFill="1" applyBorder="1" applyAlignment="1">
      <alignment horizontal="right" vertical="center" wrapText="1" indent="2"/>
    </xf>
    <xf numFmtId="2" fontId="8" fillId="0" borderId="26" xfId="38" applyNumberFormat="1" applyFont="1" applyFill="1" applyBorder="1" applyAlignment="1">
      <alignment horizontal="right" vertical="center" wrapText="1" indent="2"/>
    </xf>
    <xf numFmtId="3" fontId="8" fillId="0" borderId="27" xfId="38" applyNumberFormat="1" applyFont="1" applyFill="1" applyBorder="1" applyAlignment="1">
      <alignment horizontal="right" vertical="center" indent="1"/>
    </xf>
    <xf numFmtId="3" fontId="16" fillId="0" borderId="66" xfId="38" applyNumberFormat="1" applyFont="1" applyFill="1" applyBorder="1" applyAlignment="1">
      <alignment horizontal="right" vertical="center" indent="1"/>
    </xf>
    <xf numFmtId="0" fontId="5" fillId="0" borderId="68" xfId="38" applyFont="1" applyBorder="1" applyAlignment="1">
      <alignment horizontal="left" vertical="center"/>
    </xf>
    <xf numFmtId="1" fontId="5" fillId="18" borderId="68" xfId="38" applyNumberFormat="1" applyFont="1" applyFill="1" applyBorder="1" applyAlignment="1">
      <alignment horizontal="left" vertical="center" wrapText="1"/>
    </xf>
    <xf numFmtId="2" fontId="8" fillId="0" borderId="67" xfId="38" applyNumberFormat="1" applyFont="1" applyFill="1" applyBorder="1" applyAlignment="1">
      <alignment horizontal="right" vertical="center" wrapText="1" indent="2"/>
    </xf>
    <xf numFmtId="2" fontId="8" fillId="0" borderId="20" xfId="38" applyNumberFormat="1" applyFont="1" applyFill="1" applyBorder="1" applyAlignment="1">
      <alignment horizontal="right" vertical="center" wrapText="1" indent="2"/>
    </xf>
    <xf numFmtId="3" fontId="16" fillId="0" borderId="68" xfId="38" applyNumberFormat="1" applyFont="1" applyFill="1" applyBorder="1" applyAlignment="1">
      <alignment horizontal="right" vertical="center" indent="1"/>
    </xf>
    <xf numFmtId="3" fontId="16" fillId="0" borderId="67" xfId="38" applyNumberFormat="1" applyFont="1" applyFill="1" applyBorder="1" applyAlignment="1">
      <alignment horizontal="right" vertical="center" indent="1"/>
    </xf>
    <xf numFmtId="3" fontId="16" fillId="0" borderId="32" xfId="38" applyNumberFormat="1" applyFont="1" applyFill="1" applyBorder="1" applyAlignment="1">
      <alignment horizontal="right" vertical="center" indent="1"/>
    </xf>
    <xf numFmtId="0" fontId="5" fillId="0" borderId="74" xfId="38" applyFont="1" applyBorder="1" applyAlignment="1">
      <alignment horizontal="left" vertical="center"/>
    </xf>
    <xf numFmtId="1" fontId="5" fillId="18" borderId="74" xfId="38" applyNumberFormat="1" applyFont="1" applyFill="1" applyBorder="1" applyAlignment="1">
      <alignment horizontal="left" vertical="center" wrapText="1"/>
    </xf>
    <xf numFmtId="0" fontId="5" fillId="0" borderId="77" xfId="38" applyFont="1" applyBorder="1" applyAlignment="1">
      <alignment horizontal="left" vertical="center"/>
    </xf>
    <xf numFmtId="1" fontId="5" fillId="18" borderId="77" xfId="38" applyNumberFormat="1" applyFont="1" applyFill="1" applyBorder="1" applyAlignment="1">
      <alignment horizontal="left" vertical="center" wrapText="1"/>
    </xf>
    <xf numFmtId="2" fontId="8" fillId="0" borderId="24" xfId="38" applyNumberFormat="1" applyFont="1" applyFill="1" applyBorder="1" applyAlignment="1">
      <alignment horizontal="right" vertical="center" wrapText="1" indent="2"/>
    </xf>
    <xf numFmtId="3" fontId="38" fillId="0" borderId="53" xfId="38" applyNumberFormat="1" applyFont="1" applyFill="1" applyBorder="1" applyAlignment="1">
      <alignment horizontal="right" vertical="center" indent="1"/>
    </xf>
    <xf numFmtId="1" fontId="5" fillId="0" borderId="50" xfId="38" applyNumberFormat="1" applyFont="1" applyFill="1" applyBorder="1" applyAlignment="1">
      <alignment horizontal="left" vertical="center" wrapText="1"/>
    </xf>
    <xf numFmtId="1" fontId="8" fillId="0" borderId="29" xfId="38" applyNumberFormat="1" applyFont="1" applyFill="1" applyBorder="1" applyAlignment="1">
      <alignment horizontal="right" vertical="center" indent="2"/>
    </xf>
    <xf numFmtId="0" fontId="5" fillId="0" borderId="70" xfId="38" applyFont="1" applyBorder="1" applyAlignment="1">
      <alignment horizontal="left" vertical="center"/>
    </xf>
    <xf numFmtId="1" fontId="5" fillId="0" borderId="70" xfId="38" applyNumberFormat="1" applyFont="1" applyFill="1" applyBorder="1" applyAlignment="1">
      <alignment horizontal="left" vertical="center" wrapText="1"/>
    </xf>
    <xf numFmtId="2" fontId="8" fillId="0" borderId="71" xfId="38" applyNumberFormat="1" applyFont="1" applyFill="1" applyBorder="1" applyAlignment="1">
      <alignment horizontal="right" vertical="center" indent="2"/>
    </xf>
    <xf numFmtId="1" fontId="8" fillId="0" borderId="72" xfId="38" applyNumberFormat="1" applyFont="1" applyFill="1" applyBorder="1" applyAlignment="1">
      <alignment horizontal="right" vertical="center" indent="2"/>
    </xf>
    <xf numFmtId="3" fontId="16" fillId="0" borderId="73" xfId="38" applyNumberFormat="1" applyFont="1" applyFill="1" applyBorder="1" applyAlignment="1">
      <alignment horizontal="right" vertical="center" indent="1"/>
    </xf>
    <xf numFmtId="1" fontId="8" fillId="18" borderId="68" xfId="38" applyNumberFormat="1" applyFont="1" applyFill="1" applyBorder="1" applyAlignment="1">
      <alignment horizontal="left" vertical="center" wrapText="1"/>
    </xf>
    <xf numFmtId="1" fontId="13" fillId="0" borderId="69" xfId="38" applyNumberFormat="1" applyFont="1" applyFill="1" applyBorder="1" applyAlignment="1">
      <alignment horizontal="center" vertical="center" wrapText="1"/>
    </xf>
    <xf numFmtId="1" fontId="13" fillId="0" borderId="32" xfId="38" applyNumberFormat="1" applyFont="1" applyFill="1" applyBorder="1" applyAlignment="1">
      <alignment horizontal="right" vertical="center" wrapText="1" indent="2"/>
    </xf>
    <xf numFmtId="3" fontId="8" fillId="0" borderId="32" xfId="38" applyNumberFormat="1" applyFont="1" applyFill="1" applyBorder="1" applyAlignment="1">
      <alignment horizontal="right" vertical="center" indent="1"/>
    </xf>
    <xf numFmtId="2" fontId="39" fillId="0" borderId="68" xfId="38" applyNumberFormat="1" applyFont="1" applyFill="1" applyBorder="1" applyAlignment="1">
      <alignment horizontal="right" vertical="center" indent="1"/>
    </xf>
    <xf numFmtId="2" fontId="39" fillId="0" borderId="67" xfId="38" applyNumberFormat="1" applyFont="1" applyFill="1" applyBorder="1" applyAlignment="1">
      <alignment horizontal="right" vertical="center" indent="1"/>
    </xf>
    <xf numFmtId="0" fontId="5" fillId="0" borderId="68" xfId="38" applyFont="1" applyBorder="1" applyAlignment="1">
      <alignment horizontal="left" vertical="center" wrapText="1"/>
    </xf>
    <xf numFmtId="2" fontId="8" fillId="0" borderId="67" xfId="38" applyNumberFormat="1" applyFont="1" applyFill="1" applyBorder="1" applyAlignment="1">
      <alignment horizontal="right" vertical="center" indent="2"/>
    </xf>
    <xf numFmtId="3" fontId="8" fillId="0" borderId="67" xfId="38" applyNumberFormat="1" applyFont="1" applyFill="1" applyBorder="1" applyAlignment="1">
      <alignment horizontal="right" vertical="center" indent="1"/>
    </xf>
    <xf numFmtId="0" fontId="5" fillId="0" borderId="74" xfId="38" applyFont="1" applyBorder="1" applyAlignment="1">
      <alignment horizontal="left" vertical="center" wrapText="1"/>
    </xf>
    <xf numFmtId="1" fontId="8" fillId="18" borderId="74" xfId="38" applyNumberFormat="1" applyFont="1" applyFill="1" applyBorder="1" applyAlignment="1">
      <alignment horizontal="left" vertical="center" wrapText="1"/>
    </xf>
    <xf numFmtId="1" fontId="8" fillId="0" borderId="59" xfId="38" applyNumberFormat="1" applyFont="1" applyFill="1" applyBorder="1" applyAlignment="1">
      <alignment horizontal="right" vertical="center" wrapText="1" indent="2"/>
    </xf>
    <xf numFmtId="1" fontId="13" fillId="0" borderId="36" xfId="38" applyNumberFormat="1" applyFont="1" applyFill="1" applyBorder="1" applyAlignment="1">
      <alignment horizontal="center" vertical="center" wrapText="1"/>
    </xf>
    <xf numFmtId="2" fontId="8" fillId="0" borderId="36" xfId="38" applyNumberFormat="1" applyFont="1" applyFill="1" applyBorder="1" applyAlignment="1">
      <alignment horizontal="right" vertical="center" wrapText="1" indent="2"/>
    </xf>
    <xf numFmtId="3" fontId="8" fillId="0" borderId="30" xfId="38" applyNumberFormat="1" applyFont="1" applyFill="1" applyBorder="1" applyAlignment="1">
      <alignment horizontal="right" vertical="center" indent="1"/>
    </xf>
    <xf numFmtId="3" fontId="16" fillId="0" borderId="50" xfId="38" applyNumberFormat="1" applyFont="1" applyFill="1" applyBorder="1" applyAlignment="1">
      <alignment horizontal="right" vertical="center" indent="1"/>
    </xf>
    <xf numFmtId="3" fontId="16" fillId="0" borderId="30" xfId="38" applyNumberFormat="1" applyFont="1" applyFill="1" applyBorder="1" applyAlignment="1">
      <alignment horizontal="right" vertical="center" indent="1"/>
    </xf>
    <xf numFmtId="3" fontId="23" fillId="0" borderId="61" xfId="38" applyNumberFormat="1" applyFont="1" applyFill="1" applyBorder="1" applyAlignment="1">
      <alignment horizontal="right" vertical="center" indent="1"/>
    </xf>
    <xf numFmtId="3" fontId="23" fillId="0" borderId="31" xfId="38" applyNumberFormat="1" applyFont="1" applyFill="1" applyBorder="1" applyAlignment="1">
      <alignment horizontal="right" vertical="center" indent="1"/>
    </xf>
    <xf numFmtId="0" fontId="5" fillId="0" borderId="62" xfId="38" applyFont="1" applyFill="1" applyBorder="1" applyAlignment="1">
      <alignment horizontal="left" vertical="center" wrapText="1"/>
    </xf>
    <xf numFmtId="1" fontId="5" fillId="0" borderId="62" xfId="38" applyNumberFormat="1" applyFont="1" applyFill="1" applyBorder="1" applyAlignment="1">
      <alignment horizontal="left" vertical="center" wrapText="1"/>
    </xf>
    <xf numFmtId="1" fontId="13" fillId="0" borderId="63" xfId="38" applyNumberFormat="1" applyFont="1" applyFill="1" applyBorder="1" applyAlignment="1">
      <alignment horizontal="center" vertical="center" wrapText="1"/>
    </xf>
    <xf numFmtId="3" fontId="16" fillId="0" borderId="74" xfId="38" applyNumberFormat="1" applyFont="1" applyFill="1" applyBorder="1" applyAlignment="1">
      <alignment horizontal="right" vertical="center" indent="1"/>
    </xf>
    <xf numFmtId="3" fontId="16" fillId="0" borderId="51" xfId="38" applyNumberFormat="1" applyFont="1" applyFill="1" applyBorder="1" applyAlignment="1">
      <alignment horizontal="right" vertical="center" indent="1"/>
    </xf>
    <xf numFmtId="0" fontId="5" fillId="0" borderId="49" xfId="38" applyFont="1" applyFill="1" applyBorder="1" applyAlignment="1">
      <alignment horizontal="left" vertical="center" wrapText="1"/>
    </xf>
    <xf numFmtId="1" fontId="5" fillId="0" borderId="49" xfId="38" applyNumberFormat="1" applyFont="1" applyFill="1" applyBorder="1" applyAlignment="1">
      <alignment horizontal="left" vertical="center" wrapText="1"/>
    </xf>
    <xf numFmtId="1" fontId="13" fillId="0" borderId="57" xfId="38" applyNumberFormat="1" applyFont="1" applyFill="1" applyBorder="1" applyAlignment="1">
      <alignment horizontal="center" vertical="center" wrapText="1"/>
    </xf>
    <xf numFmtId="2" fontId="8" fillId="0" borderId="57" xfId="38" applyNumberFormat="1" applyFont="1" applyFill="1" applyBorder="1" applyAlignment="1">
      <alignment horizontal="right" vertical="center" wrapText="1" indent="2"/>
    </xf>
    <xf numFmtId="3" fontId="13" fillId="0" borderId="23" xfId="38" applyNumberFormat="1" applyFont="1" applyFill="1" applyBorder="1" applyAlignment="1">
      <alignment horizontal="right" vertical="center" indent="1"/>
    </xf>
    <xf numFmtId="3" fontId="16" fillId="0" borderId="49" xfId="38" applyNumberFormat="1" applyFont="1" applyFill="1" applyBorder="1" applyAlignment="1">
      <alignment horizontal="right" vertical="center" indent="1"/>
    </xf>
    <xf numFmtId="3" fontId="16" fillId="0" borderId="23" xfId="38" applyNumberFormat="1" applyFont="1" applyFill="1" applyBorder="1" applyAlignment="1">
      <alignment horizontal="right" vertical="center" indent="1"/>
    </xf>
    <xf numFmtId="3" fontId="13" fillId="0" borderId="27" xfId="38" applyNumberFormat="1" applyFont="1" applyFill="1" applyBorder="1" applyAlignment="1">
      <alignment horizontal="right" vertical="center" indent="1"/>
    </xf>
    <xf numFmtId="3" fontId="23" fillId="0" borderId="74" xfId="38" applyNumberFormat="1" applyFont="1" applyFill="1" applyBorder="1" applyAlignment="1">
      <alignment horizontal="right" vertical="center" indent="1"/>
    </xf>
    <xf numFmtId="3" fontId="23" fillId="0" borderId="51" xfId="38" applyNumberFormat="1" applyFont="1" applyFill="1" applyBorder="1" applyAlignment="1">
      <alignment horizontal="right" vertical="center" indent="1"/>
    </xf>
    <xf numFmtId="2" fontId="16" fillId="0" borderId="57" xfId="38" applyNumberFormat="1" applyFont="1" applyFill="1" applyBorder="1" applyAlignment="1">
      <alignment horizontal="right" vertical="center" wrapText="1" indent="2"/>
    </xf>
    <xf numFmtId="1" fontId="5" fillId="0" borderId="61" xfId="38" applyNumberFormat="1" applyFont="1" applyFill="1" applyBorder="1" applyAlignment="1">
      <alignment horizontal="left" vertical="center" wrapText="1"/>
    </xf>
    <xf numFmtId="1" fontId="13" fillId="0" borderId="35" xfId="38" applyNumberFormat="1" applyFont="1" applyFill="1" applyBorder="1" applyAlignment="1">
      <alignment horizontal="center" vertical="center" wrapText="1"/>
    </xf>
    <xf numFmtId="2" fontId="8" fillId="0" borderId="35" xfId="38" applyNumberFormat="1" applyFont="1" applyFill="1" applyBorder="1" applyAlignment="1">
      <alignment horizontal="right" vertical="center" wrapText="1" indent="2"/>
    </xf>
    <xf numFmtId="1" fontId="13" fillId="0" borderId="27" xfId="38" applyNumberFormat="1" applyFont="1" applyFill="1" applyBorder="1" applyAlignment="1">
      <alignment horizontal="center" vertical="center" wrapText="1"/>
    </xf>
    <xf numFmtId="1" fontId="13" fillId="0" borderId="66" xfId="38" applyNumberFormat="1" applyFont="1" applyFill="1" applyBorder="1" applyAlignment="1">
      <alignment horizontal="center" vertical="center" wrapText="1"/>
    </xf>
    <xf numFmtId="2" fontId="39" fillId="0" borderId="70" xfId="38" applyNumberFormat="1" applyFont="1" applyFill="1" applyBorder="1" applyAlignment="1">
      <alignment horizontal="right" vertical="center" indent="1"/>
    </xf>
    <xf numFmtId="2" fontId="39" fillId="0" borderId="71" xfId="38" applyNumberFormat="1" applyFont="1" applyFill="1" applyBorder="1" applyAlignment="1">
      <alignment horizontal="right" vertical="center" indent="1"/>
    </xf>
    <xf numFmtId="0" fontId="5" fillId="0" borderId="75" xfId="38" applyFont="1" applyFill="1" applyBorder="1" applyAlignment="1">
      <alignment horizontal="left" vertical="center" wrapText="1"/>
    </xf>
    <xf numFmtId="1" fontId="8" fillId="18" borderId="75" xfId="38" applyNumberFormat="1" applyFont="1" applyFill="1" applyBorder="1" applyAlignment="1">
      <alignment horizontal="left" vertical="center" wrapText="1"/>
    </xf>
    <xf numFmtId="2" fontId="17" fillId="0" borderId="24" xfId="38" applyNumberFormat="1" applyFont="1" applyFill="1" applyBorder="1" applyAlignment="1">
      <alignment horizontal="center" vertical="center" wrapText="1"/>
    </xf>
    <xf numFmtId="3" fontId="17" fillId="0" borderId="76" xfId="38" applyNumberFormat="1" applyFont="1" applyFill="1" applyBorder="1" applyAlignment="1">
      <alignment horizontal="right" vertical="center" indent="1"/>
    </xf>
    <xf numFmtId="3" fontId="17" fillId="0" borderId="22" xfId="38" applyNumberFormat="1" applyFont="1" applyFill="1" applyBorder="1" applyAlignment="1">
      <alignment horizontal="right" vertical="center" indent="1"/>
    </xf>
    <xf numFmtId="1" fontId="17" fillId="0" borderId="75" xfId="38" applyNumberFormat="1" applyFont="1" applyFill="1" applyBorder="1" applyAlignment="1">
      <alignment horizontal="right" vertical="center" indent="1"/>
    </xf>
    <xf numFmtId="1" fontId="17" fillId="0" borderId="76" xfId="38" applyNumberFormat="1" applyFont="1" applyFill="1" applyBorder="1" applyAlignment="1">
      <alignment horizontal="right" vertical="center" indent="1"/>
    </xf>
    <xf numFmtId="3" fontId="38" fillId="0" borderId="22" xfId="38" applyNumberFormat="1" applyFont="1" applyFill="1" applyBorder="1" applyAlignment="1">
      <alignment horizontal="right" vertical="center" indent="1"/>
    </xf>
    <xf numFmtId="2" fontId="8" fillId="0" borderId="57" xfId="38" applyNumberFormat="1" applyFont="1" applyFill="1" applyBorder="1" applyAlignment="1">
      <alignment horizontal="right" vertical="center" indent="2"/>
    </xf>
    <xf numFmtId="2" fontId="8" fillId="0" borderId="36" xfId="38" applyNumberFormat="1" applyFont="1" applyFill="1" applyBorder="1" applyAlignment="1">
      <alignment horizontal="right" vertical="center" indent="2"/>
    </xf>
    <xf numFmtId="2" fontId="16" fillId="0" borderId="63" xfId="38" applyNumberFormat="1" applyFont="1" applyFill="1" applyBorder="1" applyAlignment="1">
      <alignment horizontal="right" vertical="center" wrapText="1" indent="2"/>
    </xf>
    <xf numFmtId="2" fontId="8" fillId="0" borderId="63" xfId="38" applyNumberFormat="1" applyFont="1" applyFill="1" applyBorder="1" applyAlignment="1">
      <alignment horizontal="right" vertical="center" indent="2"/>
    </xf>
    <xf numFmtId="2" fontId="8" fillId="0" borderId="35" xfId="38" applyNumberFormat="1" applyFont="1" applyFill="1" applyBorder="1" applyAlignment="1">
      <alignment horizontal="right" vertical="center" indent="2"/>
    </xf>
    <xf numFmtId="2" fontId="39" fillId="0" borderId="77" xfId="38" applyNumberFormat="1" applyFont="1" applyFill="1" applyBorder="1" applyAlignment="1">
      <alignment horizontal="right" vertical="center" indent="1"/>
    </xf>
    <xf numFmtId="2" fontId="39" fillId="0" borderId="73" xfId="38" applyNumberFormat="1" applyFont="1" applyFill="1" applyBorder="1" applyAlignment="1">
      <alignment horizontal="right" vertical="center" indent="1"/>
    </xf>
    <xf numFmtId="2" fontId="16" fillId="0" borderId="69" xfId="38" applyNumberFormat="1" applyFont="1" applyFill="1" applyBorder="1" applyAlignment="1">
      <alignment horizontal="right" vertical="center" wrapText="1" indent="2"/>
    </xf>
    <xf numFmtId="1" fontId="16" fillId="0" borderId="69" xfId="38" applyNumberFormat="1" applyFont="1" applyFill="1" applyBorder="1" applyAlignment="1">
      <alignment horizontal="right" vertical="center" wrapText="1" indent="2"/>
    </xf>
    <xf numFmtId="1" fontId="19" fillId="0" borderId="0" xfId="38" applyNumberFormat="1" applyFont="1" applyFill="1" applyBorder="1" applyAlignment="1"/>
    <xf numFmtId="0" fontId="20" fillId="0" borderId="0" xfId="38" applyFont="1" applyBorder="1" applyAlignment="1">
      <alignment horizontal="center" vertical="center"/>
    </xf>
    <xf numFmtId="0" fontId="22" fillId="0" borderId="0" xfId="38" applyFont="1" applyAlignment="1">
      <alignment horizontal="center"/>
    </xf>
    <xf numFmtId="0" fontId="22" fillId="0" borderId="0" xfId="38" applyFont="1"/>
    <xf numFmtId="3" fontId="0" fillId="0" borderId="16" xfId="0" applyNumberFormat="1" applyFill="1" applyBorder="1"/>
    <xf numFmtId="1" fontId="20" fillId="0" borderId="14" xfId="38" applyNumberFormat="1" applyFont="1" applyFill="1" applyBorder="1" applyAlignment="1">
      <alignment horizontal="left" vertical="center"/>
    </xf>
    <xf numFmtId="0" fontId="20" fillId="0" borderId="42" xfId="38" applyFont="1" applyBorder="1" applyAlignment="1"/>
    <xf numFmtId="0" fontId="19" fillId="0" borderId="42" xfId="38" applyFont="1" applyBorder="1" applyAlignment="1">
      <alignment horizontal="center" vertical="center"/>
    </xf>
    <xf numFmtId="0" fontId="5" fillId="0" borderId="42" xfId="38" applyFont="1" applyBorder="1" applyAlignment="1">
      <alignment horizontal="left" vertical="center"/>
    </xf>
    <xf numFmtId="0" fontId="19" fillId="0" borderId="41" xfId="38" applyFont="1" applyBorder="1" applyAlignment="1">
      <alignment horizontal="center" vertical="center"/>
    </xf>
    <xf numFmtId="3" fontId="8" fillId="0" borderId="79" xfId="38" applyNumberFormat="1" applyFont="1" applyFill="1" applyBorder="1" applyAlignment="1">
      <alignment horizontal="right" vertical="center" indent="1"/>
    </xf>
    <xf numFmtId="3" fontId="8" fillId="0" borderId="58" xfId="38" applyNumberFormat="1" applyFont="1" applyFill="1" applyBorder="1" applyAlignment="1">
      <alignment horizontal="right" vertical="center" indent="1"/>
    </xf>
    <xf numFmtId="3" fontId="8" fillId="0" borderId="53" xfId="38" applyNumberFormat="1" applyFont="1" applyFill="1" applyBorder="1" applyAlignment="1">
      <alignment horizontal="right" vertical="center" indent="1"/>
    </xf>
    <xf numFmtId="3" fontId="16" fillId="0" borderId="53" xfId="38" applyNumberFormat="1" applyFont="1" applyFill="1" applyBorder="1" applyAlignment="1">
      <alignment horizontal="right" vertical="center" indent="1"/>
    </xf>
    <xf numFmtId="3" fontId="0" fillId="0" borderId="87" xfId="0" applyNumberFormat="1" applyFill="1" applyBorder="1"/>
    <xf numFmtId="0" fontId="0" fillId="0" borderId="26" xfId="0" applyFill="1" applyBorder="1"/>
    <xf numFmtId="3" fontId="64" fillId="0" borderId="49" xfId="38" applyNumberFormat="1" applyFont="1" applyFill="1" applyBorder="1" applyAlignment="1">
      <alignment horizontal="right" indent="1"/>
    </xf>
    <xf numFmtId="3" fontId="64" fillId="0" borderId="74" xfId="38" applyNumberFormat="1" applyFont="1" applyFill="1" applyBorder="1" applyAlignment="1">
      <alignment horizontal="right" indent="1"/>
    </xf>
    <xf numFmtId="3" fontId="8" fillId="0" borderId="23" xfId="38" applyNumberFormat="1" applyFont="1" applyFill="1" applyBorder="1" applyAlignment="1">
      <alignment horizontal="right" vertical="center" indent="1"/>
    </xf>
    <xf numFmtId="3" fontId="8" fillId="0" borderId="51" xfId="38" applyNumberFormat="1" applyFont="1" applyFill="1" applyBorder="1" applyAlignment="1">
      <alignment horizontal="right" vertical="center" indent="1"/>
    </xf>
    <xf numFmtId="0" fontId="20" fillId="0" borderId="0" xfId="38" applyFont="1" applyFill="1" applyBorder="1" applyAlignment="1">
      <alignment horizontal="center" vertical="center"/>
    </xf>
    <xf numFmtId="1" fontId="8" fillId="0" borderId="64" xfId="38" applyNumberFormat="1" applyFont="1" applyFill="1" applyBorder="1" applyAlignment="1">
      <alignment horizontal="right" vertical="center" indent="1"/>
    </xf>
    <xf numFmtId="1" fontId="8" fillId="0" borderId="66" xfId="38" applyNumberFormat="1" applyFont="1" applyFill="1" applyBorder="1" applyAlignment="1">
      <alignment horizontal="right" vertical="center" indent="1"/>
    </xf>
    <xf numFmtId="3" fontId="16" fillId="0" borderId="79" xfId="38" applyNumberFormat="1" applyFont="1" applyFill="1" applyBorder="1" applyAlignment="1">
      <alignment horizontal="right" vertical="center" indent="1"/>
    </xf>
    <xf numFmtId="3" fontId="20" fillId="0" borderId="0" xfId="38" applyNumberFormat="1" applyFont="1" applyFill="1" applyBorder="1" applyAlignment="1">
      <alignment horizontal="center" vertical="center"/>
    </xf>
    <xf numFmtId="2" fontId="19" fillId="0" borderId="37" xfId="38" applyNumberFormat="1" applyFont="1" applyFill="1" applyBorder="1" applyAlignment="1">
      <alignment horizontal="right" vertical="center" indent="1"/>
    </xf>
    <xf numFmtId="2" fontId="19" fillId="0" borderId="43" xfId="38" applyNumberFormat="1" applyFont="1" applyFill="1" applyBorder="1" applyAlignment="1">
      <alignment horizontal="right" vertical="center" indent="1"/>
    </xf>
    <xf numFmtId="2" fontId="19" fillId="0" borderId="39" xfId="38" applyNumberFormat="1" applyFont="1" applyFill="1" applyBorder="1" applyAlignment="1">
      <alignment horizontal="right" vertical="center" indent="1"/>
    </xf>
    <xf numFmtId="1" fontId="21" fillId="0" borderId="20" xfId="67" applyNumberFormat="1" applyFont="1" applyFill="1" applyBorder="1" applyAlignment="1">
      <alignment vertical="center"/>
    </xf>
    <xf numFmtId="0" fontId="31" fillId="0" borderId="21" xfId="67" applyFont="1" applyFill="1" applyBorder="1" applyAlignment="1">
      <alignment horizontal="left" vertical="center"/>
    </xf>
    <xf numFmtId="0" fontId="31" fillId="0" borderId="22" xfId="67" applyFont="1" applyFill="1" applyBorder="1" applyAlignment="1">
      <alignment horizontal="center" vertical="center" wrapText="1"/>
    </xf>
    <xf numFmtId="0" fontId="31" fillId="0" borderId="52" xfId="67" applyFont="1" applyFill="1" applyBorder="1" applyAlignment="1">
      <alignment horizontal="center" vertical="center"/>
    </xf>
    <xf numFmtId="0" fontId="5" fillId="0" borderId="48" xfId="67" applyBorder="1" applyAlignment="1">
      <alignment horizontal="center" vertical="center" wrapText="1"/>
    </xf>
    <xf numFmtId="0" fontId="5" fillId="0" borderId="47" xfId="67" applyBorder="1" applyAlignment="1">
      <alignment horizontal="center" vertical="center" wrapText="1"/>
    </xf>
    <xf numFmtId="0" fontId="5" fillId="0" borderId="51" xfId="67" applyBorder="1" applyAlignment="1">
      <alignment horizontal="center" vertical="center" wrapText="1"/>
    </xf>
    <xf numFmtId="0" fontId="5" fillId="0" borderId="80" xfId="67" applyBorder="1" applyAlignment="1">
      <alignment horizontal="center" vertical="center" wrapText="1"/>
    </xf>
    <xf numFmtId="0" fontId="13" fillId="0" borderId="51" xfId="67" applyFont="1" applyFill="1" applyBorder="1" applyAlignment="1">
      <alignment horizontal="center" vertical="center" wrapText="1"/>
    </xf>
    <xf numFmtId="0" fontId="13" fillId="0" borderId="58" xfId="67" applyFont="1" applyFill="1" applyBorder="1" applyAlignment="1">
      <alignment horizontal="center" vertical="center" wrapText="1"/>
    </xf>
    <xf numFmtId="0" fontId="13" fillId="0" borderId="59" xfId="67" applyFont="1" applyFill="1" applyBorder="1" applyAlignment="1">
      <alignment horizontal="center" vertical="center" wrapText="1"/>
    </xf>
    <xf numFmtId="0" fontId="67" fillId="0" borderId="0" xfId="81"/>
    <xf numFmtId="0" fontId="36" fillId="0" borderId="0" xfId="81" applyFont="1" applyAlignment="1">
      <alignment horizontal="right" vertical="center"/>
    </xf>
    <xf numFmtId="0" fontId="67" fillId="0" borderId="0" xfId="81" applyBorder="1"/>
    <xf numFmtId="0" fontId="5" fillId="0" borderId="41" xfId="38" applyFont="1" applyBorder="1"/>
    <xf numFmtId="0" fontId="5" fillId="0" borderId="16" xfId="38" applyFont="1" applyBorder="1" applyAlignment="1">
      <alignment horizontal="left" vertical="center"/>
    </xf>
    <xf numFmtId="0" fontId="5" fillId="0" borderId="0" xfId="38" applyFont="1" applyBorder="1" applyAlignment="1">
      <alignment horizontal="left" vertical="center"/>
    </xf>
    <xf numFmtId="0" fontId="5" fillId="0" borderId="13" xfId="38" applyFont="1" applyBorder="1" applyAlignment="1">
      <alignment horizontal="left" vertical="center"/>
    </xf>
    <xf numFmtId="0" fontId="20" fillId="0" borderId="41" xfId="38" applyFont="1" applyFill="1" applyBorder="1" applyAlignment="1"/>
    <xf numFmtId="0" fontId="19" fillId="0" borderId="44" xfId="38" applyFont="1" applyFill="1" applyBorder="1" applyAlignment="1">
      <alignment horizontal="center" vertical="center"/>
    </xf>
    <xf numFmtId="2" fontId="19" fillId="0" borderId="45" xfId="38" applyNumberFormat="1" applyFont="1" applyFill="1" applyBorder="1" applyAlignment="1">
      <alignment horizontal="right" vertical="center" indent="1"/>
    </xf>
    <xf numFmtId="0" fontId="20" fillId="0" borderId="16" xfId="38" applyFont="1" applyFill="1" applyBorder="1" applyAlignment="1"/>
    <xf numFmtId="0" fontId="19" fillId="0" borderId="35" xfId="38" applyFont="1" applyFill="1" applyBorder="1" applyAlignment="1">
      <alignment horizontal="center" vertical="center"/>
    </xf>
    <xf numFmtId="0" fontId="5" fillId="0" borderId="18" xfId="38" applyFont="1" applyBorder="1" applyAlignment="1">
      <alignment horizontal="left" vertical="center"/>
    </xf>
    <xf numFmtId="0" fontId="5" fillId="0" borderId="0" xfId="38" applyAlignment="1">
      <alignment vertical="center"/>
    </xf>
    <xf numFmtId="0" fontId="5" fillId="0" borderId="0" xfId="38" applyFill="1" applyAlignment="1">
      <alignment vertical="center"/>
    </xf>
    <xf numFmtId="2" fontId="19" fillId="0" borderId="41" xfId="38" applyNumberFormat="1" applyFont="1" applyFill="1" applyBorder="1" applyAlignment="1">
      <alignment horizontal="center"/>
    </xf>
    <xf numFmtId="2" fontId="19" fillId="0" borderId="42" xfId="38" applyNumberFormat="1" applyFont="1" applyFill="1" applyBorder="1" applyAlignment="1">
      <alignment horizontal="center"/>
    </xf>
    <xf numFmtId="2" fontId="19" fillId="0" borderId="0" xfId="38" applyNumberFormat="1" applyFont="1" applyFill="1" applyBorder="1" applyAlignment="1">
      <alignment horizontal="center"/>
    </xf>
    <xf numFmtId="2" fontId="19" fillId="0" borderId="43" xfId="38" applyNumberFormat="1" applyFont="1" applyFill="1" applyBorder="1" applyAlignment="1">
      <alignment horizontal="right" indent="1"/>
    </xf>
    <xf numFmtId="2" fontId="19" fillId="0" borderId="39" xfId="38" applyNumberFormat="1" applyFont="1" applyFill="1" applyBorder="1" applyAlignment="1">
      <alignment horizontal="right" indent="1"/>
    </xf>
    <xf numFmtId="0" fontId="21" fillId="0" borderId="24" xfId="38" applyFont="1" applyFill="1" applyBorder="1" applyAlignment="1">
      <alignment vertical="center"/>
    </xf>
    <xf numFmtId="0" fontId="62" fillId="0" borderId="18" xfId="38" applyFont="1" applyFill="1" applyBorder="1" applyAlignment="1">
      <alignment horizontal="center" vertical="center" wrapText="1"/>
    </xf>
    <xf numFmtId="0" fontId="5" fillId="0" borderId="84" xfId="67" applyFill="1" applyBorder="1" applyAlignment="1">
      <alignment horizontal="center" vertical="center" wrapText="1"/>
    </xf>
    <xf numFmtId="1" fontId="8" fillId="0" borderId="11" xfId="37" applyNumberFormat="1" applyFont="1" applyFill="1" applyBorder="1" applyAlignment="1">
      <alignment horizontal="left"/>
    </xf>
    <xf numFmtId="49" fontId="64" fillId="0" borderId="16" xfId="38" applyNumberFormat="1" applyFont="1" applyFill="1" applyBorder="1" applyAlignment="1"/>
    <xf numFmtId="49" fontId="64" fillId="0" borderId="18" xfId="38" applyNumberFormat="1" applyFont="1" applyFill="1" applyBorder="1" applyAlignment="1"/>
    <xf numFmtId="49" fontId="64" fillId="0" borderId="0" xfId="38" applyNumberFormat="1" applyFont="1" applyFill="1" applyBorder="1" applyAlignment="1"/>
    <xf numFmtId="49" fontId="8" fillId="0" borderId="11" xfId="37" applyNumberFormat="1" applyFont="1" applyFill="1" applyBorder="1" applyAlignment="1">
      <alignment horizontal="left"/>
    </xf>
    <xf numFmtId="49" fontId="64" fillId="0" borderId="13" xfId="38" applyNumberFormat="1" applyFont="1" applyFill="1" applyBorder="1" applyAlignment="1"/>
    <xf numFmtId="49" fontId="64" fillId="0" borderId="87" xfId="38" applyNumberFormat="1" applyFont="1" applyFill="1" applyBorder="1" applyAlignment="1"/>
    <xf numFmtId="49" fontId="39" fillId="0" borderId="18" xfId="38" applyNumberFormat="1" applyFont="1" applyFill="1" applyBorder="1" applyAlignment="1"/>
    <xf numFmtId="3" fontId="5" fillId="0" borderId="24" xfId="67" applyNumberFormat="1" applyFill="1" applyBorder="1" applyAlignment="1">
      <alignment horizontal="right" indent="1"/>
    </xf>
    <xf numFmtId="49" fontId="8" fillId="0" borderId="21" xfId="37" applyNumberFormat="1" applyFont="1" applyFill="1" applyBorder="1" applyAlignment="1">
      <alignment horizontal="left"/>
    </xf>
    <xf numFmtId="49" fontId="8" fillId="0" borderId="24" xfId="37" applyNumberFormat="1" applyFont="1" applyFill="1" applyBorder="1" applyAlignment="1">
      <alignment horizontal="left"/>
    </xf>
    <xf numFmtId="0" fontId="24" fillId="0" borderId="24" xfId="67" applyFont="1" applyFill="1" applyBorder="1"/>
    <xf numFmtId="2" fontId="5" fillId="0" borderId="24" xfId="67" applyNumberFormat="1" applyFill="1" applyBorder="1" applyAlignment="1">
      <alignment horizontal="right" indent="1"/>
    </xf>
    <xf numFmtId="3" fontId="64" fillId="0" borderId="24" xfId="38" applyNumberFormat="1" applyFont="1" applyFill="1" applyBorder="1" applyAlignment="1">
      <alignment horizontal="right" indent="1"/>
    </xf>
    <xf numFmtId="3" fontId="5" fillId="0" borderId="22" xfId="67" applyNumberFormat="1" applyFill="1" applyBorder="1" applyAlignment="1">
      <alignment horizontal="right" indent="1"/>
    </xf>
    <xf numFmtId="49" fontId="64" fillId="0" borderId="23" xfId="38" applyNumberFormat="1" applyFont="1" applyFill="1" applyBorder="1" applyAlignment="1"/>
    <xf numFmtId="49" fontId="64" fillId="0" borderId="60" xfId="38" applyNumberFormat="1" applyFont="1" applyFill="1" applyBorder="1" applyAlignment="1"/>
    <xf numFmtId="0" fontId="66" fillId="0" borderId="54" xfId="38" applyNumberFormat="1" applyFont="1" applyFill="1" applyBorder="1" applyAlignment="1"/>
    <xf numFmtId="3" fontId="64" fillId="0" borderId="23" xfId="38" applyNumberFormat="1" applyFont="1" applyFill="1" applyBorder="1" applyAlignment="1">
      <alignment horizontal="right" indent="1"/>
    </xf>
    <xf numFmtId="3" fontId="64" fillId="0" borderId="55" xfId="38" applyNumberFormat="1" applyFont="1" applyFill="1" applyBorder="1" applyAlignment="1">
      <alignment horizontal="right" indent="1"/>
    </xf>
    <xf numFmtId="3" fontId="64" fillId="0" borderId="57" xfId="38" applyNumberFormat="1" applyFont="1" applyFill="1" applyBorder="1" applyAlignment="1">
      <alignment horizontal="right" indent="1"/>
    </xf>
    <xf numFmtId="3" fontId="64" fillId="0" borderId="47" xfId="38" applyNumberFormat="1" applyFont="1" applyFill="1" applyBorder="1" applyAlignment="1">
      <alignment horizontal="right" indent="1"/>
    </xf>
    <xf numFmtId="0" fontId="31" fillId="0" borderId="10" xfId="67" applyFont="1" applyFill="1" applyBorder="1" applyAlignment="1">
      <alignment horizontal="center" vertical="center"/>
    </xf>
    <xf numFmtId="0" fontId="31" fillId="0" borderId="32" xfId="67" applyFont="1" applyFill="1" applyBorder="1" applyAlignment="1">
      <alignment horizontal="center" vertical="center"/>
    </xf>
    <xf numFmtId="3" fontId="31" fillId="0" borderId="52" xfId="67" applyNumberFormat="1" applyFont="1" applyFill="1" applyBorder="1" applyAlignment="1">
      <alignment horizontal="center" vertical="center" wrapText="1"/>
    </xf>
    <xf numFmtId="0" fontId="5" fillId="0" borderId="53" xfId="67" applyBorder="1" applyAlignment="1">
      <alignment horizontal="center" vertical="center" wrapText="1"/>
    </xf>
    <xf numFmtId="0" fontId="10" fillId="0" borderId="84" xfId="0" applyFont="1" applyBorder="1" applyAlignment="1"/>
    <xf numFmtId="0" fontId="31" fillId="0" borderId="54" xfId="0" applyFont="1" applyFill="1" applyBorder="1" applyAlignment="1">
      <alignment horizontal="center" vertical="center"/>
    </xf>
    <xf numFmtId="0" fontId="31" fillId="0" borderId="53" xfId="0" applyFont="1" applyFill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</cellXfs>
  <cellStyles count="9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ISPUB0" xfId="70"/>
    <cellStyle name="čárky [0]_přehled_opatření" xfId="7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10" xfId="57"/>
    <cellStyle name="normální 11" xfId="58"/>
    <cellStyle name="normální 12" xfId="59"/>
    <cellStyle name="normální 13" xfId="60"/>
    <cellStyle name="normální 14" xfId="61"/>
    <cellStyle name="normální 15" xfId="69"/>
    <cellStyle name="normální 15 2" xfId="72"/>
    <cellStyle name="normální 15 3" xfId="84"/>
    <cellStyle name="normální 16" xfId="73"/>
    <cellStyle name="normální 17" xfId="74"/>
    <cellStyle name="normální 18" xfId="75"/>
    <cellStyle name="normální 19" xfId="76"/>
    <cellStyle name="normální 2" xfId="28"/>
    <cellStyle name="normální 2 2" xfId="29"/>
    <cellStyle name="normální 2 2 2" xfId="62"/>
    <cellStyle name="normální 2 2 2 2" xfId="85"/>
    <cellStyle name="normální 2 3" xfId="55"/>
    <cellStyle name="normální 2 3 2" xfId="67"/>
    <cellStyle name="Normální 2 4" xfId="77"/>
    <cellStyle name="normální 2_2. Schválený rozpočet-UZ33353_2010_4" xfId="63"/>
    <cellStyle name="normální 20" xfId="78"/>
    <cellStyle name="normální 21" xfId="79"/>
    <cellStyle name="normální 22" xfId="80"/>
    <cellStyle name="normální 23" xfId="81"/>
    <cellStyle name="normální 23 2" xfId="86"/>
    <cellStyle name="normální 24" xfId="87"/>
    <cellStyle name="normální 25" xfId="88"/>
    <cellStyle name="normální 3" xfId="30"/>
    <cellStyle name="normální 3 2" xfId="82"/>
    <cellStyle name="normální 4" xfId="31"/>
    <cellStyle name="normální 4 2" xfId="32"/>
    <cellStyle name="normální 4 3" xfId="89"/>
    <cellStyle name="normální 4_Analýzy11_2" xfId="83"/>
    <cellStyle name="normální 5" xfId="33"/>
    <cellStyle name="normální 5 2" xfId="90"/>
    <cellStyle name="normální 6" xfId="34"/>
    <cellStyle name="normální 6 2" xfId="64"/>
    <cellStyle name="normální 6 3" xfId="65"/>
    <cellStyle name="normální 7" xfId="35"/>
    <cellStyle name="normální 7 2" xfId="66"/>
    <cellStyle name="normální 8" xfId="36"/>
    <cellStyle name="normální 8 2" xfId="91"/>
    <cellStyle name="normální 9" xfId="56"/>
    <cellStyle name="normální_BILANCE pro Plzeňský kraj 2006" xfId="37"/>
    <cellStyle name="normální_Krajské normativy 2006oficiální" xfId="38"/>
    <cellStyle name="Poznámka" xfId="39" builtinId="10" customBuiltin="1"/>
    <cellStyle name="procent 2" xfId="68"/>
    <cellStyle name="Propojená buňka" xfId="40" builtinId="24" customBuiltin="1"/>
    <cellStyle name="Správně" xfId="41" builtinId="26" customBuiltin="1"/>
    <cellStyle name="Styl 1" xfId="42"/>
    <cellStyle name="Styl 2" xfId="43"/>
    <cellStyle name="Text upozornění" xfId="44" builtinId="11" customBuiltin="1"/>
    <cellStyle name="Vstup" xfId="45" builtinId="20" customBuiltin="1"/>
    <cellStyle name="Výpočet" xfId="46" builtinId="22" customBuiltin="1"/>
    <cellStyle name="Výstup" xfId="47" builtinId="21" customBuiltin="1"/>
    <cellStyle name="Vysvětlující text" xfId="48" builtinId="53" customBuiltin="1"/>
    <cellStyle name="Zvýraznění 1" xfId="49" builtinId="29" customBuiltin="1"/>
    <cellStyle name="Zvýraznění 2" xfId="50" builtinId="33" customBuiltin="1"/>
    <cellStyle name="Zvýraznění 3" xfId="51" builtinId="37" customBuiltin="1"/>
    <cellStyle name="Zvýraznění 4" xfId="52" builtinId="41" customBuiltin="1"/>
    <cellStyle name="Zvýraznění 5" xfId="53" builtinId="45" customBuiltin="1"/>
    <cellStyle name="Zvýraznění 6" xfId="54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cizek/DataKraj/KUPK%20v&#253;kony02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PK výkony021"/>
      <sheetName val="KUPK výkony02zdroj"/>
      <sheetName val="KUPK výkony02x"/>
      <sheetName val="KUPK MUZO02 výkony"/>
      <sheetName val="Duplicity"/>
      <sheetName val="List1"/>
      <sheetName val="List2"/>
      <sheetName val="Kontakty"/>
      <sheetName val="KUPK výkony02"/>
      <sheetName val="KUPK Výkony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tabSelected="1" zoomScale="90" zoomScaleNormal="90" workbookViewId="0">
      <pane xSplit="2" ySplit="4" topLeftCell="C5" activePane="bottomRight" state="frozenSplit"/>
      <selection pane="topRight" activeCell="G1" sqref="G1"/>
      <selection pane="bottomLeft" activeCell="A61" sqref="A61"/>
      <selection pane="bottomRight" activeCell="G80" sqref="G80"/>
    </sheetView>
  </sheetViews>
  <sheetFormatPr defaultRowHeight="15" x14ac:dyDescent="0.2"/>
  <cols>
    <col min="1" max="1" width="4" style="426" customWidth="1"/>
    <col min="2" max="2" width="49.42578125" style="427" customWidth="1"/>
    <col min="3" max="4" width="23" style="275" customWidth="1"/>
    <col min="5" max="5" width="11.7109375" style="318" customWidth="1"/>
    <col min="6" max="6" width="11.7109375" style="275" customWidth="1"/>
    <col min="7" max="7" width="13.42578125" style="275" customWidth="1"/>
    <col min="8" max="8" width="11" style="275" customWidth="1"/>
    <col min="9" max="9" width="8.7109375" style="318" customWidth="1"/>
    <col min="10" max="10" width="1.5703125" style="275" customWidth="1"/>
    <col min="11" max="11" width="6.140625" style="275" customWidth="1"/>
    <col min="12" max="13" width="6.140625" style="275" bestFit="1" customWidth="1"/>
    <col min="14" max="222" width="9.140625" style="275"/>
    <col min="223" max="223" width="4" style="275" customWidth="1"/>
    <col min="224" max="224" width="2" style="275" customWidth="1"/>
    <col min="225" max="225" width="2.140625" style="275" customWidth="1"/>
    <col min="226" max="226" width="49.42578125" style="275" customWidth="1"/>
    <col min="227" max="228" width="20.42578125" style="275" customWidth="1"/>
    <col min="229" max="230" width="11.7109375" style="275" customWidth="1"/>
    <col min="231" max="231" width="13.42578125" style="275" customWidth="1"/>
    <col min="232" max="233" width="11" style="275" customWidth="1"/>
    <col min="234" max="234" width="8.7109375" style="275" customWidth="1"/>
    <col min="235" max="235" width="1.5703125" style="275" customWidth="1"/>
    <col min="236" max="236" width="5.7109375" style="275" customWidth="1"/>
    <col min="237" max="237" width="6.28515625" style="275" customWidth="1"/>
    <col min="238" max="238" width="5.85546875" style="275" customWidth="1"/>
    <col min="239" max="239" width="6.28515625" style="275" customWidth="1"/>
    <col min="240" max="241" width="5.28515625" style="275" customWidth="1"/>
    <col min="242" max="478" width="9.140625" style="275"/>
    <col min="479" max="479" width="4" style="275" customWidth="1"/>
    <col min="480" max="480" width="2" style="275" customWidth="1"/>
    <col min="481" max="481" width="2.140625" style="275" customWidth="1"/>
    <col min="482" max="482" width="49.42578125" style="275" customWidth="1"/>
    <col min="483" max="484" width="20.42578125" style="275" customWidth="1"/>
    <col min="485" max="486" width="11.7109375" style="275" customWidth="1"/>
    <col min="487" max="487" width="13.42578125" style="275" customWidth="1"/>
    <col min="488" max="489" width="11" style="275" customWidth="1"/>
    <col min="490" max="490" width="8.7109375" style="275" customWidth="1"/>
    <col min="491" max="491" width="1.5703125" style="275" customWidth="1"/>
    <col min="492" max="492" width="5.7109375" style="275" customWidth="1"/>
    <col min="493" max="493" width="6.28515625" style="275" customWidth="1"/>
    <col min="494" max="494" width="5.85546875" style="275" customWidth="1"/>
    <col min="495" max="495" width="6.28515625" style="275" customWidth="1"/>
    <col min="496" max="497" width="5.28515625" style="275" customWidth="1"/>
    <col min="498" max="734" width="9.140625" style="275"/>
    <col min="735" max="735" width="4" style="275" customWidth="1"/>
    <col min="736" max="736" width="2" style="275" customWidth="1"/>
    <col min="737" max="737" width="2.140625" style="275" customWidth="1"/>
    <col min="738" max="738" width="49.42578125" style="275" customWidth="1"/>
    <col min="739" max="740" width="20.42578125" style="275" customWidth="1"/>
    <col min="741" max="742" width="11.7109375" style="275" customWidth="1"/>
    <col min="743" max="743" width="13.42578125" style="275" customWidth="1"/>
    <col min="744" max="745" width="11" style="275" customWidth="1"/>
    <col min="746" max="746" width="8.7109375" style="275" customWidth="1"/>
    <col min="747" max="747" width="1.5703125" style="275" customWidth="1"/>
    <col min="748" max="748" width="5.7109375" style="275" customWidth="1"/>
    <col min="749" max="749" width="6.28515625" style="275" customWidth="1"/>
    <col min="750" max="750" width="5.85546875" style="275" customWidth="1"/>
    <col min="751" max="751" width="6.28515625" style="275" customWidth="1"/>
    <col min="752" max="753" width="5.28515625" style="275" customWidth="1"/>
    <col min="754" max="990" width="9.140625" style="275"/>
    <col min="991" max="991" width="4" style="275" customWidth="1"/>
    <col min="992" max="992" width="2" style="275" customWidth="1"/>
    <col min="993" max="993" width="2.140625" style="275" customWidth="1"/>
    <col min="994" max="994" width="49.42578125" style="275" customWidth="1"/>
    <col min="995" max="996" width="20.42578125" style="275" customWidth="1"/>
    <col min="997" max="998" width="11.7109375" style="275" customWidth="1"/>
    <col min="999" max="999" width="13.42578125" style="275" customWidth="1"/>
    <col min="1000" max="1001" width="11" style="275" customWidth="1"/>
    <col min="1002" max="1002" width="8.7109375" style="275" customWidth="1"/>
    <col min="1003" max="1003" width="1.5703125" style="275" customWidth="1"/>
    <col min="1004" max="1004" width="5.7109375" style="275" customWidth="1"/>
    <col min="1005" max="1005" width="6.28515625" style="275" customWidth="1"/>
    <col min="1006" max="1006" width="5.85546875" style="275" customWidth="1"/>
    <col min="1007" max="1007" width="6.28515625" style="275" customWidth="1"/>
    <col min="1008" max="1009" width="5.28515625" style="275" customWidth="1"/>
    <col min="1010" max="1246" width="9.140625" style="275"/>
    <col min="1247" max="1247" width="4" style="275" customWidth="1"/>
    <col min="1248" max="1248" width="2" style="275" customWidth="1"/>
    <col min="1249" max="1249" width="2.140625" style="275" customWidth="1"/>
    <col min="1250" max="1250" width="49.42578125" style="275" customWidth="1"/>
    <col min="1251" max="1252" width="20.42578125" style="275" customWidth="1"/>
    <col min="1253" max="1254" width="11.7109375" style="275" customWidth="1"/>
    <col min="1255" max="1255" width="13.42578125" style="275" customWidth="1"/>
    <col min="1256" max="1257" width="11" style="275" customWidth="1"/>
    <col min="1258" max="1258" width="8.7109375" style="275" customWidth="1"/>
    <col min="1259" max="1259" width="1.5703125" style="275" customWidth="1"/>
    <col min="1260" max="1260" width="5.7109375" style="275" customWidth="1"/>
    <col min="1261" max="1261" width="6.28515625" style="275" customWidth="1"/>
    <col min="1262" max="1262" width="5.85546875" style="275" customWidth="1"/>
    <col min="1263" max="1263" width="6.28515625" style="275" customWidth="1"/>
    <col min="1264" max="1265" width="5.28515625" style="275" customWidth="1"/>
    <col min="1266" max="1502" width="9.140625" style="275"/>
    <col min="1503" max="1503" width="4" style="275" customWidth="1"/>
    <col min="1504" max="1504" width="2" style="275" customWidth="1"/>
    <col min="1505" max="1505" width="2.140625" style="275" customWidth="1"/>
    <col min="1506" max="1506" width="49.42578125" style="275" customWidth="1"/>
    <col min="1507" max="1508" width="20.42578125" style="275" customWidth="1"/>
    <col min="1509" max="1510" width="11.7109375" style="275" customWidth="1"/>
    <col min="1511" max="1511" width="13.42578125" style="275" customWidth="1"/>
    <col min="1512" max="1513" width="11" style="275" customWidth="1"/>
    <col min="1514" max="1514" width="8.7109375" style="275" customWidth="1"/>
    <col min="1515" max="1515" width="1.5703125" style="275" customWidth="1"/>
    <col min="1516" max="1516" width="5.7109375" style="275" customWidth="1"/>
    <col min="1517" max="1517" width="6.28515625" style="275" customWidth="1"/>
    <col min="1518" max="1518" width="5.85546875" style="275" customWidth="1"/>
    <col min="1519" max="1519" width="6.28515625" style="275" customWidth="1"/>
    <col min="1520" max="1521" width="5.28515625" style="275" customWidth="1"/>
    <col min="1522" max="1758" width="9.140625" style="275"/>
    <col min="1759" max="1759" width="4" style="275" customWidth="1"/>
    <col min="1760" max="1760" width="2" style="275" customWidth="1"/>
    <col min="1761" max="1761" width="2.140625" style="275" customWidth="1"/>
    <col min="1762" max="1762" width="49.42578125" style="275" customWidth="1"/>
    <col min="1763" max="1764" width="20.42578125" style="275" customWidth="1"/>
    <col min="1765" max="1766" width="11.7109375" style="275" customWidth="1"/>
    <col min="1767" max="1767" width="13.42578125" style="275" customWidth="1"/>
    <col min="1768" max="1769" width="11" style="275" customWidth="1"/>
    <col min="1770" max="1770" width="8.7109375" style="275" customWidth="1"/>
    <col min="1771" max="1771" width="1.5703125" style="275" customWidth="1"/>
    <col min="1772" max="1772" width="5.7109375" style="275" customWidth="1"/>
    <col min="1773" max="1773" width="6.28515625" style="275" customWidth="1"/>
    <col min="1774" max="1774" width="5.85546875" style="275" customWidth="1"/>
    <col min="1775" max="1775" width="6.28515625" style="275" customWidth="1"/>
    <col min="1776" max="1777" width="5.28515625" style="275" customWidth="1"/>
    <col min="1778" max="2014" width="9.140625" style="275"/>
    <col min="2015" max="2015" width="4" style="275" customWidth="1"/>
    <col min="2016" max="2016" width="2" style="275" customWidth="1"/>
    <col min="2017" max="2017" width="2.140625" style="275" customWidth="1"/>
    <col min="2018" max="2018" width="49.42578125" style="275" customWidth="1"/>
    <col min="2019" max="2020" width="20.42578125" style="275" customWidth="1"/>
    <col min="2021" max="2022" width="11.7109375" style="275" customWidth="1"/>
    <col min="2023" max="2023" width="13.42578125" style="275" customWidth="1"/>
    <col min="2024" max="2025" width="11" style="275" customWidth="1"/>
    <col min="2026" max="2026" width="8.7109375" style="275" customWidth="1"/>
    <col min="2027" max="2027" width="1.5703125" style="275" customWidth="1"/>
    <col min="2028" max="2028" width="5.7109375" style="275" customWidth="1"/>
    <col min="2029" max="2029" width="6.28515625" style="275" customWidth="1"/>
    <col min="2030" max="2030" width="5.85546875" style="275" customWidth="1"/>
    <col min="2031" max="2031" width="6.28515625" style="275" customWidth="1"/>
    <col min="2032" max="2033" width="5.28515625" style="275" customWidth="1"/>
    <col min="2034" max="2270" width="9.140625" style="275"/>
    <col min="2271" max="2271" width="4" style="275" customWidth="1"/>
    <col min="2272" max="2272" width="2" style="275" customWidth="1"/>
    <col min="2273" max="2273" width="2.140625" style="275" customWidth="1"/>
    <col min="2274" max="2274" width="49.42578125" style="275" customWidth="1"/>
    <col min="2275" max="2276" width="20.42578125" style="275" customWidth="1"/>
    <col min="2277" max="2278" width="11.7109375" style="275" customWidth="1"/>
    <col min="2279" max="2279" width="13.42578125" style="275" customWidth="1"/>
    <col min="2280" max="2281" width="11" style="275" customWidth="1"/>
    <col min="2282" max="2282" width="8.7109375" style="275" customWidth="1"/>
    <col min="2283" max="2283" width="1.5703125" style="275" customWidth="1"/>
    <col min="2284" max="2284" width="5.7109375" style="275" customWidth="1"/>
    <col min="2285" max="2285" width="6.28515625" style="275" customWidth="1"/>
    <col min="2286" max="2286" width="5.85546875" style="275" customWidth="1"/>
    <col min="2287" max="2287" width="6.28515625" style="275" customWidth="1"/>
    <col min="2288" max="2289" width="5.28515625" style="275" customWidth="1"/>
    <col min="2290" max="2526" width="9.140625" style="275"/>
    <col min="2527" max="2527" width="4" style="275" customWidth="1"/>
    <col min="2528" max="2528" width="2" style="275" customWidth="1"/>
    <col min="2529" max="2529" width="2.140625" style="275" customWidth="1"/>
    <col min="2530" max="2530" width="49.42578125" style="275" customWidth="1"/>
    <col min="2531" max="2532" width="20.42578125" style="275" customWidth="1"/>
    <col min="2533" max="2534" width="11.7109375" style="275" customWidth="1"/>
    <col min="2535" max="2535" width="13.42578125" style="275" customWidth="1"/>
    <col min="2536" max="2537" width="11" style="275" customWidth="1"/>
    <col min="2538" max="2538" width="8.7109375" style="275" customWidth="1"/>
    <col min="2539" max="2539" width="1.5703125" style="275" customWidth="1"/>
    <col min="2540" max="2540" width="5.7109375" style="275" customWidth="1"/>
    <col min="2541" max="2541" width="6.28515625" style="275" customWidth="1"/>
    <col min="2542" max="2542" width="5.85546875" style="275" customWidth="1"/>
    <col min="2543" max="2543" width="6.28515625" style="275" customWidth="1"/>
    <col min="2544" max="2545" width="5.28515625" style="275" customWidth="1"/>
    <col min="2546" max="2782" width="9.140625" style="275"/>
    <col min="2783" max="2783" width="4" style="275" customWidth="1"/>
    <col min="2784" max="2784" width="2" style="275" customWidth="1"/>
    <col min="2785" max="2785" width="2.140625" style="275" customWidth="1"/>
    <col min="2786" max="2786" width="49.42578125" style="275" customWidth="1"/>
    <col min="2787" max="2788" width="20.42578125" style="275" customWidth="1"/>
    <col min="2789" max="2790" width="11.7109375" style="275" customWidth="1"/>
    <col min="2791" max="2791" width="13.42578125" style="275" customWidth="1"/>
    <col min="2792" max="2793" width="11" style="275" customWidth="1"/>
    <col min="2794" max="2794" width="8.7109375" style="275" customWidth="1"/>
    <col min="2795" max="2795" width="1.5703125" style="275" customWidth="1"/>
    <col min="2796" max="2796" width="5.7109375" style="275" customWidth="1"/>
    <col min="2797" max="2797" width="6.28515625" style="275" customWidth="1"/>
    <col min="2798" max="2798" width="5.85546875" style="275" customWidth="1"/>
    <col min="2799" max="2799" width="6.28515625" style="275" customWidth="1"/>
    <col min="2800" max="2801" width="5.28515625" style="275" customWidth="1"/>
    <col min="2802" max="3038" width="9.140625" style="275"/>
    <col min="3039" max="3039" width="4" style="275" customWidth="1"/>
    <col min="3040" max="3040" width="2" style="275" customWidth="1"/>
    <col min="3041" max="3041" width="2.140625" style="275" customWidth="1"/>
    <col min="3042" max="3042" width="49.42578125" style="275" customWidth="1"/>
    <col min="3043" max="3044" width="20.42578125" style="275" customWidth="1"/>
    <col min="3045" max="3046" width="11.7109375" style="275" customWidth="1"/>
    <col min="3047" max="3047" width="13.42578125" style="275" customWidth="1"/>
    <col min="3048" max="3049" width="11" style="275" customWidth="1"/>
    <col min="3050" max="3050" width="8.7109375" style="275" customWidth="1"/>
    <col min="3051" max="3051" width="1.5703125" style="275" customWidth="1"/>
    <col min="3052" max="3052" width="5.7109375" style="275" customWidth="1"/>
    <col min="3053" max="3053" width="6.28515625" style="275" customWidth="1"/>
    <col min="3054" max="3054" width="5.85546875" style="275" customWidth="1"/>
    <col min="3055" max="3055" width="6.28515625" style="275" customWidth="1"/>
    <col min="3056" max="3057" width="5.28515625" style="275" customWidth="1"/>
    <col min="3058" max="3294" width="9.140625" style="275"/>
    <col min="3295" max="3295" width="4" style="275" customWidth="1"/>
    <col min="3296" max="3296" width="2" style="275" customWidth="1"/>
    <col min="3297" max="3297" width="2.140625" style="275" customWidth="1"/>
    <col min="3298" max="3298" width="49.42578125" style="275" customWidth="1"/>
    <col min="3299" max="3300" width="20.42578125" style="275" customWidth="1"/>
    <col min="3301" max="3302" width="11.7109375" style="275" customWidth="1"/>
    <col min="3303" max="3303" width="13.42578125" style="275" customWidth="1"/>
    <col min="3304" max="3305" width="11" style="275" customWidth="1"/>
    <col min="3306" max="3306" width="8.7109375" style="275" customWidth="1"/>
    <col min="3307" max="3307" width="1.5703125" style="275" customWidth="1"/>
    <col min="3308" max="3308" width="5.7109375" style="275" customWidth="1"/>
    <col min="3309" max="3309" width="6.28515625" style="275" customWidth="1"/>
    <col min="3310" max="3310" width="5.85546875" style="275" customWidth="1"/>
    <col min="3311" max="3311" width="6.28515625" style="275" customWidth="1"/>
    <col min="3312" max="3313" width="5.28515625" style="275" customWidth="1"/>
    <col min="3314" max="3550" width="9.140625" style="275"/>
    <col min="3551" max="3551" width="4" style="275" customWidth="1"/>
    <col min="3552" max="3552" width="2" style="275" customWidth="1"/>
    <col min="3553" max="3553" width="2.140625" style="275" customWidth="1"/>
    <col min="3554" max="3554" width="49.42578125" style="275" customWidth="1"/>
    <col min="3555" max="3556" width="20.42578125" style="275" customWidth="1"/>
    <col min="3557" max="3558" width="11.7109375" style="275" customWidth="1"/>
    <col min="3559" max="3559" width="13.42578125" style="275" customWidth="1"/>
    <col min="3560" max="3561" width="11" style="275" customWidth="1"/>
    <col min="3562" max="3562" width="8.7109375" style="275" customWidth="1"/>
    <col min="3563" max="3563" width="1.5703125" style="275" customWidth="1"/>
    <col min="3564" max="3564" width="5.7109375" style="275" customWidth="1"/>
    <col min="3565" max="3565" width="6.28515625" style="275" customWidth="1"/>
    <col min="3566" max="3566" width="5.85546875" style="275" customWidth="1"/>
    <col min="3567" max="3567" width="6.28515625" style="275" customWidth="1"/>
    <col min="3568" max="3569" width="5.28515625" style="275" customWidth="1"/>
    <col min="3570" max="3806" width="9.140625" style="275"/>
    <col min="3807" max="3807" width="4" style="275" customWidth="1"/>
    <col min="3808" max="3808" width="2" style="275" customWidth="1"/>
    <col min="3809" max="3809" width="2.140625" style="275" customWidth="1"/>
    <col min="3810" max="3810" width="49.42578125" style="275" customWidth="1"/>
    <col min="3811" max="3812" width="20.42578125" style="275" customWidth="1"/>
    <col min="3813" max="3814" width="11.7109375" style="275" customWidth="1"/>
    <col min="3815" max="3815" width="13.42578125" style="275" customWidth="1"/>
    <col min="3816" max="3817" width="11" style="275" customWidth="1"/>
    <col min="3818" max="3818" width="8.7109375" style="275" customWidth="1"/>
    <col min="3819" max="3819" width="1.5703125" style="275" customWidth="1"/>
    <col min="3820" max="3820" width="5.7109375" style="275" customWidth="1"/>
    <col min="3821" max="3821" width="6.28515625" style="275" customWidth="1"/>
    <col min="3822" max="3822" width="5.85546875" style="275" customWidth="1"/>
    <col min="3823" max="3823" width="6.28515625" style="275" customWidth="1"/>
    <col min="3824" max="3825" width="5.28515625" style="275" customWidth="1"/>
    <col min="3826" max="4062" width="9.140625" style="275"/>
    <col min="4063" max="4063" width="4" style="275" customWidth="1"/>
    <col min="4064" max="4064" width="2" style="275" customWidth="1"/>
    <col min="4065" max="4065" width="2.140625" style="275" customWidth="1"/>
    <col min="4066" max="4066" width="49.42578125" style="275" customWidth="1"/>
    <col min="4067" max="4068" width="20.42578125" style="275" customWidth="1"/>
    <col min="4069" max="4070" width="11.7109375" style="275" customWidth="1"/>
    <col min="4071" max="4071" width="13.42578125" style="275" customWidth="1"/>
    <col min="4072" max="4073" width="11" style="275" customWidth="1"/>
    <col min="4074" max="4074" width="8.7109375" style="275" customWidth="1"/>
    <col min="4075" max="4075" width="1.5703125" style="275" customWidth="1"/>
    <col min="4076" max="4076" width="5.7109375" style="275" customWidth="1"/>
    <col min="4077" max="4077" width="6.28515625" style="275" customWidth="1"/>
    <col min="4078" max="4078" width="5.85546875" style="275" customWidth="1"/>
    <col min="4079" max="4079" width="6.28515625" style="275" customWidth="1"/>
    <col min="4080" max="4081" width="5.28515625" style="275" customWidth="1"/>
    <col min="4082" max="4318" width="9.140625" style="275"/>
    <col min="4319" max="4319" width="4" style="275" customWidth="1"/>
    <col min="4320" max="4320" width="2" style="275" customWidth="1"/>
    <col min="4321" max="4321" width="2.140625" style="275" customWidth="1"/>
    <col min="4322" max="4322" width="49.42578125" style="275" customWidth="1"/>
    <col min="4323" max="4324" width="20.42578125" style="275" customWidth="1"/>
    <col min="4325" max="4326" width="11.7109375" style="275" customWidth="1"/>
    <col min="4327" max="4327" width="13.42578125" style="275" customWidth="1"/>
    <col min="4328" max="4329" width="11" style="275" customWidth="1"/>
    <col min="4330" max="4330" width="8.7109375" style="275" customWidth="1"/>
    <col min="4331" max="4331" width="1.5703125" style="275" customWidth="1"/>
    <col min="4332" max="4332" width="5.7109375" style="275" customWidth="1"/>
    <col min="4333" max="4333" width="6.28515625" style="275" customWidth="1"/>
    <col min="4334" max="4334" width="5.85546875" style="275" customWidth="1"/>
    <col min="4335" max="4335" width="6.28515625" style="275" customWidth="1"/>
    <col min="4336" max="4337" width="5.28515625" style="275" customWidth="1"/>
    <col min="4338" max="4574" width="9.140625" style="275"/>
    <col min="4575" max="4575" width="4" style="275" customWidth="1"/>
    <col min="4576" max="4576" width="2" style="275" customWidth="1"/>
    <col min="4577" max="4577" width="2.140625" style="275" customWidth="1"/>
    <col min="4578" max="4578" width="49.42578125" style="275" customWidth="1"/>
    <col min="4579" max="4580" width="20.42578125" style="275" customWidth="1"/>
    <col min="4581" max="4582" width="11.7109375" style="275" customWidth="1"/>
    <col min="4583" max="4583" width="13.42578125" style="275" customWidth="1"/>
    <col min="4584" max="4585" width="11" style="275" customWidth="1"/>
    <col min="4586" max="4586" width="8.7109375" style="275" customWidth="1"/>
    <col min="4587" max="4587" width="1.5703125" style="275" customWidth="1"/>
    <col min="4588" max="4588" width="5.7109375" style="275" customWidth="1"/>
    <col min="4589" max="4589" width="6.28515625" style="275" customWidth="1"/>
    <col min="4590" max="4590" width="5.85546875" style="275" customWidth="1"/>
    <col min="4591" max="4591" width="6.28515625" style="275" customWidth="1"/>
    <col min="4592" max="4593" width="5.28515625" style="275" customWidth="1"/>
    <col min="4594" max="4830" width="9.140625" style="275"/>
    <col min="4831" max="4831" width="4" style="275" customWidth="1"/>
    <col min="4832" max="4832" width="2" style="275" customWidth="1"/>
    <col min="4833" max="4833" width="2.140625" style="275" customWidth="1"/>
    <col min="4834" max="4834" width="49.42578125" style="275" customWidth="1"/>
    <col min="4835" max="4836" width="20.42578125" style="275" customWidth="1"/>
    <col min="4837" max="4838" width="11.7109375" style="275" customWidth="1"/>
    <col min="4839" max="4839" width="13.42578125" style="275" customWidth="1"/>
    <col min="4840" max="4841" width="11" style="275" customWidth="1"/>
    <col min="4842" max="4842" width="8.7109375" style="275" customWidth="1"/>
    <col min="4843" max="4843" width="1.5703125" style="275" customWidth="1"/>
    <col min="4844" max="4844" width="5.7109375" style="275" customWidth="1"/>
    <col min="4845" max="4845" width="6.28515625" style="275" customWidth="1"/>
    <col min="4846" max="4846" width="5.85546875" style="275" customWidth="1"/>
    <col min="4847" max="4847" width="6.28515625" style="275" customWidth="1"/>
    <col min="4848" max="4849" width="5.28515625" style="275" customWidth="1"/>
    <col min="4850" max="5086" width="9.140625" style="275"/>
    <col min="5087" max="5087" width="4" style="275" customWidth="1"/>
    <col min="5088" max="5088" width="2" style="275" customWidth="1"/>
    <col min="5089" max="5089" width="2.140625" style="275" customWidth="1"/>
    <col min="5090" max="5090" width="49.42578125" style="275" customWidth="1"/>
    <col min="5091" max="5092" width="20.42578125" style="275" customWidth="1"/>
    <col min="5093" max="5094" width="11.7109375" style="275" customWidth="1"/>
    <col min="5095" max="5095" width="13.42578125" style="275" customWidth="1"/>
    <col min="5096" max="5097" width="11" style="275" customWidth="1"/>
    <col min="5098" max="5098" width="8.7109375" style="275" customWidth="1"/>
    <col min="5099" max="5099" width="1.5703125" style="275" customWidth="1"/>
    <col min="5100" max="5100" width="5.7109375" style="275" customWidth="1"/>
    <col min="5101" max="5101" width="6.28515625" style="275" customWidth="1"/>
    <col min="5102" max="5102" width="5.85546875" style="275" customWidth="1"/>
    <col min="5103" max="5103" width="6.28515625" style="275" customWidth="1"/>
    <col min="5104" max="5105" width="5.28515625" style="275" customWidth="1"/>
    <col min="5106" max="5342" width="9.140625" style="275"/>
    <col min="5343" max="5343" width="4" style="275" customWidth="1"/>
    <col min="5344" max="5344" width="2" style="275" customWidth="1"/>
    <col min="5345" max="5345" width="2.140625" style="275" customWidth="1"/>
    <col min="5346" max="5346" width="49.42578125" style="275" customWidth="1"/>
    <col min="5347" max="5348" width="20.42578125" style="275" customWidth="1"/>
    <col min="5349" max="5350" width="11.7109375" style="275" customWidth="1"/>
    <col min="5351" max="5351" width="13.42578125" style="275" customWidth="1"/>
    <col min="5352" max="5353" width="11" style="275" customWidth="1"/>
    <col min="5354" max="5354" width="8.7109375" style="275" customWidth="1"/>
    <col min="5355" max="5355" width="1.5703125" style="275" customWidth="1"/>
    <col min="5356" max="5356" width="5.7109375" style="275" customWidth="1"/>
    <col min="5357" max="5357" width="6.28515625" style="275" customWidth="1"/>
    <col min="5358" max="5358" width="5.85546875" style="275" customWidth="1"/>
    <col min="5359" max="5359" width="6.28515625" style="275" customWidth="1"/>
    <col min="5360" max="5361" width="5.28515625" style="275" customWidth="1"/>
    <col min="5362" max="5598" width="9.140625" style="275"/>
    <col min="5599" max="5599" width="4" style="275" customWidth="1"/>
    <col min="5600" max="5600" width="2" style="275" customWidth="1"/>
    <col min="5601" max="5601" width="2.140625" style="275" customWidth="1"/>
    <col min="5602" max="5602" width="49.42578125" style="275" customWidth="1"/>
    <col min="5603" max="5604" width="20.42578125" style="275" customWidth="1"/>
    <col min="5605" max="5606" width="11.7109375" style="275" customWidth="1"/>
    <col min="5607" max="5607" width="13.42578125" style="275" customWidth="1"/>
    <col min="5608" max="5609" width="11" style="275" customWidth="1"/>
    <col min="5610" max="5610" width="8.7109375" style="275" customWidth="1"/>
    <col min="5611" max="5611" width="1.5703125" style="275" customWidth="1"/>
    <col min="5612" max="5612" width="5.7109375" style="275" customWidth="1"/>
    <col min="5613" max="5613" width="6.28515625" style="275" customWidth="1"/>
    <col min="5614" max="5614" width="5.85546875" style="275" customWidth="1"/>
    <col min="5615" max="5615" width="6.28515625" style="275" customWidth="1"/>
    <col min="5616" max="5617" width="5.28515625" style="275" customWidth="1"/>
    <col min="5618" max="5854" width="9.140625" style="275"/>
    <col min="5855" max="5855" width="4" style="275" customWidth="1"/>
    <col min="5856" max="5856" width="2" style="275" customWidth="1"/>
    <col min="5857" max="5857" width="2.140625" style="275" customWidth="1"/>
    <col min="5858" max="5858" width="49.42578125" style="275" customWidth="1"/>
    <col min="5859" max="5860" width="20.42578125" style="275" customWidth="1"/>
    <col min="5861" max="5862" width="11.7109375" style="275" customWidth="1"/>
    <col min="5863" max="5863" width="13.42578125" style="275" customWidth="1"/>
    <col min="5864" max="5865" width="11" style="275" customWidth="1"/>
    <col min="5866" max="5866" width="8.7109375" style="275" customWidth="1"/>
    <col min="5867" max="5867" width="1.5703125" style="275" customWidth="1"/>
    <col min="5868" max="5868" width="5.7109375" style="275" customWidth="1"/>
    <col min="5869" max="5869" width="6.28515625" style="275" customWidth="1"/>
    <col min="5870" max="5870" width="5.85546875" style="275" customWidth="1"/>
    <col min="5871" max="5871" width="6.28515625" style="275" customWidth="1"/>
    <col min="5872" max="5873" width="5.28515625" style="275" customWidth="1"/>
    <col min="5874" max="6110" width="9.140625" style="275"/>
    <col min="6111" max="6111" width="4" style="275" customWidth="1"/>
    <col min="6112" max="6112" width="2" style="275" customWidth="1"/>
    <col min="6113" max="6113" width="2.140625" style="275" customWidth="1"/>
    <col min="6114" max="6114" width="49.42578125" style="275" customWidth="1"/>
    <col min="6115" max="6116" width="20.42578125" style="275" customWidth="1"/>
    <col min="6117" max="6118" width="11.7109375" style="275" customWidth="1"/>
    <col min="6119" max="6119" width="13.42578125" style="275" customWidth="1"/>
    <col min="6120" max="6121" width="11" style="275" customWidth="1"/>
    <col min="6122" max="6122" width="8.7109375" style="275" customWidth="1"/>
    <col min="6123" max="6123" width="1.5703125" style="275" customWidth="1"/>
    <col min="6124" max="6124" width="5.7109375" style="275" customWidth="1"/>
    <col min="6125" max="6125" width="6.28515625" style="275" customWidth="1"/>
    <col min="6126" max="6126" width="5.85546875" style="275" customWidth="1"/>
    <col min="6127" max="6127" width="6.28515625" style="275" customWidth="1"/>
    <col min="6128" max="6129" width="5.28515625" style="275" customWidth="1"/>
    <col min="6130" max="6366" width="9.140625" style="275"/>
    <col min="6367" max="6367" width="4" style="275" customWidth="1"/>
    <col min="6368" max="6368" width="2" style="275" customWidth="1"/>
    <col min="6369" max="6369" width="2.140625" style="275" customWidth="1"/>
    <col min="6370" max="6370" width="49.42578125" style="275" customWidth="1"/>
    <col min="6371" max="6372" width="20.42578125" style="275" customWidth="1"/>
    <col min="6373" max="6374" width="11.7109375" style="275" customWidth="1"/>
    <col min="6375" max="6375" width="13.42578125" style="275" customWidth="1"/>
    <col min="6376" max="6377" width="11" style="275" customWidth="1"/>
    <col min="6378" max="6378" width="8.7109375" style="275" customWidth="1"/>
    <col min="6379" max="6379" width="1.5703125" style="275" customWidth="1"/>
    <col min="6380" max="6380" width="5.7109375" style="275" customWidth="1"/>
    <col min="6381" max="6381" width="6.28515625" style="275" customWidth="1"/>
    <col min="6382" max="6382" width="5.85546875" style="275" customWidth="1"/>
    <col min="6383" max="6383" width="6.28515625" style="275" customWidth="1"/>
    <col min="6384" max="6385" width="5.28515625" style="275" customWidth="1"/>
    <col min="6386" max="6622" width="9.140625" style="275"/>
    <col min="6623" max="6623" width="4" style="275" customWidth="1"/>
    <col min="6624" max="6624" width="2" style="275" customWidth="1"/>
    <col min="6625" max="6625" width="2.140625" style="275" customWidth="1"/>
    <col min="6626" max="6626" width="49.42578125" style="275" customWidth="1"/>
    <col min="6627" max="6628" width="20.42578125" style="275" customWidth="1"/>
    <col min="6629" max="6630" width="11.7109375" style="275" customWidth="1"/>
    <col min="6631" max="6631" width="13.42578125" style="275" customWidth="1"/>
    <col min="6632" max="6633" width="11" style="275" customWidth="1"/>
    <col min="6634" max="6634" width="8.7109375" style="275" customWidth="1"/>
    <col min="6635" max="6635" width="1.5703125" style="275" customWidth="1"/>
    <col min="6636" max="6636" width="5.7109375" style="275" customWidth="1"/>
    <col min="6637" max="6637" width="6.28515625" style="275" customWidth="1"/>
    <col min="6638" max="6638" width="5.85546875" style="275" customWidth="1"/>
    <col min="6639" max="6639" width="6.28515625" style="275" customWidth="1"/>
    <col min="6640" max="6641" width="5.28515625" style="275" customWidth="1"/>
    <col min="6642" max="6878" width="9.140625" style="275"/>
    <col min="6879" max="6879" width="4" style="275" customWidth="1"/>
    <col min="6880" max="6880" width="2" style="275" customWidth="1"/>
    <col min="6881" max="6881" width="2.140625" style="275" customWidth="1"/>
    <col min="6882" max="6882" width="49.42578125" style="275" customWidth="1"/>
    <col min="6883" max="6884" width="20.42578125" style="275" customWidth="1"/>
    <col min="6885" max="6886" width="11.7109375" style="275" customWidth="1"/>
    <col min="6887" max="6887" width="13.42578125" style="275" customWidth="1"/>
    <col min="6888" max="6889" width="11" style="275" customWidth="1"/>
    <col min="6890" max="6890" width="8.7109375" style="275" customWidth="1"/>
    <col min="6891" max="6891" width="1.5703125" style="275" customWidth="1"/>
    <col min="6892" max="6892" width="5.7109375" style="275" customWidth="1"/>
    <col min="6893" max="6893" width="6.28515625" style="275" customWidth="1"/>
    <col min="6894" max="6894" width="5.85546875" style="275" customWidth="1"/>
    <col min="6895" max="6895" width="6.28515625" style="275" customWidth="1"/>
    <col min="6896" max="6897" width="5.28515625" style="275" customWidth="1"/>
    <col min="6898" max="7134" width="9.140625" style="275"/>
    <col min="7135" max="7135" width="4" style="275" customWidth="1"/>
    <col min="7136" max="7136" width="2" style="275" customWidth="1"/>
    <col min="7137" max="7137" width="2.140625" style="275" customWidth="1"/>
    <col min="7138" max="7138" width="49.42578125" style="275" customWidth="1"/>
    <col min="7139" max="7140" width="20.42578125" style="275" customWidth="1"/>
    <col min="7141" max="7142" width="11.7109375" style="275" customWidth="1"/>
    <col min="7143" max="7143" width="13.42578125" style="275" customWidth="1"/>
    <col min="7144" max="7145" width="11" style="275" customWidth="1"/>
    <col min="7146" max="7146" width="8.7109375" style="275" customWidth="1"/>
    <col min="7147" max="7147" width="1.5703125" style="275" customWidth="1"/>
    <col min="7148" max="7148" width="5.7109375" style="275" customWidth="1"/>
    <col min="7149" max="7149" width="6.28515625" style="275" customWidth="1"/>
    <col min="7150" max="7150" width="5.85546875" style="275" customWidth="1"/>
    <col min="7151" max="7151" width="6.28515625" style="275" customWidth="1"/>
    <col min="7152" max="7153" width="5.28515625" style="275" customWidth="1"/>
    <col min="7154" max="7390" width="9.140625" style="275"/>
    <col min="7391" max="7391" width="4" style="275" customWidth="1"/>
    <col min="7392" max="7392" width="2" style="275" customWidth="1"/>
    <col min="7393" max="7393" width="2.140625" style="275" customWidth="1"/>
    <col min="7394" max="7394" width="49.42578125" style="275" customWidth="1"/>
    <col min="7395" max="7396" width="20.42578125" style="275" customWidth="1"/>
    <col min="7397" max="7398" width="11.7109375" style="275" customWidth="1"/>
    <col min="7399" max="7399" width="13.42578125" style="275" customWidth="1"/>
    <col min="7400" max="7401" width="11" style="275" customWidth="1"/>
    <col min="7402" max="7402" width="8.7109375" style="275" customWidth="1"/>
    <col min="7403" max="7403" width="1.5703125" style="275" customWidth="1"/>
    <col min="7404" max="7404" width="5.7109375" style="275" customWidth="1"/>
    <col min="7405" max="7405" width="6.28515625" style="275" customWidth="1"/>
    <col min="7406" max="7406" width="5.85546875" style="275" customWidth="1"/>
    <col min="7407" max="7407" width="6.28515625" style="275" customWidth="1"/>
    <col min="7408" max="7409" width="5.28515625" style="275" customWidth="1"/>
    <col min="7410" max="7646" width="9.140625" style="275"/>
    <col min="7647" max="7647" width="4" style="275" customWidth="1"/>
    <col min="7648" max="7648" width="2" style="275" customWidth="1"/>
    <col min="7649" max="7649" width="2.140625" style="275" customWidth="1"/>
    <col min="7650" max="7650" width="49.42578125" style="275" customWidth="1"/>
    <col min="7651" max="7652" width="20.42578125" style="275" customWidth="1"/>
    <col min="7653" max="7654" width="11.7109375" style="275" customWidth="1"/>
    <col min="7655" max="7655" width="13.42578125" style="275" customWidth="1"/>
    <col min="7656" max="7657" width="11" style="275" customWidth="1"/>
    <col min="7658" max="7658" width="8.7109375" style="275" customWidth="1"/>
    <col min="7659" max="7659" width="1.5703125" style="275" customWidth="1"/>
    <col min="7660" max="7660" width="5.7109375" style="275" customWidth="1"/>
    <col min="7661" max="7661" width="6.28515625" style="275" customWidth="1"/>
    <col min="7662" max="7662" width="5.85546875" style="275" customWidth="1"/>
    <col min="7663" max="7663" width="6.28515625" style="275" customWidth="1"/>
    <col min="7664" max="7665" width="5.28515625" style="275" customWidth="1"/>
    <col min="7666" max="7902" width="9.140625" style="275"/>
    <col min="7903" max="7903" width="4" style="275" customWidth="1"/>
    <col min="7904" max="7904" width="2" style="275" customWidth="1"/>
    <col min="7905" max="7905" width="2.140625" style="275" customWidth="1"/>
    <col min="7906" max="7906" width="49.42578125" style="275" customWidth="1"/>
    <col min="7907" max="7908" width="20.42578125" style="275" customWidth="1"/>
    <col min="7909" max="7910" width="11.7109375" style="275" customWidth="1"/>
    <col min="7911" max="7911" width="13.42578125" style="275" customWidth="1"/>
    <col min="7912" max="7913" width="11" style="275" customWidth="1"/>
    <col min="7914" max="7914" width="8.7109375" style="275" customWidth="1"/>
    <col min="7915" max="7915" width="1.5703125" style="275" customWidth="1"/>
    <col min="7916" max="7916" width="5.7109375" style="275" customWidth="1"/>
    <col min="7917" max="7917" width="6.28515625" style="275" customWidth="1"/>
    <col min="7918" max="7918" width="5.85546875" style="275" customWidth="1"/>
    <col min="7919" max="7919" width="6.28515625" style="275" customWidth="1"/>
    <col min="7920" max="7921" width="5.28515625" style="275" customWidth="1"/>
    <col min="7922" max="8158" width="9.140625" style="275"/>
    <col min="8159" max="8159" width="4" style="275" customWidth="1"/>
    <col min="8160" max="8160" width="2" style="275" customWidth="1"/>
    <col min="8161" max="8161" width="2.140625" style="275" customWidth="1"/>
    <col min="8162" max="8162" width="49.42578125" style="275" customWidth="1"/>
    <col min="8163" max="8164" width="20.42578125" style="275" customWidth="1"/>
    <col min="8165" max="8166" width="11.7109375" style="275" customWidth="1"/>
    <col min="8167" max="8167" width="13.42578125" style="275" customWidth="1"/>
    <col min="8168" max="8169" width="11" style="275" customWidth="1"/>
    <col min="8170" max="8170" width="8.7109375" style="275" customWidth="1"/>
    <col min="8171" max="8171" width="1.5703125" style="275" customWidth="1"/>
    <col min="8172" max="8172" width="5.7109375" style="275" customWidth="1"/>
    <col min="8173" max="8173" width="6.28515625" style="275" customWidth="1"/>
    <col min="8174" max="8174" width="5.85546875" style="275" customWidth="1"/>
    <col min="8175" max="8175" width="6.28515625" style="275" customWidth="1"/>
    <col min="8176" max="8177" width="5.28515625" style="275" customWidth="1"/>
    <col min="8178" max="8414" width="9.140625" style="275"/>
    <col min="8415" max="8415" width="4" style="275" customWidth="1"/>
    <col min="8416" max="8416" width="2" style="275" customWidth="1"/>
    <col min="8417" max="8417" width="2.140625" style="275" customWidth="1"/>
    <col min="8418" max="8418" width="49.42578125" style="275" customWidth="1"/>
    <col min="8419" max="8420" width="20.42578125" style="275" customWidth="1"/>
    <col min="8421" max="8422" width="11.7109375" style="275" customWidth="1"/>
    <col min="8423" max="8423" width="13.42578125" style="275" customWidth="1"/>
    <col min="8424" max="8425" width="11" style="275" customWidth="1"/>
    <col min="8426" max="8426" width="8.7109375" style="275" customWidth="1"/>
    <col min="8427" max="8427" width="1.5703125" style="275" customWidth="1"/>
    <col min="8428" max="8428" width="5.7109375" style="275" customWidth="1"/>
    <col min="8429" max="8429" width="6.28515625" style="275" customWidth="1"/>
    <col min="8430" max="8430" width="5.85546875" style="275" customWidth="1"/>
    <col min="8431" max="8431" width="6.28515625" style="275" customWidth="1"/>
    <col min="8432" max="8433" width="5.28515625" style="275" customWidth="1"/>
    <col min="8434" max="8670" width="9.140625" style="275"/>
    <col min="8671" max="8671" width="4" style="275" customWidth="1"/>
    <col min="8672" max="8672" width="2" style="275" customWidth="1"/>
    <col min="8673" max="8673" width="2.140625" style="275" customWidth="1"/>
    <col min="8674" max="8674" width="49.42578125" style="275" customWidth="1"/>
    <col min="8675" max="8676" width="20.42578125" style="275" customWidth="1"/>
    <col min="8677" max="8678" width="11.7109375" style="275" customWidth="1"/>
    <col min="8679" max="8679" width="13.42578125" style="275" customWidth="1"/>
    <col min="8680" max="8681" width="11" style="275" customWidth="1"/>
    <col min="8682" max="8682" width="8.7109375" style="275" customWidth="1"/>
    <col min="8683" max="8683" width="1.5703125" style="275" customWidth="1"/>
    <col min="8684" max="8684" width="5.7109375" style="275" customWidth="1"/>
    <col min="8685" max="8685" width="6.28515625" style="275" customWidth="1"/>
    <col min="8686" max="8686" width="5.85546875" style="275" customWidth="1"/>
    <col min="8687" max="8687" width="6.28515625" style="275" customWidth="1"/>
    <col min="8688" max="8689" width="5.28515625" style="275" customWidth="1"/>
    <col min="8690" max="8926" width="9.140625" style="275"/>
    <col min="8927" max="8927" width="4" style="275" customWidth="1"/>
    <col min="8928" max="8928" width="2" style="275" customWidth="1"/>
    <col min="8929" max="8929" width="2.140625" style="275" customWidth="1"/>
    <col min="8930" max="8930" width="49.42578125" style="275" customWidth="1"/>
    <col min="8931" max="8932" width="20.42578125" style="275" customWidth="1"/>
    <col min="8933" max="8934" width="11.7109375" style="275" customWidth="1"/>
    <col min="8935" max="8935" width="13.42578125" style="275" customWidth="1"/>
    <col min="8936" max="8937" width="11" style="275" customWidth="1"/>
    <col min="8938" max="8938" width="8.7109375" style="275" customWidth="1"/>
    <col min="8939" max="8939" width="1.5703125" style="275" customWidth="1"/>
    <col min="8940" max="8940" width="5.7109375" style="275" customWidth="1"/>
    <col min="8941" max="8941" width="6.28515625" style="275" customWidth="1"/>
    <col min="8942" max="8942" width="5.85546875" style="275" customWidth="1"/>
    <col min="8943" max="8943" width="6.28515625" style="275" customWidth="1"/>
    <col min="8944" max="8945" width="5.28515625" style="275" customWidth="1"/>
    <col min="8946" max="9182" width="9.140625" style="275"/>
    <col min="9183" max="9183" width="4" style="275" customWidth="1"/>
    <col min="9184" max="9184" width="2" style="275" customWidth="1"/>
    <col min="9185" max="9185" width="2.140625" style="275" customWidth="1"/>
    <col min="9186" max="9186" width="49.42578125" style="275" customWidth="1"/>
    <col min="9187" max="9188" width="20.42578125" style="275" customWidth="1"/>
    <col min="9189" max="9190" width="11.7109375" style="275" customWidth="1"/>
    <col min="9191" max="9191" width="13.42578125" style="275" customWidth="1"/>
    <col min="9192" max="9193" width="11" style="275" customWidth="1"/>
    <col min="9194" max="9194" width="8.7109375" style="275" customWidth="1"/>
    <col min="9195" max="9195" width="1.5703125" style="275" customWidth="1"/>
    <col min="9196" max="9196" width="5.7109375" style="275" customWidth="1"/>
    <col min="9197" max="9197" width="6.28515625" style="275" customWidth="1"/>
    <col min="9198" max="9198" width="5.85546875" style="275" customWidth="1"/>
    <col min="9199" max="9199" width="6.28515625" style="275" customWidth="1"/>
    <col min="9200" max="9201" width="5.28515625" style="275" customWidth="1"/>
    <col min="9202" max="9438" width="9.140625" style="275"/>
    <col min="9439" max="9439" width="4" style="275" customWidth="1"/>
    <col min="9440" max="9440" width="2" style="275" customWidth="1"/>
    <col min="9441" max="9441" width="2.140625" style="275" customWidth="1"/>
    <col min="9442" max="9442" width="49.42578125" style="275" customWidth="1"/>
    <col min="9443" max="9444" width="20.42578125" style="275" customWidth="1"/>
    <col min="9445" max="9446" width="11.7109375" style="275" customWidth="1"/>
    <col min="9447" max="9447" width="13.42578125" style="275" customWidth="1"/>
    <col min="9448" max="9449" width="11" style="275" customWidth="1"/>
    <col min="9450" max="9450" width="8.7109375" style="275" customWidth="1"/>
    <col min="9451" max="9451" width="1.5703125" style="275" customWidth="1"/>
    <col min="9452" max="9452" width="5.7109375" style="275" customWidth="1"/>
    <col min="9453" max="9453" width="6.28515625" style="275" customWidth="1"/>
    <col min="9454" max="9454" width="5.85546875" style="275" customWidth="1"/>
    <col min="9455" max="9455" width="6.28515625" style="275" customWidth="1"/>
    <col min="9456" max="9457" width="5.28515625" style="275" customWidth="1"/>
    <col min="9458" max="9694" width="9.140625" style="275"/>
    <col min="9695" max="9695" width="4" style="275" customWidth="1"/>
    <col min="9696" max="9696" width="2" style="275" customWidth="1"/>
    <col min="9697" max="9697" width="2.140625" style="275" customWidth="1"/>
    <col min="9698" max="9698" width="49.42578125" style="275" customWidth="1"/>
    <col min="9699" max="9700" width="20.42578125" style="275" customWidth="1"/>
    <col min="9701" max="9702" width="11.7109375" style="275" customWidth="1"/>
    <col min="9703" max="9703" width="13.42578125" style="275" customWidth="1"/>
    <col min="9704" max="9705" width="11" style="275" customWidth="1"/>
    <col min="9706" max="9706" width="8.7109375" style="275" customWidth="1"/>
    <col min="9707" max="9707" width="1.5703125" style="275" customWidth="1"/>
    <col min="9708" max="9708" width="5.7109375" style="275" customWidth="1"/>
    <col min="9709" max="9709" width="6.28515625" style="275" customWidth="1"/>
    <col min="9710" max="9710" width="5.85546875" style="275" customWidth="1"/>
    <col min="9711" max="9711" width="6.28515625" style="275" customWidth="1"/>
    <col min="9712" max="9713" width="5.28515625" style="275" customWidth="1"/>
    <col min="9714" max="9950" width="9.140625" style="275"/>
    <col min="9951" max="9951" width="4" style="275" customWidth="1"/>
    <col min="9952" max="9952" width="2" style="275" customWidth="1"/>
    <col min="9953" max="9953" width="2.140625" style="275" customWidth="1"/>
    <col min="9954" max="9954" width="49.42578125" style="275" customWidth="1"/>
    <col min="9955" max="9956" width="20.42578125" style="275" customWidth="1"/>
    <col min="9957" max="9958" width="11.7109375" style="275" customWidth="1"/>
    <col min="9959" max="9959" width="13.42578125" style="275" customWidth="1"/>
    <col min="9960" max="9961" width="11" style="275" customWidth="1"/>
    <col min="9962" max="9962" width="8.7109375" style="275" customWidth="1"/>
    <col min="9963" max="9963" width="1.5703125" style="275" customWidth="1"/>
    <col min="9964" max="9964" width="5.7109375" style="275" customWidth="1"/>
    <col min="9965" max="9965" width="6.28515625" style="275" customWidth="1"/>
    <col min="9966" max="9966" width="5.85546875" style="275" customWidth="1"/>
    <col min="9967" max="9967" width="6.28515625" style="275" customWidth="1"/>
    <col min="9968" max="9969" width="5.28515625" style="275" customWidth="1"/>
    <col min="9970" max="10206" width="9.140625" style="275"/>
    <col min="10207" max="10207" width="4" style="275" customWidth="1"/>
    <col min="10208" max="10208" width="2" style="275" customWidth="1"/>
    <col min="10209" max="10209" width="2.140625" style="275" customWidth="1"/>
    <col min="10210" max="10210" width="49.42578125" style="275" customWidth="1"/>
    <col min="10211" max="10212" width="20.42578125" style="275" customWidth="1"/>
    <col min="10213" max="10214" width="11.7109375" style="275" customWidth="1"/>
    <col min="10215" max="10215" width="13.42578125" style="275" customWidth="1"/>
    <col min="10216" max="10217" width="11" style="275" customWidth="1"/>
    <col min="10218" max="10218" width="8.7109375" style="275" customWidth="1"/>
    <col min="10219" max="10219" width="1.5703125" style="275" customWidth="1"/>
    <col min="10220" max="10220" width="5.7109375" style="275" customWidth="1"/>
    <col min="10221" max="10221" width="6.28515625" style="275" customWidth="1"/>
    <col min="10222" max="10222" width="5.85546875" style="275" customWidth="1"/>
    <col min="10223" max="10223" width="6.28515625" style="275" customWidth="1"/>
    <col min="10224" max="10225" width="5.28515625" style="275" customWidth="1"/>
    <col min="10226" max="10462" width="9.140625" style="275"/>
    <col min="10463" max="10463" width="4" style="275" customWidth="1"/>
    <col min="10464" max="10464" width="2" style="275" customWidth="1"/>
    <col min="10465" max="10465" width="2.140625" style="275" customWidth="1"/>
    <col min="10466" max="10466" width="49.42578125" style="275" customWidth="1"/>
    <col min="10467" max="10468" width="20.42578125" style="275" customWidth="1"/>
    <col min="10469" max="10470" width="11.7109375" style="275" customWidth="1"/>
    <col min="10471" max="10471" width="13.42578125" style="275" customWidth="1"/>
    <col min="10472" max="10473" width="11" style="275" customWidth="1"/>
    <col min="10474" max="10474" width="8.7109375" style="275" customWidth="1"/>
    <col min="10475" max="10475" width="1.5703125" style="275" customWidth="1"/>
    <col min="10476" max="10476" width="5.7109375" style="275" customWidth="1"/>
    <col min="10477" max="10477" width="6.28515625" style="275" customWidth="1"/>
    <col min="10478" max="10478" width="5.85546875" style="275" customWidth="1"/>
    <col min="10479" max="10479" width="6.28515625" style="275" customWidth="1"/>
    <col min="10480" max="10481" width="5.28515625" style="275" customWidth="1"/>
    <col min="10482" max="10718" width="9.140625" style="275"/>
    <col min="10719" max="10719" width="4" style="275" customWidth="1"/>
    <col min="10720" max="10720" width="2" style="275" customWidth="1"/>
    <col min="10721" max="10721" width="2.140625" style="275" customWidth="1"/>
    <col min="10722" max="10722" width="49.42578125" style="275" customWidth="1"/>
    <col min="10723" max="10724" width="20.42578125" style="275" customWidth="1"/>
    <col min="10725" max="10726" width="11.7109375" style="275" customWidth="1"/>
    <col min="10727" max="10727" width="13.42578125" style="275" customWidth="1"/>
    <col min="10728" max="10729" width="11" style="275" customWidth="1"/>
    <col min="10730" max="10730" width="8.7109375" style="275" customWidth="1"/>
    <col min="10731" max="10731" width="1.5703125" style="275" customWidth="1"/>
    <col min="10732" max="10732" width="5.7109375" style="275" customWidth="1"/>
    <col min="10733" max="10733" width="6.28515625" style="275" customWidth="1"/>
    <col min="10734" max="10734" width="5.85546875" style="275" customWidth="1"/>
    <col min="10735" max="10735" width="6.28515625" style="275" customWidth="1"/>
    <col min="10736" max="10737" width="5.28515625" style="275" customWidth="1"/>
    <col min="10738" max="10974" width="9.140625" style="275"/>
    <col min="10975" max="10975" width="4" style="275" customWidth="1"/>
    <col min="10976" max="10976" width="2" style="275" customWidth="1"/>
    <col min="10977" max="10977" width="2.140625" style="275" customWidth="1"/>
    <col min="10978" max="10978" width="49.42578125" style="275" customWidth="1"/>
    <col min="10979" max="10980" width="20.42578125" style="275" customWidth="1"/>
    <col min="10981" max="10982" width="11.7109375" style="275" customWidth="1"/>
    <col min="10983" max="10983" width="13.42578125" style="275" customWidth="1"/>
    <col min="10984" max="10985" width="11" style="275" customWidth="1"/>
    <col min="10986" max="10986" width="8.7109375" style="275" customWidth="1"/>
    <col min="10987" max="10987" width="1.5703125" style="275" customWidth="1"/>
    <col min="10988" max="10988" width="5.7109375" style="275" customWidth="1"/>
    <col min="10989" max="10989" width="6.28515625" style="275" customWidth="1"/>
    <col min="10990" max="10990" width="5.85546875" style="275" customWidth="1"/>
    <col min="10991" max="10991" width="6.28515625" style="275" customWidth="1"/>
    <col min="10992" max="10993" width="5.28515625" style="275" customWidth="1"/>
    <col min="10994" max="11230" width="9.140625" style="275"/>
    <col min="11231" max="11231" width="4" style="275" customWidth="1"/>
    <col min="11232" max="11232" width="2" style="275" customWidth="1"/>
    <col min="11233" max="11233" width="2.140625" style="275" customWidth="1"/>
    <col min="11234" max="11234" width="49.42578125" style="275" customWidth="1"/>
    <col min="11235" max="11236" width="20.42578125" style="275" customWidth="1"/>
    <col min="11237" max="11238" width="11.7109375" style="275" customWidth="1"/>
    <col min="11239" max="11239" width="13.42578125" style="275" customWidth="1"/>
    <col min="11240" max="11241" width="11" style="275" customWidth="1"/>
    <col min="11242" max="11242" width="8.7109375" style="275" customWidth="1"/>
    <col min="11243" max="11243" width="1.5703125" style="275" customWidth="1"/>
    <col min="11244" max="11244" width="5.7109375" style="275" customWidth="1"/>
    <col min="11245" max="11245" width="6.28515625" style="275" customWidth="1"/>
    <col min="11246" max="11246" width="5.85546875" style="275" customWidth="1"/>
    <col min="11247" max="11247" width="6.28515625" style="275" customWidth="1"/>
    <col min="11248" max="11249" width="5.28515625" style="275" customWidth="1"/>
    <col min="11250" max="11486" width="9.140625" style="275"/>
    <col min="11487" max="11487" width="4" style="275" customWidth="1"/>
    <col min="11488" max="11488" width="2" style="275" customWidth="1"/>
    <col min="11489" max="11489" width="2.140625" style="275" customWidth="1"/>
    <col min="11490" max="11490" width="49.42578125" style="275" customWidth="1"/>
    <col min="11491" max="11492" width="20.42578125" style="275" customWidth="1"/>
    <col min="11493" max="11494" width="11.7109375" style="275" customWidth="1"/>
    <col min="11495" max="11495" width="13.42578125" style="275" customWidth="1"/>
    <col min="11496" max="11497" width="11" style="275" customWidth="1"/>
    <col min="11498" max="11498" width="8.7109375" style="275" customWidth="1"/>
    <col min="11499" max="11499" width="1.5703125" style="275" customWidth="1"/>
    <col min="11500" max="11500" width="5.7109375" style="275" customWidth="1"/>
    <col min="11501" max="11501" width="6.28515625" style="275" customWidth="1"/>
    <col min="11502" max="11502" width="5.85546875" style="275" customWidth="1"/>
    <col min="11503" max="11503" width="6.28515625" style="275" customWidth="1"/>
    <col min="11504" max="11505" width="5.28515625" style="275" customWidth="1"/>
    <col min="11506" max="11742" width="9.140625" style="275"/>
    <col min="11743" max="11743" width="4" style="275" customWidth="1"/>
    <col min="11744" max="11744" width="2" style="275" customWidth="1"/>
    <col min="11745" max="11745" width="2.140625" style="275" customWidth="1"/>
    <col min="11746" max="11746" width="49.42578125" style="275" customWidth="1"/>
    <col min="11747" max="11748" width="20.42578125" style="275" customWidth="1"/>
    <col min="11749" max="11750" width="11.7109375" style="275" customWidth="1"/>
    <col min="11751" max="11751" width="13.42578125" style="275" customWidth="1"/>
    <col min="11752" max="11753" width="11" style="275" customWidth="1"/>
    <col min="11754" max="11754" width="8.7109375" style="275" customWidth="1"/>
    <col min="11755" max="11755" width="1.5703125" style="275" customWidth="1"/>
    <col min="11756" max="11756" width="5.7109375" style="275" customWidth="1"/>
    <col min="11757" max="11757" width="6.28515625" style="275" customWidth="1"/>
    <col min="11758" max="11758" width="5.85546875" style="275" customWidth="1"/>
    <col min="11759" max="11759" width="6.28515625" style="275" customWidth="1"/>
    <col min="11760" max="11761" width="5.28515625" style="275" customWidth="1"/>
    <col min="11762" max="11998" width="9.140625" style="275"/>
    <col min="11999" max="11999" width="4" style="275" customWidth="1"/>
    <col min="12000" max="12000" width="2" style="275" customWidth="1"/>
    <col min="12001" max="12001" width="2.140625" style="275" customWidth="1"/>
    <col min="12002" max="12002" width="49.42578125" style="275" customWidth="1"/>
    <col min="12003" max="12004" width="20.42578125" style="275" customWidth="1"/>
    <col min="12005" max="12006" width="11.7109375" style="275" customWidth="1"/>
    <col min="12007" max="12007" width="13.42578125" style="275" customWidth="1"/>
    <col min="12008" max="12009" width="11" style="275" customWidth="1"/>
    <col min="12010" max="12010" width="8.7109375" style="275" customWidth="1"/>
    <col min="12011" max="12011" width="1.5703125" style="275" customWidth="1"/>
    <col min="12012" max="12012" width="5.7109375" style="275" customWidth="1"/>
    <col min="12013" max="12013" width="6.28515625" style="275" customWidth="1"/>
    <col min="12014" max="12014" width="5.85546875" style="275" customWidth="1"/>
    <col min="12015" max="12015" width="6.28515625" style="275" customWidth="1"/>
    <col min="12016" max="12017" width="5.28515625" style="275" customWidth="1"/>
    <col min="12018" max="12254" width="9.140625" style="275"/>
    <col min="12255" max="12255" width="4" style="275" customWidth="1"/>
    <col min="12256" max="12256" width="2" style="275" customWidth="1"/>
    <col min="12257" max="12257" width="2.140625" style="275" customWidth="1"/>
    <col min="12258" max="12258" width="49.42578125" style="275" customWidth="1"/>
    <col min="12259" max="12260" width="20.42578125" style="275" customWidth="1"/>
    <col min="12261" max="12262" width="11.7109375" style="275" customWidth="1"/>
    <col min="12263" max="12263" width="13.42578125" style="275" customWidth="1"/>
    <col min="12264" max="12265" width="11" style="275" customWidth="1"/>
    <col min="12266" max="12266" width="8.7109375" style="275" customWidth="1"/>
    <col min="12267" max="12267" width="1.5703125" style="275" customWidth="1"/>
    <col min="12268" max="12268" width="5.7109375" style="275" customWidth="1"/>
    <col min="12269" max="12269" width="6.28515625" style="275" customWidth="1"/>
    <col min="12270" max="12270" width="5.85546875" style="275" customWidth="1"/>
    <col min="12271" max="12271" width="6.28515625" style="275" customWidth="1"/>
    <col min="12272" max="12273" width="5.28515625" style="275" customWidth="1"/>
    <col min="12274" max="12510" width="9.140625" style="275"/>
    <col min="12511" max="12511" width="4" style="275" customWidth="1"/>
    <col min="12512" max="12512" width="2" style="275" customWidth="1"/>
    <col min="12513" max="12513" width="2.140625" style="275" customWidth="1"/>
    <col min="12514" max="12514" width="49.42578125" style="275" customWidth="1"/>
    <col min="12515" max="12516" width="20.42578125" style="275" customWidth="1"/>
    <col min="12517" max="12518" width="11.7109375" style="275" customWidth="1"/>
    <col min="12519" max="12519" width="13.42578125" style="275" customWidth="1"/>
    <col min="12520" max="12521" width="11" style="275" customWidth="1"/>
    <col min="12522" max="12522" width="8.7109375" style="275" customWidth="1"/>
    <col min="12523" max="12523" width="1.5703125" style="275" customWidth="1"/>
    <col min="12524" max="12524" width="5.7109375" style="275" customWidth="1"/>
    <col min="12525" max="12525" width="6.28515625" style="275" customWidth="1"/>
    <col min="12526" max="12526" width="5.85546875" style="275" customWidth="1"/>
    <col min="12527" max="12527" width="6.28515625" style="275" customWidth="1"/>
    <col min="12528" max="12529" width="5.28515625" style="275" customWidth="1"/>
    <col min="12530" max="12766" width="9.140625" style="275"/>
    <col min="12767" max="12767" width="4" style="275" customWidth="1"/>
    <col min="12768" max="12768" width="2" style="275" customWidth="1"/>
    <col min="12769" max="12769" width="2.140625" style="275" customWidth="1"/>
    <col min="12770" max="12770" width="49.42578125" style="275" customWidth="1"/>
    <col min="12771" max="12772" width="20.42578125" style="275" customWidth="1"/>
    <col min="12773" max="12774" width="11.7109375" style="275" customWidth="1"/>
    <col min="12775" max="12775" width="13.42578125" style="275" customWidth="1"/>
    <col min="12776" max="12777" width="11" style="275" customWidth="1"/>
    <col min="12778" max="12778" width="8.7109375" style="275" customWidth="1"/>
    <col min="12779" max="12779" width="1.5703125" style="275" customWidth="1"/>
    <col min="12780" max="12780" width="5.7109375" style="275" customWidth="1"/>
    <col min="12781" max="12781" width="6.28515625" style="275" customWidth="1"/>
    <col min="12782" max="12782" width="5.85546875" style="275" customWidth="1"/>
    <col min="12783" max="12783" width="6.28515625" style="275" customWidth="1"/>
    <col min="12784" max="12785" width="5.28515625" style="275" customWidth="1"/>
    <col min="12786" max="13022" width="9.140625" style="275"/>
    <col min="13023" max="13023" width="4" style="275" customWidth="1"/>
    <col min="13024" max="13024" width="2" style="275" customWidth="1"/>
    <col min="13025" max="13025" width="2.140625" style="275" customWidth="1"/>
    <col min="13026" max="13026" width="49.42578125" style="275" customWidth="1"/>
    <col min="13027" max="13028" width="20.42578125" style="275" customWidth="1"/>
    <col min="13029" max="13030" width="11.7109375" style="275" customWidth="1"/>
    <col min="13031" max="13031" width="13.42578125" style="275" customWidth="1"/>
    <col min="13032" max="13033" width="11" style="275" customWidth="1"/>
    <col min="13034" max="13034" width="8.7109375" style="275" customWidth="1"/>
    <col min="13035" max="13035" width="1.5703125" style="275" customWidth="1"/>
    <col min="13036" max="13036" width="5.7109375" style="275" customWidth="1"/>
    <col min="13037" max="13037" width="6.28515625" style="275" customWidth="1"/>
    <col min="13038" max="13038" width="5.85546875" style="275" customWidth="1"/>
    <col min="13039" max="13039" width="6.28515625" style="275" customWidth="1"/>
    <col min="13040" max="13041" width="5.28515625" style="275" customWidth="1"/>
    <col min="13042" max="13278" width="9.140625" style="275"/>
    <col min="13279" max="13279" width="4" style="275" customWidth="1"/>
    <col min="13280" max="13280" width="2" style="275" customWidth="1"/>
    <col min="13281" max="13281" width="2.140625" style="275" customWidth="1"/>
    <col min="13282" max="13282" width="49.42578125" style="275" customWidth="1"/>
    <col min="13283" max="13284" width="20.42578125" style="275" customWidth="1"/>
    <col min="13285" max="13286" width="11.7109375" style="275" customWidth="1"/>
    <col min="13287" max="13287" width="13.42578125" style="275" customWidth="1"/>
    <col min="13288" max="13289" width="11" style="275" customWidth="1"/>
    <col min="13290" max="13290" width="8.7109375" style="275" customWidth="1"/>
    <col min="13291" max="13291" width="1.5703125" style="275" customWidth="1"/>
    <col min="13292" max="13292" width="5.7109375" style="275" customWidth="1"/>
    <col min="13293" max="13293" width="6.28515625" style="275" customWidth="1"/>
    <col min="13294" max="13294" width="5.85546875" style="275" customWidth="1"/>
    <col min="13295" max="13295" width="6.28515625" style="275" customWidth="1"/>
    <col min="13296" max="13297" width="5.28515625" style="275" customWidth="1"/>
    <col min="13298" max="13534" width="9.140625" style="275"/>
    <col min="13535" max="13535" width="4" style="275" customWidth="1"/>
    <col min="13536" max="13536" width="2" style="275" customWidth="1"/>
    <col min="13537" max="13537" width="2.140625" style="275" customWidth="1"/>
    <col min="13538" max="13538" width="49.42578125" style="275" customWidth="1"/>
    <col min="13539" max="13540" width="20.42578125" style="275" customWidth="1"/>
    <col min="13541" max="13542" width="11.7109375" style="275" customWidth="1"/>
    <col min="13543" max="13543" width="13.42578125" style="275" customWidth="1"/>
    <col min="13544" max="13545" width="11" style="275" customWidth="1"/>
    <col min="13546" max="13546" width="8.7109375" style="275" customWidth="1"/>
    <col min="13547" max="13547" width="1.5703125" style="275" customWidth="1"/>
    <col min="13548" max="13548" width="5.7109375" style="275" customWidth="1"/>
    <col min="13549" max="13549" width="6.28515625" style="275" customWidth="1"/>
    <col min="13550" max="13550" width="5.85546875" style="275" customWidth="1"/>
    <col min="13551" max="13551" width="6.28515625" style="275" customWidth="1"/>
    <col min="13552" max="13553" width="5.28515625" style="275" customWidth="1"/>
    <col min="13554" max="13790" width="9.140625" style="275"/>
    <col min="13791" max="13791" width="4" style="275" customWidth="1"/>
    <col min="13792" max="13792" width="2" style="275" customWidth="1"/>
    <col min="13793" max="13793" width="2.140625" style="275" customWidth="1"/>
    <col min="13794" max="13794" width="49.42578125" style="275" customWidth="1"/>
    <col min="13795" max="13796" width="20.42578125" style="275" customWidth="1"/>
    <col min="13797" max="13798" width="11.7109375" style="275" customWidth="1"/>
    <col min="13799" max="13799" width="13.42578125" style="275" customWidth="1"/>
    <col min="13800" max="13801" width="11" style="275" customWidth="1"/>
    <col min="13802" max="13802" width="8.7109375" style="275" customWidth="1"/>
    <col min="13803" max="13803" width="1.5703125" style="275" customWidth="1"/>
    <col min="13804" max="13804" width="5.7109375" style="275" customWidth="1"/>
    <col min="13805" max="13805" width="6.28515625" style="275" customWidth="1"/>
    <col min="13806" max="13806" width="5.85546875" style="275" customWidth="1"/>
    <col min="13807" max="13807" width="6.28515625" style="275" customWidth="1"/>
    <col min="13808" max="13809" width="5.28515625" style="275" customWidth="1"/>
    <col min="13810" max="14046" width="9.140625" style="275"/>
    <col min="14047" max="14047" width="4" style="275" customWidth="1"/>
    <col min="14048" max="14048" width="2" style="275" customWidth="1"/>
    <col min="14049" max="14049" width="2.140625" style="275" customWidth="1"/>
    <col min="14050" max="14050" width="49.42578125" style="275" customWidth="1"/>
    <col min="14051" max="14052" width="20.42578125" style="275" customWidth="1"/>
    <col min="14053" max="14054" width="11.7109375" style="275" customWidth="1"/>
    <col min="14055" max="14055" width="13.42578125" style="275" customWidth="1"/>
    <col min="14056" max="14057" width="11" style="275" customWidth="1"/>
    <col min="14058" max="14058" width="8.7109375" style="275" customWidth="1"/>
    <col min="14059" max="14059" width="1.5703125" style="275" customWidth="1"/>
    <col min="14060" max="14060" width="5.7109375" style="275" customWidth="1"/>
    <col min="14061" max="14061" width="6.28515625" style="275" customWidth="1"/>
    <col min="14062" max="14062" width="5.85546875" style="275" customWidth="1"/>
    <col min="14063" max="14063" width="6.28515625" style="275" customWidth="1"/>
    <col min="14064" max="14065" width="5.28515625" style="275" customWidth="1"/>
    <col min="14066" max="14302" width="9.140625" style="275"/>
    <col min="14303" max="14303" width="4" style="275" customWidth="1"/>
    <col min="14304" max="14304" width="2" style="275" customWidth="1"/>
    <col min="14305" max="14305" width="2.140625" style="275" customWidth="1"/>
    <col min="14306" max="14306" width="49.42578125" style="275" customWidth="1"/>
    <col min="14307" max="14308" width="20.42578125" style="275" customWidth="1"/>
    <col min="14309" max="14310" width="11.7109375" style="275" customWidth="1"/>
    <col min="14311" max="14311" width="13.42578125" style="275" customWidth="1"/>
    <col min="14312" max="14313" width="11" style="275" customWidth="1"/>
    <col min="14314" max="14314" width="8.7109375" style="275" customWidth="1"/>
    <col min="14315" max="14315" width="1.5703125" style="275" customWidth="1"/>
    <col min="14316" max="14316" width="5.7109375" style="275" customWidth="1"/>
    <col min="14317" max="14317" width="6.28515625" style="275" customWidth="1"/>
    <col min="14318" max="14318" width="5.85546875" style="275" customWidth="1"/>
    <col min="14319" max="14319" width="6.28515625" style="275" customWidth="1"/>
    <col min="14320" max="14321" width="5.28515625" style="275" customWidth="1"/>
    <col min="14322" max="14558" width="9.140625" style="275"/>
    <col min="14559" max="14559" width="4" style="275" customWidth="1"/>
    <col min="14560" max="14560" width="2" style="275" customWidth="1"/>
    <col min="14561" max="14561" width="2.140625" style="275" customWidth="1"/>
    <col min="14562" max="14562" width="49.42578125" style="275" customWidth="1"/>
    <col min="14563" max="14564" width="20.42578125" style="275" customWidth="1"/>
    <col min="14565" max="14566" width="11.7109375" style="275" customWidth="1"/>
    <col min="14567" max="14567" width="13.42578125" style="275" customWidth="1"/>
    <col min="14568" max="14569" width="11" style="275" customWidth="1"/>
    <col min="14570" max="14570" width="8.7109375" style="275" customWidth="1"/>
    <col min="14571" max="14571" width="1.5703125" style="275" customWidth="1"/>
    <col min="14572" max="14572" width="5.7109375" style="275" customWidth="1"/>
    <col min="14573" max="14573" width="6.28515625" style="275" customWidth="1"/>
    <col min="14574" max="14574" width="5.85546875" style="275" customWidth="1"/>
    <col min="14575" max="14575" width="6.28515625" style="275" customWidth="1"/>
    <col min="14576" max="14577" width="5.28515625" style="275" customWidth="1"/>
    <col min="14578" max="14814" width="9.140625" style="275"/>
    <col min="14815" max="14815" width="4" style="275" customWidth="1"/>
    <col min="14816" max="14816" width="2" style="275" customWidth="1"/>
    <col min="14817" max="14817" width="2.140625" style="275" customWidth="1"/>
    <col min="14818" max="14818" width="49.42578125" style="275" customWidth="1"/>
    <col min="14819" max="14820" width="20.42578125" style="275" customWidth="1"/>
    <col min="14821" max="14822" width="11.7109375" style="275" customWidth="1"/>
    <col min="14823" max="14823" width="13.42578125" style="275" customWidth="1"/>
    <col min="14824" max="14825" width="11" style="275" customWidth="1"/>
    <col min="14826" max="14826" width="8.7109375" style="275" customWidth="1"/>
    <col min="14827" max="14827" width="1.5703125" style="275" customWidth="1"/>
    <col min="14828" max="14828" width="5.7109375" style="275" customWidth="1"/>
    <col min="14829" max="14829" width="6.28515625" style="275" customWidth="1"/>
    <col min="14830" max="14830" width="5.85546875" style="275" customWidth="1"/>
    <col min="14831" max="14831" width="6.28515625" style="275" customWidth="1"/>
    <col min="14832" max="14833" width="5.28515625" style="275" customWidth="1"/>
    <col min="14834" max="15070" width="9.140625" style="275"/>
    <col min="15071" max="15071" width="4" style="275" customWidth="1"/>
    <col min="15072" max="15072" width="2" style="275" customWidth="1"/>
    <col min="15073" max="15073" width="2.140625" style="275" customWidth="1"/>
    <col min="15074" max="15074" width="49.42578125" style="275" customWidth="1"/>
    <col min="15075" max="15076" width="20.42578125" style="275" customWidth="1"/>
    <col min="15077" max="15078" width="11.7109375" style="275" customWidth="1"/>
    <col min="15079" max="15079" width="13.42578125" style="275" customWidth="1"/>
    <col min="15080" max="15081" width="11" style="275" customWidth="1"/>
    <col min="15082" max="15082" width="8.7109375" style="275" customWidth="1"/>
    <col min="15083" max="15083" width="1.5703125" style="275" customWidth="1"/>
    <col min="15084" max="15084" width="5.7109375" style="275" customWidth="1"/>
    <col min="15085" max="15085" width="6.28515625" style="275" customWidth="1"/>
    <col min="15086" max="15086" width="5.85546875" style="275" customWidth="1"/>
    <col min="15087" max="15087" width="6.28515625" style="275" customWidth="1"/>
    <col min="15088" max="15089" width="5.28515625" style="275" customWidth="1"/>
    <col min="15090" max="15326" width="9.140625" style="275"/>
    <col min="15327" max="15327" width="4" style="275" customWidth="1"/>
    <col min="15328" max="15328" width="2" style="275" customWidth="1"/>
    <col min="15329" max="15329" width="2.140625" style="275" customWidth="1"/>
    <col min="15330" max="15330" width="49.42578125" style="275" customWidth="1"/>
    <col min="15331" max="15332" width="20.42578125" style="275" customWidth="1"/>
    <col min="15333" max="15334" width="11.7109375" style="275" customWidth="1"/>
    <col min="15335" max="15335" width="13.42578125" style="275" customWidth="1"/>
    <col min="15336" max="15337" width="11" style="275" customWidth="1"/>
    <col min="15338" max="15338" width="8.7109375" style="275" customWidth="1"/>
    <col min="15339" max="15339" width="1.5703125" style="275" customWidth="1"/>
    <col min="15340" max="15340" width="5.7109375" style="275" customWidth="1"/>
    <col min="15341" max="15341" width="6.28515625" style="275" customWidth="1"/>
    <col min="15342" max="15342" width="5.85546875" style="275" customWidth="1"/>
    <col min="15343" max="15343" width="6.28515625" style="275" customWidth="1"/>
    <col min="15344" max="15345" width="5.28515625" style="275" customWidth="1"/>
    <col min="15346" max="15582" width="9.140625" style="275"/>
    <col min="15583" max="15583" width="4" style="275" customWidth="1"/>
    <col min="15584" max="15584" width="2" style="275" customWidth="1"/>
    <col min="15585" max="15585" width="2.140625" style="275" customWidth="1"/>
    <col min="15586" max="15586" width="49.42578125" style="275" customWidth="1"/>
    <col min="15587" max="15588" width="20.42578125" style="275" customWidth="1"/>
    <col min="15589" max="15590" width="11.7109375" style="275" customWidth="1"/>
    <col min="15591" max="15591" width="13.42578125" style="275" customWidth="1"/>
    <col min="15592" max="15593" width="11" style="275" customWidth="1"/>
    <col min="15594" max="15594" width="8.7109375" style="275" customWidth="1"/>
    <col min="15595" max="15595" width="1.5703125" style="275" customWidth="1"/>
    <col min="15596" max="15596" width="5.7109375" style="275" customWidth="1"/>
    <col min="15597" max="15597" width="6.28515625" style="275" customWidth="1"/>
    <col min="15598" max="15598" width="5.85546875" style="275" customWidth="1"/>
    <col min="15599" max="15599" width="6.28515625" style="275" customWidth="1"/>
    <col min="15600" max="15601" width="5.28515625" style="275" customWidth="1"/>
    <col min="15602" max="15838" width="9.140625" style="275"/>
    <col min="15839" max="15839" width="4" style="275" customWidth="1"/>
    <col min="15840" max="15840" width="2" style="275" customWidth="1"/>
    <col min="15841" max="15841" width="2.140625" style="275" customWidth="1"/>
    <col min="15842" max="15842" width="49.42578125" style="275" customWidth="1"/>
    <col min="15843" max="15844" width="20.42578125" style="275" customWidth="1"/>
    <col min="15845" max="15846" width="11.7109375" style="275" customWidth="1"/>
    <col min="15847" max="15847" width="13.42578125" style="275" customWidth="1"/>
    <col min="15848" max="15849" width="11" style="275" customWidth="1"/>
    <col min="15850" max="15850" width="8.7109375" style="275" customWidth="1"/>
    <col min="15851" max="15851" width="1.5703125" style="275" customWidth="1"/>
    <col min="15852" max="15852" width="5.7109375" style="275" customWidth="1"/>
    <col min="15853" max="15853" width="6.28515625" style="275" customWidth="1"/>
    <col min="15854" max="15854" width="5.85546875" style="275" customWidth="1"/>
    <col min="15855" max="15855" width="6.28515625" style="275" customWidth="1"/>
    <col min="15856" max="15857" width="5.28515625" style="275" customWidth="1"/>
    <col min="15858" max="16094" width="9.140625" style="275"/>
    <col min="16095" max="16095" width="4" style="275" customWidth="1"/>
    <col min="16096" max="16096" width="2" style="275" customWidth="1"/>
    <col min="16097" max="16097" width="2.140625" style="275" customWidth="1"/>
    <col min="16098" max="16098" width="49.42578125" style="275" customWidth="1"/>
    <col min="16099" max="16100" width="20.42578125" style="275" customWidth="1"/>
    <col min="16101" max="16102" width="11.7109375" style="275" customWidth="1"/>
    <col min="16103" max="16103" width="13.42578125" style="275" customWidth="1"/>
    <col min="16104" max="16105" width="11" style="275" customWidth="1"/>
    <col min="16106" max="16106" width="8.7109375" style="275" customWidth="1"/>
    <col min="16107" max="16107" width="1.5703125" style="275" customWidth="1"/>
    <col min="16108" max="16108" width="5.7109375" style="275" customWidth="1"/>
    <col min="16109" max="16109" width="6.28515625" style="275" customWidth="1"/>
    <col min="16110" max="16110" width="5.85546875" style="275" customWidth="1"/>
    <col min="16111" max="16111" width="6.28515625" style="275" customWidth="1"/>
    <col min="16112" max="16113" width="5.28515625" style="275" customWidth="1"/>
    <col min="16114" max="16384" width="9.140625" style="275"/>
  </cols>
  <sheetData>
    <row r="1" spans="1:16" ht="21" thickBot="1" x14ac:dyDescent="0.25">
      <c r="A1" s="274" t="s">
        <v>590</v>
      </c>
      <c r="B1" s="275"/>
    </row>
    <row r="2" spans="1:16" ht="16.5" thickBot="1" x14ac:dyDescent="0.25">
      <c r="A2" s="276"/>
      <c r="B2" s="452"/>
      <c r="C2" s="453" t="s">
        <v>197</v>
      </c>
      <c r="D2" s="453"/>
      <c r="E2" s="453" t="s">
        <v>198</v>
      </c>
      <c r="F2" s="454"/>
      <c r="G2" s="455" t="s">
        <v>199</v>
      </c>
      <c r="H2" s="508" t="s">
        <v>200</v>
      </c>
      <c r="I2" s="509"/>
    </row>
    <row r="3" spans="1:16" ht="34.5" customHeight="1" x14ac:dyDescent="0.2">
      <c r="A3" s="277" t="s">
        <v>65</v>
      </c>
      <c r="B3" s="278" t="s">
        <v>66</v>
      </c>
      <c r="C3" s="279" t="s">
        <v>158</v>
      </c>
      <c r="D3" s="280" t="s">
        <v>159</v>
      </c>
      <c r="E3" s="279" t="s">
        <v>201</v>
      </c>
      <c r="F3" s="281" t="s">
        <v>0</v>
      </c>
      <c r="G3" s="282" t="s">
        <v>203</v>
      </c>
      <c r="H3" s="283" t="s">
        <v>535</v>
      </c>
      <c r="I3" s="281" t="s">
        <v>204</v>
      </c>
    </row>
    <row r="4" spans="1:16" ht="11.25" customHeight="1" thickBot="1" x14ac:dyDescent="0.25">
      <c r="A4" s="456" t="s">
        <v>246</v>
      </c>
      <c r="B4" s="457" t="s">
        <v>205</v>
      </c>
      <c r="C4" s="458" t="s">
        <v>206</v>
      </c>
      <c r="D4" s="459" t="s">
        <v>207</v>
      </c>
      <c r="E4" s="460" t="s">
        <v>196</v>
      </c>
      <c r="F4" s="461" t="s">
        <v>196</v>
      </c>
      <c r="G4" s="462" t="s">
        <v>196</v>
      </c>
      <c r="H4" s="462" t="s">
        <v>196</v>
      </c>
      <c r="I4" s="461" t="s">
        <v>196</v>
      </c>
      <c r="J4" s="284"/>
    </row>
    <row r="5" spans="1:16" ht="17.25" customHeight="1" x14ac:dyDescent="0.2">
      <c r="A5" s="285" t="s">
        <v>67</v>
      </c>
      <c r="B5" s="286" t="s">
        <v>68</v>
      </c>
      <c r="C5" s="287"/>
      <c r="D5" s="287"/>
      <c r="E5" s="288"/>
      <c r="F5" s="289"/>
      <c r="G5" s="289"/>
      <c r="H5" s="289"/>
      <c r="I5" s="290"/>
    </row>
    <row r="6" spans="1:16" ht="37.5" customHeight="1" x14ac:dyDescent="0.2">
      <c r="A6" s="291" t="s">
        <v>69</v>
      </c>
      <c r="B6" s="292" t="s">
        <v>110</v>
      </c>
      <c r="C6" s="293">
        <v>9</v>
      </c>
      <c r="D6" s="294">
        <v>35</v>
      </c>
      <c r="E6" s="296">
        <v>23340</v>
      </c>
      <c r="F6" s="328">
        <v>12040</v>
      </c>
      <c r="G6" s="295">
        <f>ROUND(12*1.35278*(1/C6*E6+1/D6*F6)+I6,0)</f>
        <v>48029</v>
      </c>
      <c r="H6" s="296">
        <f>ROUND(12*(1/C6*E6+1/D6*F6),0)</f>
        <v>35248</v>
      </c>
      <c r="I6" s="445">
        <v>346</v>
      </c>
      <c r="K6" s="476"/>
      <c r="L6" s="476"/>
      <c r="M6" s="476"/>
      <c r="N6" s="476"/>
      <c r="O6" s="476"/>
      <c r="P6" s="476"/>
    </row>
    <row r="7" spans="1:16" ht="37.5" customHeight="1" x14ac:dyDescent="0.2">
      <c r="A7" s="291" t="s">
        <v>69</v>
      </c>
      <c r="B7" s="292" t="s">
        <v>122</v>
      </c>
      <c r="C7" s="297" t="s">
        <v>111</v>
      </c>
      <c r="D7" s="297" t="s">
        <v>525</v>
      </c>
      <c r="E7" s="296">
        <v>23340</v>
      </c>
      <c r="F7" s="328">
        <v>12040</v>
      </c>
      <c r="G7" s="298" t="s">
        <v>208</v>
      </c>
      <c r="H7" s="299" t="s">
        <v>208</v>
      </c>
      <c r="I7" s="445">
        <v>346</v>
      </c>
      <c r="K7" s="476"/>
      <c r="L7" s="476"/>
      <c r="M7" s="476"/>
      <c r="N7" s="476"/>
      <c r="O7" s="476"/>
      <c r="P7" s="476"/>
    </row>
    <row r="8" spans="1:16" ht="37.5" customHeight="1" x14ac:dyDescent="0.2">
      <c r="A8" s="291" t="s">
        <v>69</v>
      </c>
      <c r="B8" s="292" t="s">
        <v>123</v>
      </c>
      <c r="C8" s="297" t="s">
        <v>112</v>
      </c>
      <c r="D8" s="297" t="s">
        <v>525</v>
      </c>
      <c r="E8" s="296">
        <v>23340</v>
      </c>
      <c r="F8" s="328">
        <v>12040</v>
      </c>
      <c r="G8" s="298" t="s">
        <v>208</v>
      </c>
      <c r="H8" s="299" t="s">
        <v>208</v>
      </c>
      <c r="I8" s="445">
        <v>346</v>
      </c>
      <c r="K8" s="476"/>
      <c r="L8" s="476"/>
      <c r="M8" s="476"/>
      <c r="N8" s="476"/>
      <c r="O8" s="476"/>
      <c r="P8" s="476"/>
    </row>
    <row r="9" spans="1:16" ht="37.5" customHeight="1" x14ac:dyDescent="0.2">
      <c r="A9" s="291" t="s">
        <v>69</v>
      </c>
      <c r="B9" s="292" t="s">
        <v>124</v>
      </c>
      <c r="C9" s="297" t="s">
        <v>70</v>
      </c>
      <c r="D9" s="297" t="s">
        <v>525</v>
      </c>
      <c r="E9" s="296">
        <v>23340</v>
      </c>
      <c r="F9" s="328">
        <v>12040</v>
      </c>
      <c r="G9" s="298" t="s">
        <v>208</v>
      </c>
      <c r="H9" s="299" t="s">
        <v>208</v>
      </c>
      <c r="I9" s="445">
        <v>346</v>
      </c>
      <c r="K9" s="476"/>
      <c r="L9" s="476"/>
      <c r="M9" s="476"/>
      <c r="N9" s="476"/>
      <c r="O9" s="476"/>
      <c r="P9" s="476"/>
    </row>
    <row r="10" spans="1:16" ht="37.5" customHeight="1" x14ac:dyDescent="0.2">
      <c r="A10" s="291" t="s">
        <v>69</v>
      </c>
      <c r="B10" s="292" t="s">
        <v>136</v>
      </c>
      <c r="C10" s="297" t="s">
        <v>71</v>
      </c>
      <c r="D10" s="297" t="s">
        <v>525</v>
      </c>
      <c r="E10" s="296">
        <v>23340</v>
      </c>
      <c r="F10" s="328">
        <v>12040</v>
      </c>
      <c r="G10" s="298" t="s">
        <v>208</v>
      </c>
      <c r="H10" s="299" t="s">
        <v>208</v>
      </c>
      <c r="I10" s="445">
        <v>346</v>
      </c>
      <c r="K10" s="476"/>
      <c r="L10" s="476"/>
      <c r="M10" s="476"/>
      <c r="N10" s="476"/>
      <c r="O10" s="476"/>
      <c r="P10" s="476"/>
    </row>
    <row r="11" spans="1:16" ht="37.5" customHeight="1" thickBot="1" x14ac:dyDescent="0.25">
      <c r="A11" s="300" t="s">
        <v>69</v>
      </c>
      <c r="B11" s="301" t="s">
        <v>113</v>
      </c>
      <c r="C11" s="302" t="s">
        <v>71</v>
      </c>
      <c r="D11" s="303">
        <v>41.1</v>
      </c>
      <c r="E11" s="343">
        <v>23340</v>
      </c>
      <c r="F11" s="332">
        <v>12040</v>
      </c>
      <c r="G11" s="304" t="s">
        <v>208</v>
      </c>
      <c r="H11" s="305" t="s">
        <v>208</v>
      </c>
      <c r="I11" s="446">
        <v>346</v>
      </c>
      <c r="K11" s="476"/>
      <c r="L11" s="476"/>
      <c r="M11" s="476"/>
      <c r="N11" s="476"/>
      <c r="O11" s="476"/>
      <c r="P11" s="476"/>
    </row>
    <row r="12" spans="1:16" ht="37.5" customHeight="1" x14ac:dyDescent="0.2">
      <c r="A12" s="306" t="s">
        <v>69</v>
      </c>
      <c r="B12" s="307" t="s">
        <v>125</v>
      </c>
      <c r="C12" s="308">
        <v>18</v>
      </c>
      <c r="D12" s="309">
        <v>64.7</v>
      </c>
      <c r="E12" s="442">
        <v>23340</v>
      </c>
      <c r="F12" s="328">
        <v>12040</v>
      </c>
      <c r="G12" s="295">
        <f>ROUND(12*1.35278*(1/C12*E12+1/D12*F12)+I12,0)</f>
        <v>24244</v>
      </c>
      <c r="H12" s="296">
        <f>ROUND(12*(1/C12*E12+1/D12*F12),0)</f>
        <v>17793</v>
      </c>
      <c r="I12" s="445">
        <v>174</v>
      </c>
      <c r="K12" s="476"/>
      <c r="L12" s="476"/>
      <c r="M12" s="476"/>
      <c r="N12" s="476"/>
      <c r="O12" s="476"/>
      <c r="P12" s="476"/>
    </row>
    <row r="13" spans="1:16" ht="37.5" customHeight="1" x14ac:dyDescent="0.2">
      <c r="A13" s="291" t="s">
        <v>69</v>
      </c>
      <c r="B13" s="292" t="s">
        <v>126</v>
      </c>
      <c r="C13" s="297" t="s">
        <v>114</v>
      </c>
      <c r="D13" s="297" t="s">
        <v>115</v>
      </c>
      <c r="E13" s="296">
        <v>23340</v>
      </c>
      <c r="F13" s="328">
        <v>12040</v>
      </c>
      <c r="G13" s="298" t="s">
        <v>1</v>
      </c>
      <c r="H13" s="299" t="s">
        <v>1</v>
      </c>
      <c r="I13" s="445">
        <v>174</v>
      </c>
      <c r="K13" s="476"/>
      <c r="L13" s="476"/>
      <c r="M13" s="476"/>
      <c r="N13" s="476"/>
      <c r="O13" s="476"/>
      <c r="P13" s="476"/>
    </row>
    <row r="14" spans="1:16" ht="37.5" customHeight="1" x14ac:dyDescent="0.2">
      <c r="A14" s="291" t="s">
        <v>69</v>
      </c>
      <c r="B14" s="292" t="s">
        <v>127</v>
      </c>
      <c r="C14" s="297" t="s">
        <v>116</v>
      </c>
      <c r="D14" s="297" t="s">
        <v>115</v>
      </c>
      <c r="E14" s="296">
        <v>23340</v>
      </c>
      <c r="F14" s="328">
        <v>12040</v>
      </c>
      <c r="G14" s="298" t="s">
        <v>1</v>
      </c>
      <c r="H14" s="299" t="s">
        <v>1</v>
      </c>
      <c r="I14" s="445">
        <v>174</v>
      </c>
      <c r="K14" s="476"/>
      <c r="L14" s="476"/>
      <c r="M14" s="476"/>
      <c r="N14" s="476"/>
      <c r="O14" s="476"/>
      <c r="P14" s="476"/>
    </row>
    <row r="15" spans="1:16" ht="37.5" customHeight="1" x14ac:dyDescent="0.2">
      <c r="A15" s="291" t="s">
        <v>69</v>
      </c>
      <c r="B15" s="292" t="s">
        <v>128</v>
      </c>
      <c r="C15" s="297" t="s">
        <v>72</v>
      </c>
      <c r="D15" s="297" t="s">
        <v>115</v>
      </c>
      <c r="E15" s="296">
        <v>23340</v>
      </c>
      <c r="F15" s="328">
        <v>12040</v>
      </c>
      <c r="G15" s="298" t="s">
        <v>1</v>
      </c>
      <c r="H15" s="299" t="s">
        <v>1</v>
      </c>
      <c r="I15" s="445">
        <v>174</v>
      </c>
      <c r="K15" s="476"/>
      <c r="L15" s="476"/>
      <c r="M15" s="476"/>
      <c r="N15" s="476"/>
      <c r="O15" s="476"/>
      <c r="P15" s="476"/>
    </row>
    <row r="16" spans="1:16" ht="37.5" customHeight="1" x14ac:dyDescent="0.2">
      <c r="A16" s="291" t="s">
        <v>69</v>
      </c>
      <c r="B16" s="292" t="s">
        <v>129</v>
      </c>
      <c r="C16" s="297" t="s">
        <v>73</v>
      </c>
      <c r="D16" s="297" t="s">
        <v>115</v>
      </c>
      <c r="E16" s="296">
        <v>23340</v>
      </c>
      <c r="F16" s="328">
        <v>12040</v>
      </c>
      <c r="G16" s="298" t="s">
        <v>1</v>
      </c>
      <c r="H16" s="299" t="s">
        <v>1</v>
      </c>
      <c r="I16" s="445">
        <v>174</v>
      </c>
      <c r="K16" s="476"/>
      <c r="L16" s="476"/>
      <c r="M16" s="476"/>
      <c r="N16" s="476"/>
      <c r="O16" s="476"/>
      <c r="P16" s="476"/>
    </row>
    <row r="17" spans="1:16" ht="37.5" customHeight="1" thickBot="1" x14ac:dyDescent="0.25">
      <c r="A17" s="300" t="s">
        <v>69</v>
      </c>
      <c r="B17" s="301" t="s">
        <v>130</v>
      </c>
      <c r="C17" s="302" t="s">
        <v>73</v>
      </c>
      <c r="D17" s="303">
        <v>74.16</v>
      </c>
      <c r="E17" s="443">
        <v>23340</v>
      </c>
      <c r="F17" s="332">
        <v>12040</v>
      </c>
      <c r="G17" s="304" t="s">
        <v>1</v>
      </c>
      <c r="H17" s="305" t="s">
        <v>1</v>
      </c>
      <c r="I17" s="446">
        <v>174</v>
      </c>
      <c r="K17" s="476"/>
      <c r="L17" s="476"/>
      <c r="M17" s="476"/>
      <c r="N17" s="476"/>
      <c r="O17" s="476"/>
      <c r="P17" s="476"/>
    </row>
    <row r="18" spans="1:16" ht="37.5" customHeight="1" x14ac:dyDescent="0.2">
      <c r="A18" s="306" t="s">
        <v>74</v>
      </c>
      <c r="B18" s="307" t="s">
        <v>131</v>
      </c>
      <c r="C18" s="308">
        <v>22.5</v>
      </c>
      <c r="D18" s="309"/>
      <c r="E18" s="296">
        <v>23340</v>
      </c>
      <c r="F18" s="328"/>
      <c r="G18" s="310">
        <f>ROUND(12*1.35278*(1/C18*E18)+I18,0)</f>
        <v>16977</v>
      </c>
      <c r="H18" s="311">
        <f>ROUND(12*(1/C18*E18),0)</f>
        <v>12448</v>
      </c>
      <c r="I18" s="445">
        <v>138</v>
      </c>
      <c r="K18" s="476"/>
      <c r="L18" s="476"/>
      <c r="M18" s="476"/>
      <c r="N18" s="476"/>
      <c r="O18" s="476"/>
      <c r="P18" s="476"/>
    </row>
    <row r="19" spans="1:16" ht="37.5" customHeight="1" x14ac:dyDescent="0.2">
      <c r="A19" s="291" t="s">
        <v>74</v>
      </c>
      <c r="B19" s="292" t="s">
        <v>132</v>
      </c>
      <c r="C19" s="297" t="s">
        <v>117</v>
      </c>
      <c r="D19" s="297"/>
      <c r="E19" s="296">
        <v>23340</v>
      </c>
      <c r="F19" s="328"/>
      <c r="G19" s="298" t="s">
        <v>2</v>
      </c>
      <c r="H19" s="299" t="s">
        <v>2</v>
      </c>
      <c r="I19" s="445">
        <v>138</v>
      </c>
      <c r="K19" s="476"/>
      <c r="L19" s="476"/>
      <c r="M19" s="476"/>
      <c r="N19" s="476"/>
      <c r="O19" s="476"/>
      <c r="P19" s="476"/>
    </row>
    <row r="20" spans="1:16" ht="37.5" customHeight="1" x14ac:dyDescent="0.2">
      <c r="A20" s="291" t="s">
        <v>74</v>
      </c>
      <c r="B20" s="292" t="s">
        <v>133</v>
      </c>
      <c r="C20" s="297" t="s">
        <v>118</v>
      </c>
      <c r="D20" s="297"/>
      <c r="E20" s="296">
        <v>23340</v>
      </c>
      <c r="F20" s="328"/>
      <c r="G20" s="298" t="s">
        <v>2</v>
      </c>
      <c r="H20" s="299" t="s">
        <v>2</v>
      </c>
      <c r="I20" s="445">
        <v>138</v>
      </c>
      <c r="K20" s="476"/>
      <c r="L20" s="476"/>
      <c r="M20" s="476"/>
      <c r="N20" s="476"/>
      <c r="O20" s="476"/>
      <c r="P20" s="476"/>
    </row>
    <row r="21" spans="1:16" ht="37.5" customHeight="1" x14ac:dyDescent="0.2">
      <c r="A21" s="291" t="s">
        <v>74</v>
      </c>
      <c r="B21" s="292" t="s">
        <v>134</v>
      </c>
      <c r="C21" s="297" t="s">
        <v>75</v>
      </c>
      <c r="D21" s="297"/>
      <c r="E21" s="296">
        <v>23340</v>
      </c>
      <c r="F21" s="328"/>
      <c r="G21" s="298" t="s">
        <v>2</v>
      </c>
      <c r="H21" s="299" t="s">
        <v>2</v>
      </c>
      <c r="I21" s="445">
        <v>138</v>
      </c>
      <c r="K21" s="476"/>
      <c r="L21" s="476"/>
      <c r="M21" s="476"/>
      <c r="N21" s="476"/>
      <c r="O21" s="476"/>
      <c r="P21" s="476"/>
    </row>
    <row r="22" spans="1:16" ht="37.5" customHeight="1" x14ac:dyDescent="0.2">
      <c r="A22" s="291" t="s">
        <v>74</v>
      </c>
      <c r="B22" s="292" t="s">
        <v>119</v>
      </c>
      <c r="C22" s="297" t="s">
        <v>76</v>
      </c>
      <c r="D22" s="297"/>
      <c r="E22" s="296">
        <v>23340</v>
      </c>
      <c r="F22" s="328"/>
      <c r="G22" s="298" t="s">
        <v>2</v>
      </c>
      <c r="H22" s="299" t="s">
        <v>2</v>
      </c>
      <c r="I22" s="445">
        <v>138</v>
      </c>
      <c r="K22" s="476"/>
      <c r="L22" s="476"/>
      <c r="M22" s="476"/>
      <c r="N22" s="476"/>
      <c r="O22" s="476"/>
      <c r="P22" s="476"/>
    </row>
    <row r="23" spans="1:16" ht="37.5" customHeight="1" thickBot="1" x14ac:dyDescent="0.25">
      <c r="A23" s="300" t="s">
        <v>74</v>
      </c>
      <c r="B23" s="301" t="s">
        <v>135</v>
      </c>
      <c r="C23" s="302" t="s">
        <v>76</v>
      </c>
      <c r="D23" s="312"/>
      <c r="E23" s="296">
        <v>23340</v>
      </c>
      <c r="F23" s="328"/>
      <c r="G23" s="298" t="s">
        <v>2</v>
      </c>
      <c r="H23" s="299" t="s">
        <v>2</v>
      </c>
      <c r="I23" s="445">
        <v>138</v>
      </c>
      <c r="K23" s="476"/>
      <c r="L23" s="476"/>
      <c r="M23" s="476"/>
      <c r="N23" s="476"/>
      <c r="O23" s="476"/>
      <c r="P23" s="476"/>
    </row>
    <row r="24" spans="1:16" ht="13.5" customHeight="1" x14ac:dyDescent="0.2">
      <c r="A24" s="285"/>
      <c r="B24" s="286" t="s">
        <v>77</v>
      </c>
      <c r="C24" s="313"/>
      <c r="D24" s="313"/>
      <c r="E24" s="314"/>
      <c r="F24" s="314"/>
      <c r="G24" s="315"/>
      <c r="H24" s="315"/>
      <c r="I24" s="316"/>
      <c r="K24" s="476"/>
      <c r="L24" s="476"/>
      <c r="M24" s="476"/>
      <c r="N24" s="476"/>
      <c r="O24" s="476"/>
      <c r="P24" s="476"/>
    </row>
    <row r="25" spans="1:16" ht="33.950000000000003" customHeight="1" x14ac:dyDescent="0.2">
      <c r="A25" s="291" t="s">
        <v>78</v>
      </c>
      <c r="B25" s="317" t="s">
        <v>262</v>
      </c>
      <c r="C25" s="293">
        <v>7.57</v>
      </c>
      <c r="D25" s="294">
        <v>21.56</v>
      </c>
      <c r="E25" s="379">
        <v>26380</v>
      </c>
      <c r="F25" s="331">
        <v>12780</v>
      </c>
      <c r="G25" s="295">
        <f>ROUND(12*1.35278*(1/C25*E25+1/D25*F25)+I25,0)</f>
        <v>67370</v>
      </c>
      <c r="H25" s="296">
        <f>ROUND(12*(1/C25*E25+1/D25*F25),0)</f>
        <v>48931</v>
      </c>
      <c r="I25" s="331">
        <v>1177</v>
      </c>
      <c r="J25" s="318"/>
      <c r="K25" s="476"/>
      <c r="L25" s="476"/>
      <c r="M25" s="476"/>
      <c r="N25" s="476"/>
      <c r="O25" s="476"/>
      <c r="P25" s="476"/>
    </row>
    <row r="26" spans="1:16" ht="33.950000000000003" customHeight="1" x14ac:dyDescent="0.2">
      <c r="A26" s="291" t="s">
        <v>78</v>
      </c>
      <c r="B26" s="317" t="s">
        <v>263</v>
      </c>
      <c r="C26" s="297" t="s">
        <v>247</v>
      </c>
      <c r="D26" s="297" t="s">
        <v>222</v>
      </c>
      <c r="E26" s="379">
        <v>26380</v>
      </c>
      <c r="F26" s="331">
        <v>12780</v>
      </c>
      <c r="G26" s="319" t="s">
        <v>3</v>
      </c>
      <c r="H26" s="320" t="s">
        <v>3</v>
      </c>
      <c r="I26" s="331">
        <v>1177</v>
      </c>
      <c r="J26" s="318"/>
      <c r="K26" s="476"/>
      <c r="L26" s="476"/>
      <c r="M26" s="476"/>
      <c r="N26" s="476"/>
      <c r="O26" s="476"/>
      <c r="P26" s="476"/>
    </row>
    <row r="27" spans="1:16" ht="33.950000000000003" customHeight="1" x14ac:dyDescent="0.2">
      <c r="A27" s="291" t="s">
        <v>78</v>
      </c>
      <c r="B27" s="317" t="s">
        <v>264</v>
      </c>
      <c r="C27" s="297" t="s">
        <v>248</v>
      </c>
      <c r="D27" s="297" t="s">
        <v>244</v>
      </c>
      <c r="E27" s="379">
        <v>26380</v>
      </c>
      <c r="F27" s="331">
        <v>12780</v>
      </c>
      <c r="G27" s="319" t="s">
        <v>3</v>
      </c>
      <c r="H27" s="320" t="s">
        <v>3</v>
      </c>
      <c r="I27" s="340">
        <v>1177</v>
      </c>
      <c r="J27" s="318"/>
      <c r="K27" s="476"/>
      <c r="L27" s="476"/>
      <c r="M27" s="476"/>
      <c r="N27" s="476"/>
      <c r="O27" s="476"/>
      <c r="P27" s="476"/>
    </row>
    <row r="28" spans="1:16" ht="33.950000000000003" customHeight="1" x14ac:dyDescent="0.2">
      <c r="A28" s="291" t="s">
        <v>78</v>
      </c>
      <c r="B28" s="317" t="s">
        <v>265</v>
      </c>
      <c r="C28" s="297" t="s">
        <v>249</v>
      </c>
      <c r="D28" s="297" t="s">
        <v>244</v>
      </c>
      <c r="E28" s="379">
        <v>26380</v>
      </c>
      <c r="F28" s="331">
        <v>12780</v>
      </c>
      <c r="G28" s="319" t="s">
        <v>3</v>
      </c>
      <c r="H28" s="320" t="s">
        <v>3</v>
      </c>
      <c r="I28" s="340">
        <v>1177</v>
      </c>
      <c r="J28" s="318"/>
      <c r="K28" s="476"/>
      <c r="L28" s="476"/>
      <c r="M28" s="476"/>
      <c r="N28" s="476"/>
      <c r="O28" s="476"/>
      <c r="P28" s="476"/>
    </row>
    <row r="29" spans="1:16" ht="33.950000000000003" customHeight="1" x14ac:dyDescent="0.2">
      <c r="A29" s="291" t="s">
        <v>78</v>
      </c>
      <c r="B29" s="317" t="s">
        <v>266</v>
      </c>
      <c r="C29" s="321" t="s">
        <v>250</v>
      </c>
      <c r="D29" s="321" t="s">
        <v>244</v>
      </c>
      <c r="E29" s="379">
        <v>26380</v>
      </c>
      <c r="F29" s="331">
        <v>12780</v>
      </c>
      <c r="G29" s="319" t="s">
        <v>3</v>
      </c>
      <c r="H29" s="320" t="s">
        <v>3</v>
      </c>
      <c r="I29" s="340">
        <v>1177</v>
      </c>
      <c r="J29" s="318"/>
      <c r="K29" s="476"/>
      <c r="L29" s="476"/>
      <c r="M29" s="476"/>
      <c r="N29" s="476"/>
      <c r="O29" s="476"/>
      <c r="P29" s="476"/>
    </row>
    <row r="30" spans="1:16" ht="33.950000000000003" customHeight="1" thickBot="1" x14ac:dyDescent="0.25">
      <c r="A30" s="300" t="s">
        <v>78</v>
      </c>
      <c r="B30" s="322" t="s">
        <v>267</v>
      </c>
      <c r="C30" s="323">
        <v>15.2</v>
      </c>
      <c r="D30" s="303">
        <v>48.2</v>
      </c>
      <c r="E30" s="343">
        <v>26380</v>
      </c>
      <c r="F30" s="332">
        <v>12780</v>
      </c>
      <c r="G30" s="324">
        <f>ROUND(12*1.35278*(1/C30*E30+1/D30*F30)+I30,0)</f>
        <v>33655</v>
      </c>
      <c r="H30" s="343">
        <f>ROUND(12*(1/C30*E30+1/D30*F30),0)</f>
        <v>24008</v>
      </c>
      <c r="I30" s="344">
        <v>1177</v>
      </c>
      <c r="J30" s="318"/>
      <c r="K30" s="476"/>
      <c r="L30" s="476"/>
      <c r="M30" s="476"/>
      <c r="N30" s="476"/>
      <c r="O30" s="476"/>
      <c r="P30" s="476"/>
    </row>
    <row r="31" spans="1:16" ht="33.950000000000003" customHeight="1" x14ac:dyDescent="0.2">
      <c r="A31" s="306" t="s">
        <v>79</v>
      </c>
      <c r="B31" s="326" t="s">
        <v>268</v>
      </c>
      <c r="C31" s="308">
        <v>14.5</v>
      </c>
      <c r="D31" s="327"/>
      <c r="E31" s="442">
        <v>26280</v>
      </c>
      <c r="F31" s="328"/>
      <c r="G31" s="310">
        <f>ROUND(12*1.35278*(1/C31*E31)+I31,0)</f>
        <v>30309</v>
      </c>
      <c r="H31" s="311">
        <f>ROUND(12*(1/C31*E31),0)</f>
        <v>21749</v>
      </c>
      <c r="I31" s="338">
        <v>887</v>
      </c>
      <c r="J31" s="318"/>
      <c r="K31" s="476"/>
      <c r="L31" s="476"/>
      <c r="M31" s="476"/>
      <c r="N31" s="476"/>
      <c r="O31" s="476"/>
      <c r="P31" s="476"/>
    </row>
    <row r="32" spans="1:16" ht="39.75" customHeight="1" x14ac:dyDescent="0.2">
      <c r="A32" s="291" t="s">
        <v>79</v>
      </c>
      <c r="B32" s="329" t="s">
        <v>269</v>
      </c>
      <c r="C32" s="330" t="s">
        <v>240</v>
      </c>
      <c r="D32" s="297"/>
      <c r="E32" s="296">
        <v>26280</v>
      </c>
      <c r="F32" s="331"/>
      <c r="G32" s="319" t="s">
        <v>4</v>
      </c>
      <c r="H32" s="320" t="s">
        <v>4</v>
      </c>
      <c r="I32" s="340">
        <v>887</v>
      </c>
      <c r="J32" s="318"/>
      <c r="K32" s="476"/>
      <c r="L32" s="476"/>
      <c r="M32" s="476"/>
      <c r="N32" s="476"/>
      <c r="O32" s="476"/>
      <c r="P32" s="476"/>
    </row>
    <row r="33" spans="1:16" ht="33.950000000000003" customHeight="1" x14ac:dyDescent="0.2">
      <c r="A33" s="291" t="s">
        <v>79</v>
      </c>
      <c r="B33" s="317" t="s">
        <v>270</v>
      </c>
      <c r="C33" s="297" t="s">
        <v>232</v>
      </c>
      <c r="D33" s="297"/>
      <c r="E33" s="296">
        <v>26280</v>
      </c>
      <c r="F33" s="331"/>
      <c r="G33" s="319" t="s">
        <v>4</v>
      </c>
      <c r="H33" s="320" t="s">
        <v>4</v>
      </c>
      <c r="I33" s="340">
        <v>887</v>
      </c>
      <c r="J33" s="318"/>
      <c r="K33" s="476"/>
      <c r="L33" s="476"/>
      <c r="M33" s="476"/>
      <c r="N33" s="476"/>
      <c r="O33" s="476"/>
      <c r="P33" s="476"/>
    </row>
    <row r="34" spans="1:16" ht="33.950000000000003" customHeight="1" x14ac:dyDescent="0.2">
      <c r="A34" s="291" t="s">
        <v>79</v>
      </c>
      <c r="B34" s="317" t="s">
        <v>271</v>
      </c>
      <c r="C34" s="297" t="s">
        <v>233</v>
      </c>
      <c r="D34" s="297"/>
      <c r="E34" s="296">
        <v>26280</v>
      </c>
      <c r="F34" s="331"/>
      <c r="G34" s="319" t="s">
        <v>4</v>
      </c>
      <c r="H34" s="320" t="s">
        <v>4</v>
      </c>
      <c r="I34" s="340">
        <v>887</v>
      </c>
      <c r="J34" s="318"/>
      <c r="K34" s="476"/>
      <c r="L34" s="476"/>
      <c r="M34" s="476"/>
      <c r="N34" s="476"/>
      <c r="O34" s="476"/>
      <c r="P34" s="476"/>
    </row>
    <row r="35" spans="1:16" ht="33.950000000000003" customHeight="1" x14ac:dyDescent="0.2">
      <c r="A35" s="291" t="s">
        <v>79</v>
      </c>
      <c r="B35" s="317" t="s">
        <v>272</v>
      </c>
      <c r="C35" s="297" t="s">
        <v>80</v>
      </c>
      <c r="D35" s="297"/>
      <c r="E35" s="296">
        <v>26280</v>
      </c>
      <c r="F35" s="331"/>
      <c r="G35" s="319" t="s">
        <v>4</v>
      </c>
      <c r="H35" s="320" t="s">
        <v>4</v>
      </c>
      <c r="I35" s="340">
        <v>887</v>
      </c>
      <c r="J35" s="318"/>
      <c r="K35" s="476"/>
      <c r="L35" s="476"/>
      <c r="M35" s="476"/>
      <c r="N35" s="476"/>
      <c r="O35" s="476"/>
      <c r="P35" s="476"/>
    </row>
    <row r="36" spans="1:16" ht="33.950000000000003" customHeight="1" thickBot="1" x14ac:dyDescent="0.25">
      <c r="A36" s="300" t="s">
        <v>79</v>
      </c>
      <c r="B36" s="322" t="s">
        <v>273</v>
      </c>
      <c r="C36" s="323">
        <v>20.47</v>
      </c>
      <c r="D36" s="302"/>
      <c r="E36" s="296">
        <v>26280</v>
      </c>
      <c r="F36" s="332"/>
      <c r="G36" s="324">
        <f>ROUND(12*1.35278*(1/C36*E36)+I36,0)</f>
        <v>21728</v>
      </c>
      <c r="H36" s="325">
        <f>ROUND(12*(1/C36*E36),0)</f>
        <v>15406</v>
      </c>
      <c r="I36" s="344">
        <v>887</v>
      </c>
      <c r="J36" s="318"/>
      <c r="K36" s="476"/>
      <c r="L36" s="476"/>
      <c r="M36" s="476"/>
      <c r="N36" s="476"/>
      <c r="O36" s="476"/>
      <c r="P36" s="476"/>
    </row>
    <row r="37" spans="1:16" ht="33.950000000000003" customHeight="1" x14ac:dyDescent="0.2">
      <c r="A37" s="306" t="s">
        <v>81</v>
      </c>
      <c r="B37" s="333" t="s">
        <v>274</v>
      </c>
      <c r="C37" s="308">
        <v>9.75</v>
      </c>
      <c r="D37" s="327"/>
      <c r="E37" s="442">
        <v>26280</v>
      </c>
      <c r="F37" s="328"/>
      <c r="G37" s="310">
        <f>ROUND(12*1.35278*(1/C37*E37)+I37,0)</f>
        <v>44584</v>
      </c>
      <c r="H37" s="311">
        <f>ROUND(12*(1/C37*E37),0)</f>
        <v>32345</v>
      </c>
      <c r="I37" s="338">
        <v>829</v>
      </c>
      <c r="J37" s="318"/>
      <c r="K37" s="476"/>
      <c r="L37" s="476"/>
      <c r="M37" s="476"/>
      <c r="N37" s="476"/>
      <c r="O37" s="476"/>
      <c r="P37" s="476"/>
    </row>
    <row r="38" spans="1:16" ht="40.5" customHeight="1" x14ac:dyDescent="0.2">
      <c r="A38" s="291" t="s">
        <v>81</v>
      </c>
      <c r="B38" s="334" t="s">
        <v>275</v>
      </c>
      <c r="C38" s="297" t="s">
        <v>234</v>
      </c>
      <c r="D38" s="297"/>
      <c r="E38" s="296">
        <v>26280</v>
      </c>
      <c r="F38" s="331"/>
      <c r="G38" s="319" t="s">
        <v>6</v>
      </c>
      <c r="H38" s="320" t="s">
        <v>6</v>
      </c>
      <c r="I38" s="340">
        <v>829</v>
      </c>
      <c r="J38" s="318"/>
      <c r="K38" s="476"/>
      <c r="L38" s="476"/>
      <c r="M38" s="476"/>
      <c r="N38" s="476"/>
      <c r="O38" s="476"/>
      <c r="P38" s="476"/>
    </row>
    <row r="39" spans="1:16" ht="33.950000000000003" customHeight="1" x14ac:dyDescent="0.2">
      <c r="A39" s="291" t="s">
        <v>81</v>
      </c>
      <c r="B39" s="334" t="s">
        <v>276</v>
      </c>
      <c r="C39" s="297" t="s">
        <v>235</v>
      </c>
      <c r="D39" s="297"/>
      <c r="E39" s="296">
        <v>26280</v>
      </c>
      <c r="F39" s="331"/>
      <c r="G39" s="319" t="s">
        <v>6</v>
      </c>
      <c r="H39" s="320" t="s">
        <v>6</v>
      </c>
      <c r="I39" s="340">
        <v>829</v>
      </c>
      <c r="J39" s="318"/>
      <c r="K39" s="476"/>
      <c r="L39" s="476"/>
      <c r="M39" s="476"/>
      <c r="N39" s="476"/>
      <c r="O39" s="476"/>
      <c r="P39" s="476"/>
    </row>
    <row r="40" spans="1:16" ht="33.950000000000003" customHeight="1" x14ac:dyDescent="0.2">
      <c r="A40" s="291" t="s">
        <v>81</v>
      </c>
      <c r="B40" s="334" t="s">
        <v>277</v>
      </c>
      <c r="C40" s="297" t="s">
        <v>236</v>
      </c>
      <c r="D40" s="335"/>
      <c r="E40" s="296">
        <v>26280</v>
      </c>
      <c r="F40" s="331"/>
      <c r="G40" s="319" t="s">
        <v>6</v>
      </c>
      <c r="H40" s="320" t="s">
        <v>6</v>
      </c>
      <c r="I40" s="340">
        <v>829</v>
      </c>
      <c r="J40" s="318"/>
      <c r="K40" s="476"/>
      <c r="L40" s="476"/>
      <c r="M40" s="476"/>
      <c r="N40" s="476"/>
      <c r="O40" s="476"/>
      <c r="P40" s="476"/>
    </row>
    <row r="41" spans="1:16" ht="33.950000000000003" customHeight="1" x14ac:dyDescent="0.2">
      <c r="A41" s="291" t="s">
        <v>81</v>
      </c>
      <c r="B41" s="334" t="s">
        <v>278</v>
      </c>
      <c r="C41" s="297" t="s">
        <v>237</v>
      </c>
      <c r="D41" s="297"/>
      <c r="E41" s="296">
        <v>26280</v>
      </c>
      <c r="F41" s="331"/>
      <c r="G41" s="319" t="s">
        <v>6</v>
      </c>
      <c r="H41" s="320" t="s">
        <v>6</v>
      </c>
      <c r="I41" s="340">
        <v>829</v>
      </c>
      <c r="J41" s="318"/>
      <c r="K41" s="476"/>
      <c r="L41" s="476"/>
      <c r="M41" s="476"/>
      <c r="N41" s="476"/>
      <c r="O41" s="476"/>
      <c r="P41" s="476"/>
    </row>
    <row r="42" spans="1:16" ht="33.950000000000003" customHeight="1" thickBot="1" x14ac:dyDescent="0.25">
      <c r="A42" s="300" t="s">
        <v>81</v>
      </c>
      <c r="B42" s="336" t="s">
        <v>279</v>
      </c>
      <c r="C42" s="323">
        <v>14.19</v>
      </c>
      <c r="D42" s="303"/>
      <c r="E42" s="343">
        <v>26280</v>
      </c>
      <c r="F42" s="332"/>
      <c r="G42" s="324">
        <f>ROUND(12*1.35278*(1/C42*E42)+I42,0)</f>
        <v>30893</v>
      </c>
      <c r="H42" s="325">
        <f>ROUND(12*(1/C42*E42),0)</f>
        <v>22224</v>
      </c>
      <c r="I42" s="344">
        <v>829</v>
      </c>
      <c r="J42" s="318"/>
      <c r="K42" s="476"/>
      <c r="L42" s="476"/>
      <c r="M42" s="476"/>
      <c r="N42" s="476"/>
      <c r="O42" s="476"/>
      <c r="P42" s="476"/>
    </row>
    <row r="43" spans="1:16" ht="33.950000000000003" customHeight="1" x14ac:dyDescent="0.2">
      <c r="A43" s="306" t="s">
        <v>82</v>
      </c>
      <c r="B43" s="333" t="s">
        <v>280</v>
      </c>
      <c r="C43" s="308"/>
      <c r="D43" s="309">
        <v>42.2</v>
      </c>
      <c r="E43" s="337"/>
      <c r="F43" s="328">
        <v>12780</v>
      </c>
      <c r="G43" s="310">
        <f>ROUND(12*1.35278*(1/D43*F43)+I43,0)</f>
        <v>4916</v>
      </c>
      <c r="H43" s="311">
        <f>ROUND(12*(1/D43*F43),0)</f>
        <v>3634</v>
      </c>
      <c r="I43" s="338">
        <v>0</v>
      </c>
      <c r="J43" s="318"/>
      <c r="K43" s="476"/>
      <c r="L43" s="476"/>
      <c r="M43" s="476"/>
      <c r="N43" s="476"/>
      <c r="O43" s="476"/>
      <c r="P43" s="476"/>
    </row>
    <row r="44" spans="1:16" ht="33.950000000000003" customHeight="1" x14ac:dyDescent="0.2">
      <c r="A44" s="291" t="s">
        <v>82</v>
      </c>
      <c r="B44" s="317" t="s">
        <v>281</v>
      </c>
      <c r="C44" s="297"/>
      <c r="D44" s="297" t="s">
        <v>526</v>
      </c>
      <c r="E44" s="339"/>
      <c r="F44" s="331">
        <v>12780</v>
      </c>
      <c r="G44" s="319" t="s">
        <v>5</v>
      </c>
      <c r="H44" s="320" t="s">
        <v>5</v>
      </c>
      <c r="I44" s="340">
        <v>0</v>
      </c>
      <c r="J44" s="318"/>
      <c r="K44" s="476"/>
      <c r="L44" s="476"/>
      <c r="M44" s="476"/>
      <c r="N44" s="476"/>
      <c r="O44" s="476"/>
      <c r="P44" s="476"/>
    </row>
    <row r="45" spans="1:16" ht="33.950000000000003" customHeight="1" thickBot="1" x14ac:dyDescent="0.25">
      <c r="A45" s="300" t="s">
        <v>82</v>
      </c>
      <c r="B45" s="322" t="s">
        <v>282</v>
      </c>
      <c r="C45" s="341"/>
      <c r="D45" s="342">
        <v>72</v>
      </c>
      <c r="E45" s="343"/>
      <c r="F45" s="332">
        <v>12780</v>
      </c>
      <c r="G45" s="324">
        <f>ROUND(12*1.35278*(1/D45*F45)+I45,0)</f>
        <v>2881</v>
      </c>
      <c r="H45" s="325">
        <f>ROUND(12*(1/D45*F45),0)</f>
        <v>2130</v>
      </c>
      <c r="I45" s="344">
        <v>0</v>
      </c>
      <c r="J45" s="318"/>
      <c r="K45" s="476"/>
      <c r="L45" s="476"/>
      <c r="M45" s="476"/>
      <c r="N45" s="476"/>
      <c r="O45" s="476"/>
      <c r="P45" s="476"/>
    </row>
    <row r="46" spans="1:16" ht="33.950000000000003" customHeight="1" thickBot="1" x14ac:dyDescent="0.25">
      <c r="A46" s="345" t="s">
        <v>177</v>
      </c>
      <c r="B46" s="346" t="s">
        <v>178</v>
      </c>
      <c r="C46" s="347">
        <v>4</v>
      </c>
      <c r="D46" s="348">
        <v>30</v>
      </c>
      <c r="E46" s="373">
        <v>26480</v>
      </c>
      <c r="F46" s="368">
        <v>12780</v>
      </c>
      <c r="G46" s="349">
        <f>ROUND(12*1.35278*(1/C46*E46+1/D46*F46)+I46,0)</f>
        <v>115557</v>
      </c>
      <c r="H46" s="350">
        <f>ROUND(12*(1/C46*E46+1/D46*F46),0)</f>
        <v>84552</v>
      </c>
      <c r="I46" s="351">
        <v>1177</v>
      </c>
      <c r="K46" s="476"/>
      <c r="L46" s="476"/>
      <c r="M46" s="476"/>
      <c r="N46" s="476"/>
      <c r="O46" s="476"/>
      <c r="P46" s="476"/>
    </row>
    <row r="47" spans="1:16" ht="33.950000000000003" customHeight="1" thickBot="1" x14ac:dyDescent="0.25">
      <c r="A47" s="345" t="s">
        <v>83</v>
      </c>
      <c r="B47" s="346" t="s">
        <v>283</v>
      </c>
      <c r="C47" s="347">
        <v>18.25</v>
      </c>
      <c r="D47" s="348">
        <v>64.400000000000006</v>
      </c>
      <c r="E47" s="373">
        <v>26380</v>
      </c>
      <c r="F47" s="368">
        <v>12780</v>
      </c>
      <c r="G47" s="349">
        <f>ROUND(12*1.35278*(1/C47*E47+1/D47*F47)+I47,0)</f>
        <v>26686</v>
      </c>
      <c r="H47" s="350">
        <f t="shared" ref="H47:H55" si="0">ROUND(12*(1/C47*E47+1/D47*F47),0)</f>
        <v>19727</v>
      </c>
      <c r="I47" s="351">
        <v>0</v>
      </c>
      <c r="K47" s="476"/>
      <c r="L47" s="476"/>
      <c r="M47" s="476"/>
      <c r="N47" s="476"/>
      <c r="O47" s="476"/>
      <c r="P47" s="476"/>
    </row>
    <row r="48" spans="1:16" ht="33.950000000000003" customHeight="1" thickBot="1" x14ac:dyDescent="0.25">
      <c r="A48" s="352" t="s">
        <v>179</v>
      </c>
      <c r="B48" s="353" t="s">
        <v>284</v>
      </c>
      <c r="C48" s="347">
        <v>4.25</v>
      </c>
      <c r="D48" s="348">
        <v>30</v>
      </c>
      <c r="E48" s="296">
        <v>26380</v>
      </c>
      <c r="F48" s="328">
        <v>12780</v>
      </c>
      <c r="G48" s="310">
        <f>ROUND(12*1.35278*(1/C48*E48+1/D48*F48)+I48,0)</f>
        <v>108528</v>
      </c>
      <c r="H48" s="311">
        <f t="shared" si="0"/>
        <v>79597</v>
      </c>
      <c r="I48" s="338">
        <v>851</v>
      </c>
      <c r="K48" s="476"/>
      <c r="L48" s="476"/>
      <c r="M48" s="476"/>
      <c r="N48" s="476"/>
      <c r="O48" s="476"/>
      <c r="P48" s="476"/>
    </row>
    <row r="49" spans="1:16" ht="33.950000000000003" customHeight="1" thickBot="1" x14ac:dyDescent="0.25">
      <c r="A49" s="354" t="s">
        <v>231</v>
      </c>
      <c r="B49" s="355" t="s">
        <v>285</v>
      </c>
      <c r="C49" s="347">
        <v>12</v>
      </c>
      <c r="D49" s="356">
        <v>50</v>
      </c>
      <c r="E49" s="296">
        <v>26380</v>
      </c>
      <c r="F49" s="328">
        <v>12780</v>
      </c>
      <c r="G49" s="310">
        <f>ROUND(12*1.35278*(1/C49*E49+1/D49*F49)+I49,0)</f>
        <v>39980</v>
      </c>
      <c r="H49" s="311">
        <f t="shared" si="0"/>
        <v>29447</v>
      </c>
      <c r="I49" s="338">
        <v>144</v>
      </c>
      <c r="K49" s="476"/>
      <c r="L49" s="476"/>
      <c r="M49" s="476"/>
      <c r="N49" s="476"/>
      <c r="O49" s="476"/>
      <c r="P49" s="476"/>
    </row>
    <row r="50" spans="1:16" ht="13.5" customHeight="1" x14ac:dyDescent="0.2">
      <c r="A50" s="285"/>
      <c r="B50" s="286" t="s">
        <v>84</v>
      </c>
      <c r="C50" s="313"/>
      <c r="D50" s="313"/>
      <c r="E50" s="314"/>
      <c r="F50" s="314"/>
      <c r="G50" s="315"/>
      <c r="H50" s="315"/>
      <c r="I50" s="357"/>
      <c r="K50" s="476"/>
      <c r="L50" s="476"/>
      <c r="M50" s="476"/>
      <c r="N50" s="476"/>
      <c r="O50" s="476"/>
      <c r="P50" s="476"/>
    </row>
    <row r="51" spans="1:16" ht="33.950000000000003" customHeight="1" x14ac:dyDescent="0.2">
      <c r="A51" s="291" t="s">
        <v>85</v>
      </c>
      <c r="B51" s="358" t="s">
        <v>86</v>
      </c>
      <c r="C51" s="293">
        <v>21.66</v>
      </c>
      <c r="D51" s="359">
        <v>150</v>
      </c>
      <c r="E51" s="379">
        <v>24900</v>
      </c>
      <c r="F51" s="331">
        <v>14070</v>
      </c>
      <c r="G51" s="310">
        <f>ROUND(12*1.35278*(1/C51*E51+1/D51*F51)+I51,0)</f>
        <v>20217</v>
      </c>
      <c r="H51" s="311">
        <f t="shared" si="0"/>
        <v>14921</v>
      </c>
      <c r="I51" s="340">
        <v>33</v>
      </c>
      <c r="K51" s="476"/>
      <c r="L51" s="476"/>
      <c r="M51" s="476"/>
      <c r="N51" s="476"/>
      <c r="O51" s="476"/>
      <c r="P51" s="476"/>
    </row>
    <row r="52" spans="1:16" ht="33.950000000000003" customHeight="1" x14ac:dyDescent="0.2">
      <c r="A52" s="291" t="s">
        <v>85</v>
      </c>
      <c r="B52" s="358" t="s">
        <v>87</v>
      </c>
      <c r="C52" s="293">
        <v>95.22</v>
      </c>
      <c r="D52" s="359">
        <v>435</v>
      </c>
      <c r="E52" s="379">
        <v>24900</v>
      </c>
      <c r="F52" s="331">
        <v>14070</v>
      </c>
      <c r="G52" s="310">
        <f>ROUND(12*1.35278*(1/C52*E52+1/D52*F52)+I52,0)</f>
        <v>4803</v>
      </c>
      <c r="H52" s="311">
        <f t="shared" si="0"/>
        <v>3526</v>
      </c>
      <c r="I52" s="340">
        <v>33</v>
      </c>
      <c r="K52" s="476"/>
      <c r="L52" s="476"/>
      <c r="M52" s="476"/>
      <c r="N52" s="476"/>
      <c r="O52" s="476"/>
      <c r="P52" s="476"/>
    </row>
    <row r="53" spans="1:16" ht="33.950000000000003" customHeight="1" x14ac:dyDescent="0.2">
      <c r="A53" s="291" t="s">
        <v>85</v>
      </c>
      <c r="B53" s="358" t="s">
        <v>88</v>
      </c>
      <c r="C53" s="293">
        <v>84</v>
      </c>
      <c r="D53" s="359">
        <v>430</v>
      </c>
      <c r="E53" s="379">
        <v>24900</v>
      </c>
      <c r="F53" s="331">
        <v>14070</v>
      </c>
      <c r="G53" s="310">
        <f>ROUND(12*1.35278*(1/C53*E53+1/D53*F53)+I53,0)</f>
        <v>5376</v>
      </c>
      <c r="H53" s="311">
        <f t="shared" si="0"/>
        <v>3950</v>
      </c>
      <c r="I53" s="340">
        <v>33</v>
      </c>
      <c r="K53" s="476"/>
      <c r="L53" s="476"/>
      <c r="M53" s="476"/>
      <c r="N53" s="476"/>
      <c r="O53" s="476"/>
      <c r="P53" s="476"/>
    </row>
    <row r="54" spans="1:16" ht="33.950000000000003" customHeight="1" x14ac:dyDescent="0.2">
      <c r="A54" s="291" t="s">
        <v>85</v>
      </c>
      <c r="B54" s="358" t="s">
        <v>89</v>
      </c>
      <c r="C54" s="293">
        <v>66</v>
      </c>
      <c r="D54" s="359">
        <v>435</v>
      </c>
      <c r="E54" s="379">
        <v>24900</v>
      </c>
      <c r="F54" s="331">
        <v>14070</v>
      </c>
      <c r="G54" s="310">
        <f>ROUND(12*1.35278*(1/C54*E54+1/D54*F54)+I54,0)</f>
        <v>6682</v>
      </c>
      <c r="H54" s="311">
        <f t="shared" si="0"/>
        <v>4915</v>
      </c>
      <c r="I54" s="340">
        <v>33</v>
      </c>
      <c r="K54" s="476"/>
      <c r="L54" s="476"/>
      <c r="M54" s="476"/>
      <c r="N54" s="476"/>
      <c r="O54" s="476"/>
      <c r="P54" s="476"/>
    </row>
    <row r="55" spans="1:16" ht="33.950000000000003" customHeight="1" thickBot="1" x14ac:dyDescent="0.25">
      <c r="A55" s="360" t="s">
        <v>85</v>
      </c>
      <c r="B55" s="361" t="s">
        <v>90</v>
      </c>
      <c r="C55" s="362">
        <v>48.53</v>
      </c>
      <c r="D55" s="363">
        <v>435</v>
      </c>
      <c r="E55" s="379">
        <v>24900</v>
      </c>
      <c r="F55" s="434">
        <v>14070</v>
      </c>
      <c r="G55" s="310">
        <f>ROUND(12*1.35278*(1/C55*E55+1/D55*F55)+I55,0)</f>
        <v>8887</v>
      </c>
      <c r="H55" s="364">
        <f t="shared" si="0"/>
        <v>6545</v>
      </c>
      <c r="I55" s="447">
        <v>33</v>
      </c>
      <c r="K55" s="476"/>
      <c r="L55" s="476"/>
      <c r="M55" s="476"/>
      <c r="N55" s="476"/>
      <c r="O55" s="476"/>
      <c r="P55" s="476"/>
    </row>
    <row r="56" spans="1:16" ht="33.950000000000003" customHeight="1" thickBot="1" x14ac:dyDescent="0.25">
      <c r="A56" s="345" t="s">
        <v>91</v>
      </c>
      <c r="B56" s="365" t="s">
        <v>120</v>
      </c>
      <c r="C56" s="366" t="s">
        <v>92</v>
      </c>
      <c r="D56" s="367"/>
      <c r="E56" s="373">
        <v>21470</v>
      </c>
      <c r="F56" s="368"/>
      <c r="G56" s="369" t="s">
        <v>209</v>
      </c>
      <c r="H56" s="370" t="s">
        <v>7</v>
      </c>
      <c r="I56" s="351">
        <v>86</v>
      </c>
      <c r="J56" s="318"/>
      <c r="K56" s="476"/>
      <c r="L56" s="476"/>
      <c r="M56" s="476"/>
      <c r="N56" s="476"/>
      <c r="O56" s="476"/>
      <c r="P56" s="476"/>
    </row>
    <row r="57" spans="1:16" ht="33.950000000000003" customHeight="1" thickBot="1" x14ac:dyDescent="0.25">
      <c r="A57" s="371" t="s">
        <v>93</v>
      </c>
      <c r="B57" s="365" t="s">
        <v>121</v>
      </c>
      <c r="C57" s="372">
        <v>86.8</v>
      </c>
      <c r="D57" s="367"/>
      <c r="E57" s="373">
        <v>21470</v>
      </c>
      <c r="F57" s="368"/>
      <c r="G57" s="373">
        <f>ROUND(12*1.35278*(1/C57*E57)+I57,0)</f>
        <v>4085</v>
      </c>
      <c r="H57" s="373">
        <f>ROUND(12*(1/C57*E57),0)</f>
        <v>2968</v>
      </c>
      <c r="I57" s="351">
        <v>70</v>
      </c>
      <c r="J57" s="318"/>
      <c r="K57" s="476"/>
      <c r="L57" s="476"/>
      <c r="M57" s="476"/>
      <c r="N57" s="476"/>
      <c r="O57" s="476"/>
      <c r="P57" s="476"/>
    </row>
    <row r="58" spans="1:16" ht="33.950000000000003" customHeight="1" thickBot="1" x14ac:dyDescent="0.25">
      <c r="A58" s="374" t="s">
        <v>94</v>
      </c>
      <c r="B58" s="375" t="s">
        <v>228</v>
      </c>
      <c r="C58" s="376">
        <v>180</v>
      </c>
      <c r="D58" s="376">
        <v>465</v>
      </c>
      <c r="E58" s="443">
        <v>23910</v>
      </c>
      <c r="F58" s="435">
        <v>14310</v>
      </c>
      <c r="G58" s="310">
        <f>ROUND(12*1.35278*(1/C58*E58+1/D58*F58)+I58,0)</f>
        <v>2706</v>
      </c>
      <c r="H58" s="311">
        <f t="shared" ref="H58" si="1">ROUND(12*(1/C58*E58+1/D58*F58),0)</f>
        <v>1963</v>
      </c>
      <c r="I58" s="435">
        <v>50</v>
      </c>
      <c r="K58" s="476"/>
      <c r="L58" s="476"/>
      <c r="M58" s="476"/>
      <c r="N58" s="476"/>
      <c r="O58" s="476"/>
      <c r="P58" s="476"/>
    </row>
    <row r="59" spans="1:16" ht="13.5" customHeight="1" x14ac:dyDescent="0.2">
      <c r="A59" s="285" t="s">
        <v>95</v>
      </c>
      <c r="B59" s="286" t="s">
        <v>96</v>
      </c>
      <c r="C59" s="313"/>
      <c r="D59" s="313"/>
      <c r="E59" s="314"/>
      <c r="F59" s="314"/>
      <c r="G59" s="315"/>
      <c r="H59" s="315"/>
      <c r="I59" s="357"/>
      <c r="K59" s="476"/>
      <c r="L59" s="476"/>
      <c r="M59" s="476"/>
      <c r="N59" s="476"/>
      <c r="O59" s="476"/>
      <c r="P59" s="476"/>
    </row>
    <row r="60" spans="1:16" s="318" customFormat="1" ht="33.950000000000003" customHeight="1" x14ac:dyDescent="0.2">
      <c r="A60" s="329" t="s">
        <v>97</v>
      </c>
      <c r="B60" s="358" t="s">
        <v>286</v>
      </c>
      <c r="C60" s="377"/>
      <c r="D60" s="378">
        <v>22.57</v>
      </c>
      <c r="E60" s="379"/>
      <c r="F60" s="434">
        <v>12870</v>
      </c>
      <c r="G60" s="380">
        <f>ROUND(12*1.35278*(1/D60*F60)+I60,0)</f>
        <v>9343</v>
      </c>
      <c r="H60" s="381">
        <f>ROUND(12*(1/D60*F60),0)</f>
        <v>6843</v>
      </c>
      <c r="I60" s="340">
        <v>86</v>
      </c>
      <c r="K60" s="477"/>
      <c r="L60" s="477"/>
      <c r="M60" s="477"/>
      <c r="N60" s="476"/>
      <c r="O60" s="476"/>
      <c r="P60" s="476"/>
    </row>
    <row r="61" spans="1:16" s="318" customFormat="1" ht="33.950000000000003" customHeight="1" x14ac:dyDescent="0.2">
      <c r="A61" s="329" t="s">
        <v>97</v>
      </c>
      <c r="B61" s="358" t="s">
        <v>287</v>
      </c>
      <c r="C61" s="377"/>
      <c r="D61" s="377" t="s">
        <v>223</v>
      </c>
      <c r="E61" s="339"/>
      <c r="F61" s="331">
        <v>12870</v>
      </c>
      <c r="G61" s="382" t="s">
        <v>8</v>
      </c>
      <c r="H61" s="383" t="s">
        <v>8</v>
      </c>
      <c r="I61" s="340">
        <v>86</v>
      </c>
      <c r="K61" s="477"/>
      <c r="L61" s="477"/>
      <c r="M61" s="477"/>
      <c r="N61" s="476"/>
      <c r="O61" s="476"/>
      <c r="P61" s="476"/>
    </row>
    <row r="62" spans="1:16" s="318" customFormat="1" ht="33.950000000000003" customHeight="1" thickBot="1" x14ac:dyDescent="0.25">
      <c r="A62" s="384" t="s">
        <v>97</v>
      </c>
      <c r="B62" s="385" t="s">
        <v>288</v>
      </c>
      <c r="C62" s="386"/>
      <c r="D62" s="312">
        <v>41.75</v>
      </c>
      <c r="E62" s="343"/>
      <c r="F62" s="332">
        <v>12870</v>
      </c>
      <c r="G62" s="387">
        <f>ROUND(12*1.35278*(1/D62*F62)+I62,0)</f>
        <v>5090</v>
      </c>
      <c r="H62" s="388">
        <f t="shared" ref="H62:H67" si="2">ROUND(12*(1/D62*F62),0)</f>
        <v>3699</v>
      </c>
      <c r="I62" s="344">
        <v>86</v>
      </c>
      <c r="K62" s="477"/>
      <c r="L62" s="477"/>
      <c r="M62" s="477"/>
      <c r="N62" s="476"/>
      <c r="O62" s="476"/>
      <c r="P62" s="476"/>
    </row>
    <row r="63" spans="1:16" s="318" customFormat="1" ht="33.950000000000003" customHeight="1" x14ac:dyDescent="0.2">
      <c r="A63" s="389" t="s">
        <v>98</v>
      </c>
      <c r="B63" s="390" t="s">
        <v>289</v>
      </c>
      <c r="C63" s="391" t="s">
        <v>14</v>
      </c>
      <c r="D63" s="392">
        <v>34</v>
      </c>
      <c r="E63" s="393"/>
      <c r="F63" s="436">
        <v>12870</v>
      </c>
      <c r="G63" s="394">
        <f>ROUND(12*1.35278*(1/D63*F63)+I63,0)</f>
        <v>6231</v>
      </c>
      <c r="H63" s="395">
        <f t="shared" si="2"/>
        <v>4542</v>
      </c>
      <c r="I63" s="437">
        <v>86</v>
      </c>
      <c r="K63" s="477"/>
      <c r="L63" s="477"/>
      <c r="M63" s="477"/>
      <c r="N63" s="476"/>
      <c r="O63" s="476"/>
      <c r="P63" s="476"/>
    </row>
    <row r="64" spans="1:16" s="318" customFormat="1" ht="33.950000000000003" customHeight="1" thickBot="1" x14ac:dyDescent="0.25">
      <c r="A64" s="384" t="s">
        <v>98</v>
      </c>
      <c r="B64" s="385" t="s">
        <v>290</v>
      </c>
      <c r="C64" s="386" t="s">
        <v>14</v>
      </c>
      <c r="D64" s="386" t="s">
        <v>527</v>
      </c>
      <c r="E64" s="396"/>
      <c r="F64" s="332">
        <v>12870</v>
      </c>
      <c r="G64" s="397" t="s">
        <v>9</v>
      </c>
      <c r="H64" s="398" t="s">
        <v>9</v>
      </c>
      <c r="I64" s="344">
        <v>86</v>
      </c>
      <c r="K64" s="477"/>
      <c r="L64" s="477"/>
      <c r="M64" s="477"/>
      <c r="N64" s="476"/>
      <c r="O64" s="476"/>
      <c r="P64" s="476"/>
    </row>
    <row r="65" spans="1:16" s="318" customFormat="1" ht="33.950000000000003" customHeight="1" x14ac:dyDescent="0.2">
      <c r="A65" s="389" t="s">
        <v>99</v>
      </c>
      <c r="B65" s="390" t="s">
        <v>291</v>
      </c>
      <c r="C65" s="391" t="s">
        <v>14</v>
      </c>
      <c r="D65" s="399">
        <v>16</v>
      </c>
      <c r="E65" s="395"/>
      <c r="F65" s="437">
        <v>12870</v>
      </c>
      <c r="G65" s="394">
        <f>ROUND(12*1.35278*(1/D65*F65)+I65,0)</f>
        <v>13144</v>
      </c>
      <c r="H65" s="395">
        <f t="shared" si="2"/>
        <v>9653</v>
      </c>
      <c r="I65" s="437">
        <v>86</v>
      </c>
      <c r="K65" s="477"/>
      <c r="L65" s="477"/>
      <c r="M65" s="477"/>
      <c r="N65" s="476"/>
      <c r="O65" s="476"/>
      <c r="P65" s="476"/>
    </row>
    <row r="66" spans="1:16" s="318" customFormat="1" ht="33.950000000000003" customHeight="1" thickBot="1" x14ac:dyDescent="0.25">
      <c r="A66" s="384" t="s">
        <v>99</v>
      </c>
      <c r="B66" s="385" t="s">
        <v>292</v>
      </c>
      <c r="C66" s="386" t="s">
        <v>14</v>
      </c>
      <c r="D66" s="386" t="s">
        <v>528</v>
      </c>
      <c r="E66" s="396"/>
      <c r="F66" s="332">
        <v>12870</v>
      </c>
      <c r="G66" s="397" t="s">
        <v>10</v>
      </c>
      <c r="H66" s="398" t="s">
        <v>10</v>
      </c>
      <c r="I66" s="344">
        <v>86</v>
      </c>
      <c r="K66" s="477"/>
      <c r="L66" s="477"/>
      <c r="M66" s="477"/>
      <c r="N66" s="476"/>
      <c r="O66" s="476"/>
      <c r="P66" s="476"/>
    </row>
    <row r="67" spans="1:16" s="318" customFormat="1" ht="33.950000000000003" customHeight="1" x14ac:dyDescent="0.2">
      <c r="A67" s="326" t="s">
        <v>100</v>
      </c>
      <c r="B67" s="400" t="s">
        <v>293</v>
      </c>
      <c r="C67" s="401" t="s">
        <v>14</v>
      </c>
      <c r="D67" s="402">
        <v>60</v>
      </c>
      <c r="E67" s="296"/>
      <c r="F67" s="328">
        <v>12870</v>
      </c>
      <c r="G67" s="310">
        <f>ROUND(12*1.35278*(1/D67*F67)+I67,0)</f>
        <v>3568</v>
      </c>
      <c r="H67" s="311">
        <f t="shared" si="2"/>
        <v>2574</v>
      </c>
      <c r="I67" s="338">
        <v>86</v>
      </c>
      <c r="K67" s="477"/>
      <c r="L67" s="477"/>
      <c r="M67" s="477"/>
      <c r="N67" s="476"/>
      <c r="O67" s="476"/>
      <c r="P67" s="476"/>
    </row>
    <row r="68" spans="1:16" s="318" customFormat="1" ht="33.950000000000003" customHeight="1" thickBot="1" x14ac:dyDescent="0.25">
      <c r="A68" s="384" t="s">
        <v>100</v>
      </c>
      <c r="B68" s="385" t="s">
        <v>294</v>
      </c>
      <c r="C68" s="403" t="s">
        <v>14</v>
      </c>
      <c r="D68" s="404" t="s">
        <v>224</v>
      </c>
      <c r="E68" s="396"/>
      <c r="F68" s="332">
        <v>12870</v>
      </c>
      <c r="G68" s="405" t="s">
        <v>11</v>
      </c>
      <c r="H68" s="406" t="s">
        <v>11</v>
      </c>
      <c r="I68" s="344">
        <v>86</v>
      </c>
      <c r="K68" s="477"/>
      <c r="L68" s="477"/>
      <c r="M68" s="477"/>
      <c r="N68" s="476"/>
      <c r="O68" s="476"/>
      <c r="P68" s="476"/>
    </row>
    <row r="69" spans="1:16" s="318" customFormat="1" ht="15.75" customHeight="1" thickBot="1" x14ac:dyDescent="0.25">
      <c r="A69" s="407"/>
      <c r="B69" s="408" t="s">
        <v>180</v>
      </c>
      <c r="C69" s="409"/>
      <c r="D69" s="409"/>
      <c r="E69" s="410"/>
      <c r="F69" s="411"/>
      <c r="G69" s="412"/>
      <c r="H69" s="413"/>
      <c r="I69" s="414"/>
      <c r="K69" s="477"/>
      <c r="L69" s="477"/>
      <c r="M69" s="477"/>
      <c r="N69" s="476"/>
      <c r="O69" s="476"/>
      <c r="P69" s="476"/>
    </row>
    <row r="70" spans="1:16" s="318" customFormat="1" ht="33.950000000000003" customHeight="1" x14ac:dyDescent="0.2">
      <c r="A70" s="389" t="s">
        <v>181</v>
      </c>
      <c r="B70" s="390" t="s">
        <v>295</v>
      </c>
      <c r="C70" s="399">
        <v>12</v>
      </c>
      <c r="D70" s="415">
        <v>30</v>
      </c>
      <c r="E70" s="442">
        <v>23750</v>
      </c>
      <c r="F70" s="436">
        <v>14090</v>
      </c>
      <c r="G70" s="394">
        <f>ROUND(12*1.35278*(1/C70*E70+1/D70*F70)+I70,0)</f>
        <v>39963</v>
      </c>
      <c r="H70" s="395">
        <f t="shared" ref="H70:H72" si="3">ROUND(12*(1/C70*E70+1/D70*F70),0)</f>
        <v>29386</v>
      </c>
      <c r="I70" s="437">
        <v>210</v>
      </c>
      <c r="K70" s="477"/>
      <c r="L70" s="477"/>
      <c r="M70" s="477"/>
      <c r="N70" s="476"/>
      <c r="O70" s="476"/>
      <c r="P70" s="476"/>
    </row>
    <row r="71" spans="1:16" s="318" customFormat="1" ht="33.950000000000003" customHeight="1" x14ac:dyDescent="0.2">
      <c r="A71" s="329" t="s">
        <v>181</v>
      </c>
      <c r="B71" s="358" t="s">
        <v>296</v>
      </c>
      <c r="C71" s="401" t="s">
        <v>251</v>
      </c>
      <c r="D71" s="416">
        <v>30</v>
      </c>
      <c r="E71" s="379">
        <v>23750</v>
      </c>
      <c r="F71" s="331">
        <v>14090</v>
      </c>
      <c r="G71" s="319" t="s">
        <v>12</v>
      </c>
      <c r="H71" s="320" t="s">
        <v>12</v>
      </c>
      <c r="I71" s="340">
        <v>210</v>
      </c>
      <c r="K71" s="477"/>
      <c r="L71" s="477"/>
      <c r="M71" s="477"/>
      <c r="N71" s="476"/>
      <c r="O71" s="476"/>
      <c r="P71" s="476"/>
    </row>
    <row r="72" spans="1:16" s="318" customFormat="1" ht="33.950000000000003" customHeight="1" thickBot="1" x14ac:dyDescent="0.25">
      <c r="A72" s="384" t="s">
        <v>181</v>
      </c>
      <c r="B72" s="385" t="s">
        <v>297</v>
      </c>
      <c r="C72" s="417">
        <v>24</v>
      </c>
      <c r="D72" s="418">
        <v>30</v>
      </c>
      <c r="E72" s="343">
        <v>23750</v>
      </c>
      <c r="F72" s="332">
        <v>14090</v>
      </c>
      <c r="G72" s="387">
        <f>ROUND(12*1.35278*(1/C72*E72+1/D72*F72)+I72,0)</f>
        <v>23899</v>
      </c>
      <c r="H72" s="388">
        <f t="shared" si="3"/>
        <v>17511</v>
      </c>
      <c r="I72" s="344">
        <v>210</v>
      </c>
      <c r="K72" s="477"/>
      <c r="L72" s="477"/>
      <c r="M72" s="477"/>
      <c r="N72" s="476"/>
      <c r="O72" s="476"/>
      <c r="P72" s="476"/>
    </row>
    <row r="73" spans="1:16" s="318" customFormat="1" ht="33.950000000000003" customHeight="1" thickBot="1" x14ac:dyDescent="0.25">
      <c r="A73" s="326" t="s">
        <v>183</v>
      </c>
      <c r="B73" s="400" t="s">
        <v>184</v>
      </c>
      <c r="C73" s="401" t="s">
        <v>252</v>
      </c>
      <c r="D73" s="419">
        <v>32</v>
      </c>
      <c r="E73" s="296">
        <v>23750</v>
      </c>
      <c r="F73" s="328">
        <v>14090</v>
      </c>
      <c r="G73" s="420" t="s">
        <v>13</v>
      </c>
      <c r="H73" s="421" t="s">
        <v>13</v>
      </c>
      <c r="I73" s="338">
        <v>122</v>
      </c>
      <c r="K73" s="477"/>
      <c r="L73" s="477"/>
      <c r="M73" s="477"/>
      <c r="N73" s="476"/>
      <c r="O73" s="476"/>
      <c r="P73" s="476"/>
    </row>
    <row r="74" spans="1:16" s="318" customFormat="1" ht="15.75" customHeight="1" thickBot="1" x14ac:dyDescent="0.25">
      <c r="A74" s="407"/>
      <c r="B74" s="408" t="s">
        <v>186</v>
      </c>
      <c r="C74" s="409"/>
      <c r="D74" s="409"/>
      <c r="E74" s="410"/>
      <c r="F74" s="411"/>
      <c r="G74" s="412"/>
      <c r="H74" s="413"/>
      <c r="I74" s="414"/>
      <c r="K74" s="477"/>
      <c r="L74" s="477"/>
      <c r="M74" s="477"/>
      <c r="N74" s="476"/>
      <c r="O74" s="476"/>
      <c r="P74" s="476"/>
    </row>
    <row r="75" spans="1:16" s="318" customFormat="1" ht="33.950000000000003" customHeight="1" x14ac:dyDescent="0.2">
      <c r="A75" s="389" t="s">
        <v>187</v>
      </c>
      <c r="B75" s="390" t="s">
        <v>188</v>
      </c>
      <c r="C75" s="399">
        <v>5</v>
      </c>
      <c r="D75" s="399">
        <v>4.5</v>
      </c>
      <c r="E75" s="395">
        <v>23750</v>
      </c>
      <c r="F75" s="437">
        <v>14090</v>
      </c>
      <c r="G75" s="394">
        <f>ROUND(12*1.35278*(1/C75*E75+1/D75*F75)+I75,0)</f>
        <v>128337</v>
      </c>
      <c r="H75" s="395">
        <f t="shared" ref="H75:H78" si="4">ROUND(12*(1/C75*E75+1/D75*F75),0)</f>
        <v>94573</v>
      </c>
      <c r="I75" s="437">
        <v>400</v>
      </c>
      <c r="K75" s="477"/>
      <c r="L75" s="477"/>
      <c r="M75" s="477"/>
      <c r="N75" s="476"/>
      <c r="O75" s="476"/>
      <c r="P75" s="476"/>
    </row>
    <row r="76" spans="1:16" s="318" customFormat="1" ht="33.950000000000003" customHeight="1" thickBot="1" x14ac:dyDescent="0.25">
      <c r="A76" s="384" t="s">
        <v>189</v>
      </c>
      <c r="B76" s="385" t="s">
        <v>190</v>
      </c>
      <c r="C76" s="417">
        <v>9.2799999999999994</v>
      </c>
      <c r="D76" s="417">
        <v>13.76</v>
      </c>
      <c r="E76" s="325">
        <v>23750</v>
      </c>
      <c r="F76" s="344">
        <v>14090</v>
      </c>
      <c r="G76" s="387">
        <f>ROUND(12*1.35278*(1/C76*E76+1/D76*F76)+I76,0)</f>
        <v>58568</v>
      </c>
      <c r="H76" s="388">
        <f t="shared" si="4"/>
        <v>42999</v>
      </c>
      <c r="I76" s="344">
        <v>400</v>
      </c>
      <c r="K76" s="477"/>
      <c r="L76" s="477"/>
      <c r="M76" s="477"/>
      <c r="N76" s="476"/>
      <c r="O76" s="476"/>
      <c r="P76" s="476"/>
    </row>
    <row r="77" spans="1:16" ht="33.950000000000003" customHeight="1" thickBot="1" x14ac:dyDescent="0.25">
      <c r="A77" s="371" t="s">
        <v>191</v>
      </c>
      <c r="B77" s="365" t="s">
        <v>192</v>
      </c>
      <c r="C77" s="422">
        <v>1.86</v>
      </c>
      <c r="D77" s="422">
        <v>4.78</v>
      </c>
      <c r="E77" s="350">
        <v>24800</v>
      </c>
      <c r="F77" s="351">
        <v>15350</v>
      </c>
      <c r="G77" s="394">
        <f>ROUND(12*1.35278*(1/C77*E77+1/D77*F77)+I77,0)</f>
        <v>269721</v>
      </c>
      <c r="H77" s="395">
        <f t="shared" si="4"/>
        <v>198536</v>
      </c>
      <c r="I77" s="351">
        <v>1146</v>
      </c>
      <c r="K77" s="476"/>
      <c r="L77" s="476"/>
      <c r="M77" s="476"/>
      <c r="N77" s="476"/>
      <c r="O77" s="476"/>
      <c r="P77" s="476"/>
    </row>
    <row r="78" spans="1:16" ht="33.950000000000003" customHeight="1" thickBot="1" x14ac:dyDescent="0.25">
      <c r="A78" s="371" t="s">
        <v>193</v>
      </c>
      <c r="B78" s="365" t="s">
        <v>194</v>
      </c>
      <c r="C78" s="423">
        <v>245</v>
      </c>
      <c r="D78" s="423">
        <v>930</v>
      </c>
      <c r="E78" s="350">
        <v>25350</v>
      </c>
      <c r="F78" s="351">
        <v>15530</v>
      </c>
      <c r="G78" s="394">
        <f>ROUND(12*1.35278*(1/C78*E78+1/D78*F78)+I78,0)</f>
        <v>2021</v>
      </c>
      <c r="H78" s="395">
        <f t="shared" si="4"/>
        <v>1442</v>
      </c>
      <c r="I78" s="351">
        <v>70</v>
      </c>
      <c r="K78" s="476"/>
      <c r="L78" s="476"/>
      <c r="M78" s="476"/>
      <c r="N78" s="476"/>
      <c r="O78" s="476"/>
      <c r="P78" s="476"/>
    </row>
    <row r="79" spans="1:16" ht="33.950000000000003" customHeight="1" thickBot="1" x14ac:dyDescent="0.25">
      <c r="A79" s="371" t="s">
        <v>193</v>
      </c>
      <c r="B79" s="365" t="s">
        <v>195</v>
      </c>
      <c r="C79" s="423">
        <v>95</v>
      </c>
      <c r="D79" s="422"/>
      <c r="E79" s="350">
        <v>27790</v>
      </c>
      <c r="F79" s="351"/>
      <c r="G79" s="349">
        <f>ROUND(12*1.35278*(1/C79*E79)+I79,0)</f>
        <v>4819</v>
      </c>
      <c r="H79" s="350">
        <f>ROUND(12*(1/C79*E79),0)</f>
        <v>3510</v>
      </c>
      <c r="I79" s="351">
        <v>70</v>
      </c>
      <c r="K79" s="476"/>
      <c r="L79" s="476"/>
      <c r="M79" s="476"/>
      <c r="N79" s="476"/>
      <c r="O79" s="476"/>
      <c r="P79" s="476"/>
    </row>
    <row r="80" spans="1:16" s="2" customFormat="1" ht="21" customHeight="1" x14ac:dyDescent="0.25">
      <c r="A80" s="424"/>
      <c r="B80" s="1"/>
      <c r="C80" s="1"/>
      <c r="D80" s="1"/>
      <c r="E80" s="444"/>
      <c r="F80" s="425"/>
      <c r="G80" s="425"/>
      <c r="H80" s="425"/>
      <c r="I80" s="448"/>
    </row>
  </sheetData>
  <autoFilter ref="A4:J79"/>
  <mergeCells count="1">
    <mergeCell ref="H2:I2"/>
  </mergeCells>
  <pageMargins left="0.39370078740157483" right="0.39370078740157483" top="0.59055118110236227" bottom="0.39370078740157483" header="0.19685039370078741" footer="0.11811023622047245"/>
  <pageSetup paperSize="9" scale="91" fitToHeight="9" orientation="landscape" r:id="rId1"/>
  <headerFooter alignWithMargins="0">
    <oddHeader>&amp;L&amp;12Krajský úřad Plzeňského kraje&amp;RV Plzni
25. 2. 2015</oddHeader>
    <oddFooter>Stránka &amp;P z &amp;N</oddFooter>
  </headerFooter>
  <rowBreaks count="4" manualBreakCount="4">
    <brk id="17" max="8" man="1"/>
    <brk id="30" max="8" man="1"/>
    <brk id="45" max="16383" man="1"/>
    <brk id="62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A1:I771"/>
  <sheetViews>
    <sheetView workbookViewId="0">
      <pane ySplit="12" topLeftCell="A608" activePane="bottomLeft" state="frozenSplit"/>
      <selection activeCell="J36" sqref="J36"/>
      <selection pane="bottomLeft" activeCell="L22" sqref="L22"/>
    </sheetView>
  </sheetViews>
  <sheetFormatPr defaultRowHeight="12.75" x14ac:dyDescent="0.2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3.140625" customWidth="1"/>
    <col min="8" max="8" width="10.7109375" customWidth="1"/>
    <col min="9" max="9" width="16.140625" customWidth="1"/>
  </cols>
  <sheetData>
    <row r="1" spans="1:9" x14ac:dyDescent="0.2">
      <c r="H1" t="s">
        <v>18</v>
      </c>
    </row>
    <row r="2" spans="1:9" ht="4.5" customHeight="1" x14ac:dyDescent="0.2"/>
    <row r="3" spans="1:9" ht="20.25" x14ac:dyDescent="0.3">
      <c r="A3" s="30" t="s">
        <v>735</v>
      </c>
      <c r="C3" s="26"/>
      <c r="D3" s="26"/>
      <c r="E3" s="26"/>
      <c r="F3" s="27"/>
      <c r="G3" s="27"/>
      <c r="H3" s="28"/>
      <c r="I3" s="28"/>
    </row>
    <row r="4" spans="1:9" ht="15" x14ac:dyDescent="0.25">
      <c r="A4" s="58" t="s">
        <v>56</v>
      </c>
      <c r="B4" s="32"/>
      <c r="C4" s="32"/>
      <c r="D4" s="32"/>
      <c r="E4" s="32"/>
      <c r="F4" s="32"/>
      <c r="G4" s="32"/>
      <c r="I4" s="28"/>
    </row>
    <row r="5" spans="1:9" ht="5.25" customHeight="1" x14ac:dyDescent="0.25">
      <c r="A5" s="58"/>
      <c r="B5" s="32"/>
      <c r="C5" s="32"/>
      <c r="D5" s="32"/>
      <c r="E5" s="32"/>
      <c r="F5" s="32"/>
      <c r="G5" s="32"/>
      <c r="I5" s="28"/>
    </row>
    <row r="6" spans="1:9" ht="15.75" x14ac:dyDescent="0.25">
      <c r="A6" s="33"/>
      <c r="B6" s="34"/>
      <c r="C6" s="35" t="s">
        <v>158</v>
      </c>
      <c r="E6" s="36" t="s">
        <v>159</v>
      </c>
      <c r="I6" s="28"/>
    </row>
    <row r="7" spans="1:9" ht="15.75" x14ac:dyDescent="0.25">
      <c r="A7" s="37" t="s">
        <v>218</v>
      </c>
      <c r="B7" s="34"/>
      <c r="C7" s="59"/>
      <c r="D7" s="60"/>
      <c r="E7" s="59">
        <v>42.2</v>
      </c>
      <c r="I7" s="28"/>
    </row>
    <row r="8" spans="1:9" ht="15.75" x14ac:dyDescent="0.25">
      <c r="A8" s="37" t="s">
        <v>219</v>
      </c>
      <c r="B8" s="34"/>
      <c r="C8" s="59"/>
      <c r="D8" s="60"/>
      <c r="E8" s="177" t="s">
        <v>533</v>
      </c>
      <c r="I8" s="28"/>
    </row>
    <row r="9" spans="1:9" ht="15.75" x14ac:dyDescent="0.25">
      <c r="A9" s="37" t="s">
        <v>57</v>
      </c>
      <c r="B9" s="34"/>
      <c r="C9" s="59"/>
      <c r="D9" s="60"/>
      <c r="E9" s="59">
        <v>72</v>
      </c>
      <c r="I9" s="28"/>
    </row>
    <row r="10" spans="1:9" ht="6" customHeight="1" thickBot="1" x14ac:dyDescent="0.25">
      <c r="A10" s="512"/>
      <c r="B10" s="512"/>
      <c r="C10" s="44"/>
      <c r="D10" s="45"/>
      <c r="E10" s="46"/>
      <c r="F10" s="46"/>
      <c r="G10" s="46"/>
      <c r="I10" s="28"/>
    </row>
    <row r="11" spans="1:9" ht="15.75" x14ac:dyDescent="0.2">
      <c r="A11" s="29"/>
      <c r="B11" s="47" t="s">
        <v>197</v>
      </c>
      <c r="C11" s="48"/>
      <c r="D11" s="47" t="s">
        <v>198</v>
      </c>
      <c r="E11" s="48"/>
      <c r="F11" s="49" t="s">
        <v>199</v>
      </c>
      <c r="G11" s="154"/>
      <c r="H11" s="48"/>
    </row>
    <row r="12" spans="1:9" ht="45.75" thickBot="1" x14ac:dyDescent="0.25">
      <c r="A12" s="50" t="s">
        <v>31</v>
      </c>
      <c r="B12" s="51" t="s">
        <v>158</v>
      </c>
      <c r="C12" s="52" t="s">
        <v>159</v>
      </c>
      <c r="D12" s="53" t="s">
        <v>201</v>
      </c>
      <c r="E12" s="54" t="s">
        <v>202</v>
      </c>
      <c r="F12" s="155" t="s">
        <v>199</v>
      </c>
      <c r="G12" s="152" t="s">
        <v>535</v>
      </c>
      <c r="H12" s="156" t="s">
        <v>204</v>
      </c>
    </row>
    <row r="13" spans="1:9" x14ac:dyDescent="0.2">
      <c r="A13" s="119" t="s">
        <v>220</v>
      </c>
      <c r="B13" s="57"/>
      <c r="C13" s="63">
        <v>42.2</v>
      </c>
      <c r="D13" s="117"/>
      <c r="E13" s="146">
        <v>12780</v>
      </c>
      <c r="F13" s="145">
        <f>ROUND(12*1.35278*(1/C13*E13)+H13,0)</f>
        <v>4916</v>
      </c>
      <c r="G13" s="157">
        <f t="shared" ref="G13:G39" si="0">ROUND(12*(1/C13*E13),0)</f>
        <v>3634</v>
      </c>
      <c r="H13" s="178"/>
    </row>
    <row r="14" spans="1:9" x14ac:dyDescent="0.2">
      <c r="A14" s="119">
        <v>153</v>
      </c>
      <c r="B14" s="57"/>
      <c r="C14" s="63">
        <f>ROUND((-0.0000491*POWER(A14,2)+0.0818939*A14+34)*0.928,2)</f>
        <v>42.11</v>
      </c>
      <c r="D14" s="117"/>
      <c r="E14" s="147">
        <v>12780</v>
      </c>
      <c r="F14" s="139">
        <f t="shared" ref="F14:F77" si="1">ROUND(12*1.35278*(1/C14*E14)+H14,0)</f>
        <v>4927</v>
      </c>
      <c r="G14" s="151">
        <f t="shared" si="0"/>
        <v>3642</v>
      </c>
      <c r="H14" s="179"/>
    </row>
    <row r="15" spans="1:9" x14ac:dyDescent="0.2">
      <c r="A15" s="119">
        <v>154</v>
      </c>
      <c r="B15" s="57"/>
      <c r="C15" s="63">
        <f t="shared" ref="C15:C78" si="2">ROUND((-0.0000491*POWER(A15,2)+0.0818939*A15+34)*0.928,2)</f>
        <v>42.18</v>
      </c>
      <c r="D15" s="117"/>
      <c r="E15" s="147">
        <v>12780</v>
      </c>
      <c r="F15" s="139">
        <f t="shared" si="1"/>
        <v>4919</v>
      </c>
      <c r="G15" s="151">
        <f t="shared" si="0"/>
        <v>3636</v>
      </c>
      <c r="H15" s="179"/>
    </row>
    <row r="16" spans="1:9" x14ac:dyDescent="0.2">
      <c r="A16" s="119">
        <v>155</v>
      </c>
      <c r="B16" s="57"/>
      <c r="C16" s="63">
        <f t="shared" si="2"/>
        <v>42.24</v>
      </c>
      <c r="D16" s="117"/>
      <c r="E16" s="147">
        <v>12780</v>
      </c>
      <c r="F16" s="139">
        <f t="shared" si="1"/>
        <v>4912</v>
      </c>
      <c r="G16" s="151">
        <f t="shared" si="0"/>
        <v>3631</v>
      </c>
      <c r="H16" s="179"/>
    </row>
    <row r="17" spans="1:8" x14ac:dyDescent="0.2">
      <c r="A17" s="119">
        <v>156</v>
      </c>
      <c r="B17" s="57"/>
      <c r="C17" s="63">
        <f t="shared" si="2"/>
        <v>42.3</v>
      </c>
      <c r="D17" s="117"/>
      <c r="E17" s="147">
        <v>12780</v>
      </c>
      <c r="F17" s="139">
        <f t="shared" si="1"/>
        <v>4905</v>
      </c>
      <c r="G17" s="151">
        <f t="shared" si="0"/>
        <v>3626</v>
      </c>
      <c r="H17" s="179"/>
    </row>
    <row r="18" spans="1:8" x14ac:dyDescent="0.2">
      <c r="A18" s="119">
        <v>157</v>
      </c>
      <c r="B18" s="57"/>
      <c r="C18" s="63">
        <f t="shared" si="2"/>
        <v>42.36</v>
      </c>
      <c r="D18" s="117"/>
      <c r="E18" s="147">
        <v>12780</v>
      </c>
      <c r="F18" s="139">
        <f t="shared" si="1"/>
        <v>4898</v>
      </c>
      <c r="G18" s="151">
        <f t="shared" si="0"/>
        <v>3620</v>
      </c>
      <c r="H18" s="179"/>
    </row>
    <row r="19" spans="1:8" x14ac:dyDescent="0.2">
      <c r="A19" s="119">
        <v>158</v>
      </c>
      <c r="B19" s="57"/>
      <c r="C19" s="63">
        <f t="shared" si="2"/>
        <v>42.42</v>
      </c>
      <c r="D19" s="117"/>
      <c r="E19" s="147">
        <v>12780</v>
      </c>
      <c r="F19" s="139">
        <f t="shared" si="1"/>
        <v>4891</v>
      </c>
      <c r="G19" s="151">
        <f t="shared" si="0"/>
        <v>3615</v>
      </c>
      <c r="H19" s="179"/>
    </row>
    <row r="20" spans="1:8" x14ac:dyDescent="0.2">
      <c r="A20" s="119">
        <v>159</v>
      </c>
      <c r="B20" s="57"/>
      <c r="C20" s="63">
        <f t="shared" si="2"/>
        <v>42.48</v>
      </c>
      <c r="D20" s="117"/>
      <c r="E20" s="147">
        <v>12780</v>
      </c>
      <c r="F20" s="139">
        <f t="shared" si="1"/>
        <v>4884</v>
      </c>
      <c r="G20" s="151">
        <f t="shared" si="0"/>
        <v>3610</v>
      </c>
      <c r="H20" s="179"/>
    </row>
    <row r="21" spans="1:8" x14ac:dyDescent="0.2">
      <c r="A21" s="119">
        <v>160</v>
      </c>
      <c r="B21" s="57"/>
      <c r="C21" s="63">
        <f t="shared" si="2"/>
        <v>42.55</v>
      </c>
      <c r="D21" s="117"/>
      <c r="E21" s="147">
        <v>12780</v>
      </c>
      <c r="F21" s="139">
        <f t="shared" si="1"/>
        <v>4876</v>
      </c>
      <c r="G21" s="151">
        <f t="shared" si="0"/>
        <v>3604</v>
      </c>
      <c r="H21" s="179"/>
    </row>
    <row r="22" spans="1:8" x14ac:dyDescent="0.2">
      <c r="A22" s="119">
        <v>161</v>
      </c>
      <c r="B22" s="57"/>
      <c r="C22" s="63">
        <f t="shared" si="2"/>
        <v>42.61</v>
      </c>
      <c r="D22" s="117"/>
      <c r="E22" s="147">
        <v>12780</v>
      </c>
      <c r="F22" s="139">
        <f t="shared" si="1"/>
        <v>4869</v>
      </c>
      <c r="G22" s="151">
        <f t="shared" si="0"/>
        <v>3599</v>
      </c>
      <c r="H22" s="179"/>
    </row>
    <row r="23" spans="1:8" x14ac:dyDescent="0.2">
      <c r="A23" s="119">
        <v>162</v>
      </c>
      <c r="B23" s="57"/>
      <c r="C23" s="63">
        <f t="shared" si="2"/>
        <v>42.67</v>
      </c>
      <c r="D23" s="117"/>
      <c r="E23" s="147">
        <v>12780</v>
      </c>
      <c r="F23" s="139">
        <f t="shared" si="1"/>
        <v>4862</v>
      </c>
      <c r="G23" s="151">
        <f t="shared" si="0"/>
        <v>3594</v>
      </c>
      <c r="H23" s="179"/>
    </row>
    <row r="24" spans="1:8" x14ac:dyDescent="0.2">
      <c r="A24" s="119">
        <v>163</v>
      </c>
      <c r="B24" s="57"/>
      <c r="C24" s="63">
        <f t="shared" si="2"/>
        <v>42.73</v>
      </c>
      <c r="D24" s="117"/>
      <c r="E24" s="147">
        <v>12780</v>
      </c>
      <c r="F24" s="139">
        <f t="shared" si="1"/>
        <v>4855</v>
      </c>
      <c r="G24" s="151">
        <f t="shared" si="0"/>
        <v>3589</v>
      </c>
      <c r="H24" s="179"/>
    </row>
    <row r="25" spans="1:8" x14ac:dyDescent="0.2">
      <c r="A25" s="119">
        <v>164</v>
      </c>
      <c r="B25" s="57"/>
      <c r="C25" s="63">
        <f t="shared" si="2"/>
        <v>42.79</v>
      </c>
      <c r="D25" s="117"/>
      <c r="E25" s="147">
        <v>12780</v>
      </c>
      <c r="F25" s="139">
        <f t="shared" si="1"/>
        <v>4848</v>
      </c>
      <c r="G25" s="151">
        <f t="shared" si="0"/>
        <v>3584</v>
      </c>
      <c r="H25" s="179"/>
    </row>
    <row r="26" spans="1:8" x14ac:dyDescent="0.2">
      <c r="A26" s="119">
        <v>165</v>
      </c>
      <c r="B26" s="57"/>
      <c r="C26" s="63">
        <f t="shared" si="2"/>
        <v>42.85</v>
      </c>
      <c r="D26" s="117"/>
      <c r="E26" s="147">
        <v>12780</v>
      </c>
      <c r="F26" s="139">
        <f t="shared" si="1"/>
        <v>4842</v>
      </c>
      <c r="G26" s="151">
        <f t="shared" si="0"/>
        <v>3579</v>
      </c>
      <c r="H26" s="179"/>
    </row>
    <row r="27" spans="1:8" x14ac:dyDescent="0.2">
      <c r="A27" s="119">
        <v>166</v>
      </c>
      <c r="B27" s="57"/>
      <c r="C27" s="63">
        <f t="shared" si="2"/>
        <v>42.91</v>
      </c>
      <c r="D27" s="117"/>
      <c r="E27" s="147">
        <v>12780</v>
      </c>
      <c r="F27" s="139">
        <f t="shared" si="1"/>
        <v>4835</v>
      </c>
      <c r="G27" s="151">
        <f t="shared" si="0"/>
        <v>3574</v>
      </c>
      <c r="H27" s="179"/>
    </row>
    <row r="28" spans="1:8" x14ac:dyDescent="0.2">
      <c r="A28" s="119">
        <v>167</v>
      </c>
      <c r="B28" s="57"/>
      <c r="C28" s="63">
        <f t="shared" si="2"/>
        <v>42.97</v>
      </c>
      <c r="D28" s="117"/>
      <c r="E28" s="147">
        <v>12780</v>
      </c>
      <c r="F28" s="139">
        <f t="shared" si="1"/>
        <v>4828</v>
      </c>
      <c r="G28" s="151">
        <f t="shared" si="0"/>
        <v>3569</v>
      </c>
      <c r="H28" s="179"/>
    </row>
    <row r="29" spans="1:8" x14ac:dyDescent="0.2">
      <c r="A29" s="119">
        <v>168</v>
      </c>
      <c r="B29" s="57"/>
      <c r="C29" s="63">
        <f t="shared" si="2"/>
        <v>43.03</v>
      </c>
      <c r="D29" s="117"/>
      <c r="E29" s="147">
        <v>12780</v>
      </c>
      <c r="F29" s="139">
        <f t="shared" si="1"/>
        <v>4821</v>
      </c>
      <c r="G29" s="151">
        <f t="shared" si="0"/>
        <v>3564</v>
      </c>
      <c r="H29" s="179"/>
    </row>
    <row r="30" spans="1:8" x14ac:dyDescent="0.2">
      <c r="A30" s="119">
        <v>169</v>
      </c>
      <c r="B30" s="57"/>
      <c r="C30" s="63">
        <f t="shared" si="2"/>
        <v>43.09</v>
      </c>
      <c r="D30" s="117"/>
      <c r="E30" s="147">
        <v>12780</v>
      </c>
      <c r="F30" s="139">
        <f t="shared" si="1"/>
        <v>4815</v>
      </c>
      <c r="G30" s="151">
        <f t="shared" si="0"/>
        <v>3559</v>
      </c>
      <c r="H30" s="179"/>
    </row>
    <row r="31" spans="1:8" x14ac:dyDescent="0.2">
      <c r="A31" s="119">
        <v>170</v>
      </c>
      <c r="B31" s="57"/>
      <c r="C31" s="63">
        <f t="shared" si="2"/>
        <v>43.15</v>
      </c>
      <c r="D31" s="117"/>
      <c r="E31" s="147">
        <v>12780</v>
      </c>
      <c r="F31" s="139">
        <f t="shared" si="1"/>
        <v>4808</v>
      </c>
      <c r="G31" s="151">
        <f t="shared" si="0"/>
        <v>3554</v>
      </c>
      <c r="H31" s="179"/>
    </row>
    <row r="32" spans="1:8" x14ac:dyDescent="0.2">
      <c r="A32" s="119">
        <v>171</v>
      </c>
      <c r="B32" s="57"/>
      <c r="C32" s="63">
        <f t="shared" si="2"/>
        <v>43.22</v>
      </c>
      <c r="D32" s="117"/>
      <c r="E32" s="147">
        <v>12780</v>
      </c>
      <c r="F32" s="139">
        <f t="shared" si="1"/>
        <v>4800</v>
      </c>
      <c r="G32" s="151">
        <f t="shared" si="0"/>
        <v>3548</v>
      </c>
      <c r="H32" s="179"/>
    </row>
    <row r="33" spans="1:8" x14ac:dyDescent="0.2">
      <c r="A33" s="119">
        <v>172</v>
      </c>
      <c r="B33" s="57"/>
      <c r="C33" s="63">
        <f t="shared" si="2"/>
        <v>43.28</v>
      </c>
      <c r="D33" s="117"/>
      <c r="E33" s="147">
        <v>12780</v>
      </c>
      <c r="F33" s="139">
        <f t="shared" si="1"/>
        <v>4793</v>
      </c>
      <c r="G33" s="151">
        <f t="shared" si="0"/>
        <v>3543</v>
      </c>
      <c r="H33" s="179"/>
    </row>
    <row r="34" spans="1:8" x14ac:dyDescent="0.2">
      <c r="A34" s="119">
        <v>173</v>
      </c>
      <c r="B34" s="57"/>
      <c r="C34" s="63">
        <f t="shared" si="2"/>
        <v>43.34</v>
      </c>
      <c r="D34" s="117"/>
      <c r="E34" s="147">
        <v>12780</v>
      </c>
      <c r="F34" s="139">
        <f t="shared" si="1"/>
        <v>4787</v>
      </c>
      <c r="G34" s="151">
        <f t="shared" si="0"/>
        <v>3539</v>
      </c>
      <c r="H34" s="179"/>
    </row>
    <row r="35" spans="1:8" x14ac:dyDescent="0.2">
      <c r="A35" s="119">
        <v>174</v>
      </c>
      <c r="B35" s="57"/>
      <c r="C35" s="63">
        <f t="shared" si="2"/>
        <v>43.4</v>
      </c>
      <c r="D35" s="117"/>
      <c r="E35" s="147">
        <v>12780</v>
      </c>
      <c r="F35" s="139">
        <f t="shared" si="1"/>
        <v>4780</v>
      </c>
      <c r="G35" s="151">
        <f t="shared" si="0"/>
        <v>3534</v>
      </c>
      <c r="H35" s="179"/>
    </row>
    <row r="36" spans="1:8" x14ac:dyDescent="0.2">
      <c r="A36" s="119">
        <v>175</v>
      </c>
      <c r="B36" s="57"/>
      <c r="C36" s="63">
        <f t="shared" si="2"/>
        <v>43.46</v>
      </c>
      <c r="D36" s="117"/>
      <c r="E36" s="147">
        <v>12780</v>
      </c>
      <c r="F36" s="139">
        <f t="shared" si="1"/>
        <v>4774</v>
      </c>
      <c r="G36" s="151">
        <f t="shared" si="0"/>
        <v>3529</v>
      </c>
      <c r="H36" s="179"/>
    </row>
    <row r="37" spans="1:8" x14ac:dyDescent="0.2">
      <c r="A37" s="119">
        <v>176</v>
      </c>
      <c r="B37" s="57"/>
      <c r="C37" s="63">
        <f t="shared" si="2"/>
        <v>43.52</v>
      </c>
      <c r="D37" s="117"/>
      <c r="E37" s="147">
        <v>12780</v>
      </c>
      <c r="F37" s="139">
        <f t="shared" si="1"/>
        <v>4767</v>
      </c>
      <c r="G37" s="151">
        <f t="shared" si="0"/>
        <v>3524</v>
      </c>
      <c r="H37" s="179"/>
    </row>
    <row r="38" spans="1:8" x14ac:dyDescent="0.2">
      <c r="A38" s="119">
        <v>177</v>
      </c>
      <c r="B38" s="57"/>
      <c r="C38" s="63">
        <f t="shared" si="2"/>
        <v>43.58</v>
      </c>
      <c r="D38" s="117"/>
      <c r="E38" s="147">
        <v>12780</v>
      </c>
      <c r="F38" s="139">
        <f t="shared" si="1"/>
        <v>4760</v>
      </c>
      <c r="G38" s="151">
        <f t="shared" si="0"/>
        <v>3519</v>
      </c>
      <c r="H38" s="179"/>
    </row>
    <row r="39" spans="1:8" x14ac:dyDescent="0.2">
      <c r="A39" s="119">
        <v>178</v>
      </c>
      <c r="B39" s="57"/>
      <c r="C39" s="63">
        <f t="shared" si="2"/>
        <v>43.64</v>
      </c>
      <c r="D39" s="117"/>
      <c r="E39" s="147">
        <v>12780</v>
      </c>
      <c r="F39" s="139">
        <f t="shared" si="1"/>
        <v>4754</v>
      </c>
      <c r="G39" s="151">
        <f t="shared" si="0"/>
        <v>3514</v>
      </c>
      <c r="H39" s="179"/>
    </row>
    <row r="40" spans="1:8" x14ac:dyDescent="0.2">
      <c r="A40" s="119">
        <v>179</v>
      </c>
      <c r="B40" s="57"/>
      <c r="C40" s="63">
        <f t="shared" si="2"/>
        <v>43.7</v>
      </c>
      <c r="D40" s="117"/>
      <c r="E40" s="147">
        <v>12780</v>
      </c>
      <c r="F40" s="139">
        <f t="shared" si="1"/>
        <v>4747</v>
      </c>
      <c r="G40" s="151">
        <f t="shared" ref="G40:G103" si="3">ROUND(12*(1/C40*E40),0)</f>
        <v>3509</v>
      </c>
      <c r="H40" s="179"/>
    </row>
    <row r="41" spans="1:8" x14ac:dyDescent="0.2">
      <c r="A41" s="119">
        <v>180</v>
      </c>
      <c r="B41" s="57"/>
      <c r="C41" s="63">
        <f t="shared" si="2"/>
        <v>43.76</v>
      </c>
      <c r="D41" s="117"/>
      <c r="E41" s="147">
        <v>12780</v>
      </c>
      <c r="F41" s="139">
        <f t="shared" si="1"/>
        <v>4741</v>
      </c>
      <c r="G41" s="151">
        <f t="shared" si="3"/>
        <v>3505</v>
      </c>
      <c r="H41" s="179"/>
    </row>
    <row r="42" spans="1:8" x14ac:dyDescent="0.2">
      <c r="A42" s="119">
        <v>181</v>
      </c>
      <c r="B42" s="57"/>
      <c r="C42" s="63">
        <f t="shared" si="2"/>
        <v>43.81</v>
      </c>
      <c r="D42" s="117"/>
      <c r="E42" s="147">
        <v>12780</v>
      </c>
      <c r="F42" s="139">
        <f t="shared" si="1"/>
        <v>4736</v>
      </c>
      <c r="G42" s="151">
        <f t="shared" si="3"/>
        <v>3501</v>
      </c>
      <c r="H42" s="179"/>
    </row>
    <row r="43" spans="1:8" x14ac:dyDescent="0.2">
      <c r="A43" s="119">
        <v>182</v>
      </c>
      <c r="B43" s="57"/>
      <c r="C43" s="63">
        <f t="shared" si="2"/>
        <v>43.87</v>
      </c>
      <c r="D43" s="117"/>
      <c r="E43" s="147">
        <v>12780</v>
      </c>
      <c r="F43" s="139">
        <f t="shared" si="1"/>
        <v>4729</v>
      </c>
      <c r="G43" s="151">
        <f t="shared" si="3"/>
        <v>3496</v>
      </c>
      <c r="H43" s="179"/>
    </row>
    <row r="44" spans="1:8" x14ac:dyDescent="0.2">
      <c r="A44" s="119">
        <v>183</v>
      </c>
      <c r="B44" s="57"/>
      <c r="C44" s="63">
        <f t="shared" si="2"/>
        <v>43.93</v>
      </c>
      <c r="D44" s="117"/>
      <c r="E44" s="147">
        <v>12780</v>
      </c>
      <c r="F44" s="139">
        <f t="shared" si="1"/>
        <v>4723</v>
      </c>
      <c r="G44" s="151">
        <f t="shared" si="3"/>
        <v>3491</v>
      </c>
      <c r="H44" s="179"/>
    </row>
    <row r="45" spans="1:8" x14ac:dyDescent="0.2">
      <c r="A45" s="119">
        <v>184</v>
      </c>
      <c r="B45" s="57"/>
      <c r="C45" s="63">
        <f t="shared" si="2"/>
        <v>43.99</v>
      </c>
      <c r="D45" s="117"/>
      <c r="E45" s="147">
        <v>12780</v>
      </c>
      <c r="F45" s="139">
        <f t="shared" si="1"/>
        <v>4716</v>
      </c>
      <c r="G45" s="151">
        <f t="shared" si="3"/>
        <v>3486</v>
      </c>
      <c r="H45" s="179"/>
    </row>
    <row r="46" spans="1:8" x14ac:dyDescent="0.2">
      <c r="A46" s="119">
        <v>185</v>
      </c>
      <c r="B46" s="57"/>
      <c r="C46" s="63">
        <f t="shared" si="2"/>
        <v>44.05</v>
      </c>
      <c r="D46" s="117"/>
      <c r="E46" s="147">
        <v>12780</v>
      </c>
      <c r="F46" s="139">
        <f t="shared" si="1"/>
        <v>4710</v>
      </c>
      <c r="G46" s="151">
        <f t="shared" si="3"/>
        <v>3481</v>
      </c>
      <c r="H46" s="179"/>
    </row>
    <row r="47" spans="1:8" x14ac:dyDescent="0.2">
      <c r="A47" s="119">
        <v>186</v>
      </c>
      <c r="B47" s="57"/>
      <c r="C47" s="63">
        <f t="shared" si="2"/>
        <v>44.11</v>
      </c>
      <c r="D47" s="117"/>
      <c r="E47" s="147">
        <v>12780</v>
      </c>
      <c r="F47" s="139">
        <f t="shared" si="1"/>
        <v>4703</v>
      </c>
      <c r="G47" s="151">
        <f t="shared" si="3"/>
        <v>3477</v>
      </c>
      <c r="H47" s="179"/>
    </row>
    <row r="48" spans="1:8" x14ac:dyDescent="0.2">
      <c r="A48" s="119">
        <v>187</v>
      </c>
      <c r="B48" s="57"/>
      <c r="C48" s="63">
        <f t="shared" si="2"/>
        <v>44.17</v>
      </c>
      <c r="D48" s="117"/>
      <c r="E48" s="147">
        <v>12780</v>
      </c>
      <c r="F48" s="139">
        <f t="shared" si="1"/>
        <v>4697</v>
      </c>
      <c r="G48" s="151">
        <f t="shared" si="3"/>
        <v>3472</v>
      </c>
      <c r="H48" s="179"/>
    </row>
    <row r="49" spans="1:8" x14ac:dyDescent="0.2">
      <c r="A49" s="119">
        <v>188</v>
      </c>
      <c r="B49" s="57"/>
      <c r="C49" s="63">
        <f t="shared" si="2"/>
        <v>44.23</v>
      </c>
      <c r="D49" s="117"/>
      <c r="E49" s="147">
        <v>12780</v>
      </c>
      <c r="F49" s="139">
        <f t="shared" si="1"/>
        <v>4691</v>
      </c>
      <c r="G49" s="151">
        <f t="shared" si="3"/>
        <v>3467</v>
      </c>
      <c r="H49" s="179"/>
    </row>
    <row r="50" spans="1:8" x14ac:dyDescent="0.2">
      <c r="A50" s="119">
        <v>189</v>
      </c>
      <c r="B50" s="57"/>
      <c r="C50" s="63">
        <f t="shared" si="2"/>
        <v>44.29</v>
      </c>
      <c r="D50" s="117"/>
      <c r="E50" s="147">
        <v>12780</v>
      </c>
      <c r="F50" s="139">
        <f t="shared" si="1"/>
        <v>4684</v>
      </c>
      <c r="G50" s="151">
        <f t="shared" si="3"/>
        <v>3463</v>
      </c>
      <c r="H50" s="179"/>
    </row>
    <row r="51" spans="1:8" x14ac:dyDescent="0.2">
      <c r="A51" s="119">
        <v>190</v>
      </c>
      <c r="B51" s="57"/>
      <c r="C51" s="63">
        <f t="shared" si="2"/>
        <v>44.35</v>
      </c>
      <c r="D51" s="117"/>
      <c r="E51" s="147">
        <v>12780</v>
      </c>
      <c r="F51" s="139">
        <f t="shared" si="1"/>
        <v>4678</v>
      </c>
      <c r="G51" s="151">
        <f t="shared" si="3"/>
        <v>3458</v>
      </c>
      <c r="H51" s="179"/>
    </row>
    <row r="52" spans="1:8" x14ac:dyDescent="0.2">
      <c r="A52" s="119">
        <v>191</v>
      </c>
      <c r="B52" s="57"/>
      <c r="C52" s="63">
        <f t="shared" si="2"/>
        <v>44.41</v>
      </c>
      <c r="D52" s="117"/>
      <c r="E52" s="147">
        <v>12780</v>
      </c>
      <c r="F52" s="139">
        <f t="shared" si="1"/>
        <v>4672</v>
      </c>
      <c r="G52" s="151">
        <f t="shared" si="3"/>
        <v>3453</v>
      </c>
      <c r="H52" s="179"/>
    </row>
    <row r="53" spans="1:8" x14ac:dyDescent="0.2">
      <c r="A53" s="119">
        <v>192</v>
      </c>
      <c r="B53" s="57"/>
      <c r="C53" s="63">
        <f t="shared" si="2"/>
        <v>44.46</v>
      </c>
      <c r="D53" s="117"/>
      <c r="E53" s="147">
        <v>12780</v>
      </c>
      <c r="F53" s="139">
        <f t="shared" si="1"/>
        <v>4666</v>
      </c>
      <c r="G53" s="151">
        <f t="shared" si="3"/>
        <v>3449</v>
      </c>
      <c r="H53" s="179"/>
    </row>
    <row r="54" spans="1:8" x14ac:dyDescent="0.2">
      <c r="A54" s="119">
        <v>193</v>
      </c>
      <c r="B54" s="57"/>
      <c r="C54" s="63">
        <f t="shared" si="2"/>
        <v>44.52</v>
      </c>
      <c r="D54" s="117"/>
      <c r="E54" s="147">
        <v>12780</v>
      </c>
      <c r="F54" s="139">
        <f t="shared" si="1"/>
        <v>4660</v>
      </c>
      <c r="G54" s="151">
        <f t="shared" si="3"/>
        <v>3445</v>
      </c>
      <c r="H54" s="179"/>
    </row>
    <row r="55" spans="1:8" x14ac:dyDescent="0.2">
      <c r="A55" s="119">
        <v>194</v>
      </c>
      <c r="B55" s="57"/>
      <c r="C55" s="63">
        <f t="shared" si="2"/>
        <v>44.58</v>
      </c>
      <c r="D55" s="117"/>
      <c r="E55" s="147">
        <v>12780</v>
      </c>
      <c r="F55" s="139">
        <f t="shared" si="1"/>
        <v>4654</v>
      </c>
      <c r="G55" s="151">
        <f t="shared" si="3"/>
        <v>3440</v>
      </c>
      <c r="H55" s="179"/>
    </row>
    <row r="56" spans="1:8" x14ac:dyDescent="0.2">
      <c r="A56" s="119">
        <v>195</v>
      </c>
      <c r="B56" s="57"/>
      <c r="C56" s="63">
        <f t="shared" si="2"/>
        <v>44.64</v>
      </c>
      <c r="D56" s="117"/>
      <c r="E56" s="147">
        <v>12780</v>
      </c>
      <c r="F56" s="139">
        <f t="shared" si="1"/>
        <v>4647</v>
      </c>
      <c r="G56" s="151">
        <f t="shared" si="3"/>
        <v>3435</v>
      </c>
      <c r="H56" s="179"/>
    </row>
    <row r="57" spans="1:8" x14ac:dyDescent="0.2">
      <c r="A57" s="119">
        <v>196</v>
      </c>
      <c r="B57" s="57"/>
      <c r="C57" s="63">
        <f t="shared" si="2"/>
        <v>44.7</v>
      </c>
      <c r="D57" s="117"/>
      <c r="E57" s="147">
        <v>12780</v>
      </c>
      <c r="F57" s="139">
        <f t="shared" si="1"/>
        <v>4641</v>
      </c>
      <c r="G57" s="151">
        <f t="shared" si="3"/>
        <v>3431</v>
      </c>
      <c r="H57" s="179"/>
    </row>
    <row r="58" spans="1:8" x14ac:dyDescent="0.2">
      <c r="A58" s="119">
        <v>197</v>
      </c>
      <c r="B58" s="57"/>
      <c r="C58" s="63">
        <f t="shared" si="2"/>
        <v>44.76</v>
      </c>
      <c r="D58" s="117"/>
      <c r="E58" s="147">
        <v>12780</v>
      </c>
      <c r="F58" s="139">
        <f t="shared" si="1"/>
        <v>4635</v>
      </c>
      <c r="G58" s="151">
        <f t="shared" si="3"/>
        <v>3426</v>
      </c>
      <c r="H58" s="179"/>
    </row>
    <row r="59" spans="1:8" x14ac:dyDescent="0.2">
      <c r="A59" s="119">
        <v>198</v>
      </c>
      <c r="B59" s="57"/>
      <c r="C59" s="63">
        <f t="shared" si="2"/>
        <v>44.81</v>
      </c>
      <c r="D59" s="117"/>
      <c r="E59" s="147">
        <v>12780</v>
      </c>
      <c r="F59" s="139">
        <f t="shared" si="1"/>
        <v>4630</v>
      </c>
      <c r="G59" s="151">
        <f t="shared" si="3"/>
        <v>3422</v>
      </c>
      <c r="H59" s="179"/>
    </row>
    <row r="60" spans="1:8" x14ac:dyDescent="0.2">
      <c r="A60" s="119">
        <v>199</v>
      </c>
      <c r="B60" s="57"/>
      <c r="C60" s="63">
        <f t="shared" si="2"/>
        <v>44.87</v>
      </c>
      <c r="D60" s="117"/>
      <c r="E60" s="147">
        <v>12780</v>
      </c>
      <c r="F60" s="139">
        <f t="shared" si="1"/>
        <v>4624</v>
      </c>
      <c r="G60" s="151">
        <f t="shared" si="3"/>
        <v>3418</v>
      </c>
      <c r="H60" s="179"/>
    </row>
    <row r="61" spans="1:8" x14ac:dyDescent="0.2">
      <c r="A61" s="119">
        <v>200</v>
      </c>
      <c r="B61" s="57"/>
      <c r="C61" s="63">
        <f t="shared" si="2"/>
        <v>44.93</v>
      </c>
      <c r="D61" s="117"/>
      <c r="E61" s="147">
        <v>12780</v>
      </c>
      <c r="F61" s="139">
        <f t="shared" si="1"/>
        <v>4617</v>
      </c>
      <c r="G61" s="151">
        <f t="shared" si="3"/>
        <v>3413</v>
      </c>
      <c r="H61" s="179"/>
    </row>
    <row r="62" spans="1:8" x14ac:dyDescent="0.2">
      <c r="A62" s="119">
        <v>201</v>
      </c>
      <c r="B62" s="57"/>
      <c r="C62" s="63">
        <f t="shared" si="2"/>
        <v>44.99</v>
      </c>
      <c r="D62" s="117"/>
      <c r="E62" s="147">
        <v>12780</v>
      </c>
      <c r="F62" s="139">
        <f t="shared" si="1"/>
        <v>4611</v>
      </c>
      <c r="G62" s="151">
        <f t="shared" si="3"/>
        <v>3409</v>
      </c>
      <c r="H62" s="179"/>
    </row>
    <row r="63" spans="1:8" x14ac:dyDescent="0.2">
      <c r="A63" s="119">
        <v>202</v>
      </c>
      <c r="B63" s="57"/>
      <c r="C63" s="63">
        <f t="shared" si="2"/>
        <v>45.04</v>
      </c>
      <c r="D63" s="117"/>
      <c r="E63" s="147">
        <v>12780</v>
      </c>
      <c r="F63" s="139">
        <f t="shared" si="1"/>
        <v>4606</v>
      </c>
      <c r="G63" s="151">
        <f t="shared" si="3"/>
        <v>3405</v>
      </c>
      <c r="H63" s="179"/>
    </row>
    <row r="64" spans="1:8" x14ac:dyDescent="0.2">
      <c r="A64" s="119">
        <v>203</v>
      </c>
      <c r="B64" s="57"/>
      <c r="C64" s="63">
        <f t="shared" si="2"/>
        <v>45.1</v>
      </c>
      <c r="D64" s="117"/>
      <c r="E64" s="147">
        <v>12780</v>
      </c>
      <c r="F64" s="139">
        <f t="shared" si="1"/>
        <v>4600</v>
      </c>
      <c r="G64" s="151">
        <f t="shared" si="3"/>
        <v>3400</v>
      </c>
      <c r="H64" s="179"/>
    </row>
    <row r="65" spans="1:8" x14ac:dyDescent="0.2">
      <c r="A65" s="119">
        <v>204</v>
      </c>
      <c r="B65" s="57"/>
      <c r="C65" s="63">
        <f t="shared" si="2"/>
        <v>45.16</v>
      </c>
      <c r="D65" s="117"/>
      <c r="E65" s="147">
        <v>12780</v>
      </c>
      <c r="F65" s="139">
        <f t="shared" si="1"/>
        <v>4594</v>
      </c>
      <c r="G65" s="151">
        <f t="shared" si="3"/>
        <v>3396</v>
      </c>
      <c r="H65" s="179"/>
    </row>
    <row r="66" spans="1:8" x14ac:dyDescent="0.2">
      <c r="A66" s="119">
        <v>205</v>
      </c>
      <c r="B66" s="57"/>
      <c r="C66" s="63">
        <f t="shared" si="2"/>
        <v>45.22</v>
      </c>
      <c r="D66" s="117"/>
      <c r="E66" s="147">
        <v>12780</v>
      </c>
      <c r="F66" s="139">
        <f t="shared" si="1"/>
        <v>4588</v>
      </c>
      <c r="G66" s="151">
        <f t="shared" si="3"/>
        <v>3391</v>
      </c>
      <c r="H66" s="179"/>
    </row>
    <row r="67" spans="1:8" x14ac:dyDescent="0.2">
      <c r="A67" s="119">
        <v>206</v>
      </c>
      <c r="B67" s="57"/>
      <c r="C67" s="63">
        <f t="shared" si="2"/>
        <v>45.27</v>
      </c>
      <c r="D67" s="117"/>
      <c r="E67" s="147">
        <v>12780</v>
      </c>
      <c r="F67" s="139">
        <f t="shared" si="1"/>
        <v>4583</v>
      </c>
      <c r="G67" s="151">
        <f t="shared" si="3"/>
        <v>3388</v>
      </c>
      <c r="H67" s="179"/>
    </row>
    <row r="68" spans="1:8" x14ac:dyDescent="0.2">
      <c r="A68" s="119">
        <v>207</v>
      </c>
      <c r="B68" s="57"/>
      <c r="C68" s="63">
        <f t="shared" si="2"/>
        <v>45.33</v>
      </c>
      <c r="D68" s="117"/>
      <c r="E68" s="147">
        <v>12780</v>
      </c>
      <c r="F68" s="139">
        <f t="shared" si="1"/>
        <v>4577</v>
      </c>
      <c r="G68" s="151">
        <f t="shared" si="3"/>
        <v>3383</v>
      </c>
      <c r="H68" s="179"/>
    </row>
    <row r="69" spans="1:8" x14ac:dyDescent="0.2">
      <c r="A69" s="119">
        <v>208</v>
      </c>
      <c r="B69" s="57"/>
      <c r="C69" s="63">
        <f t="shared" si="2"/>
        <v>45.39</v>
      </c>
      <c r="D69" s="117"/>
      <c r="E69" s="147">
        <v>12780</v>
      </c>
      <c r="F69" s="139">
        <f t="shared" si="1"/>
        <v>4571</v>
      </c>
      <c r="G69" s="151">
        <f t="shared" si="3"/>
        <v>3379</v>
      </c>
      <c r="H69" s="179"/>
    </row>
    <row r="70" spans="1:8" x14ac:dyDescent="0.2">
      <c r="A70" s="119">
        <v>209</v>
      </c>
      <c r="B70" s="57"/>
      <c r="C70" s="63">
        <f t="shared" si="2"/>
        <v>45.45</v>
      </c>
      <c r="D70" s="117"/>
      <c r="E70" s="147">
        <v>12780</v>
      </c>
      <c r="F70" s="139">
        <f t="shared" si="1"/>
        <v>4565</v>
      </c>
      <c r="G70" s="151">
        <f t="shared" si="3"/>
        <v>3374</v>
      </c>
      <c r="H70" s="179"/>
    </row>
    <row r="71" spans="1:8" x14ac:dyDescent="0.2">
      <c r="A71" s="119">
        <v>210</v>
      </c>
      <c r="B71" s="57"/>
      <c r="C71" s="63">
        <f t="shared" si="2"/>
        <v>45.5</v>
      </c>
      <c r="D71" s="117"/>
      <c r="E71" s="147">
        <v>12780</v>
      </c>
      <c r="F71" s="139">
        <f t="shared" si="1"/>
        <v>4560</v>
      </c>
      <c r="G71" s="151">
        <f t="shared" si="3"/>
        <v>3371</v>
      </c>
      <c r="H71" s="179"/>
    </row>
    <row r="72" spans="1:8" x14ac:dyDescent="0.2">
      <c r="A72" s="119">
        <v>211</v>
      </c>
      <c r="B72" s="57"/>
      <c r="C72" s="63">
        <f t="shared" si="2"/>
        <v>45.56</v>
      </c>
      <c r="D72" s="117"/>
      <c r="E72" s="147">
        <v>12780</v>
      </c>
      <c r="F72" s="139">
        <f t="shared" si="1"/>
        <v>4554</v>
      </c>
      <c r="G72" s="151">
        <f t="shared" si="3"/>
        <v>3366</v>
      </c>
      <c r="H72" s="179"/>
    </row>
    <row r="73" spans="1:8" x14ac:dyDescent="0.2">
      <c r="A73" s="119">
        <v>212</v>
      </c>
      <c r="B73" s="57"/>
      <c r="C73" s="63">
        <f t="shared" si="2"/>
        <v>45.62</v>
      </c>
      <c r="D73" s="117"/>
      <c r="E73" s="147">
        <v>12780</v>
      </c>
      <c r="F73" s="139">
        <f t="shared" si="1"/>
        <v>4548</v>
      </c>
      <c r="G73" s="151">
        <f t="shared" si="3"/>
        <v>3362</v>
      </c>
      <c r="H73" s="179"/>
    </row>
    <row r="74" spans="1:8" x14ac:dyDescent="0.2">
      <c r="A74" s="119">
        <v>213</v>
      </c>
      <c r="B74" s="57"/>
      <c r="C74" s="63">
        <f t="shared" si="2"/>
        <v>45.67</v>
      </c>
      <c r="D74" s="117"/>
      <c r="E74" s="147">
        <v>12780</v>
      </c>
      <c r="F74" s="139">
        <f t="shared" si="1"/>
        <v>4543</v>
      </c>
      <c r="G74" s="151">
        <f t="shared" si="3"/>
        <v>3358</v>
      </c>
      <c r="H74" s="179"/>
    </row>
    <row r="75" spans="1:8" x14ac:dyDescent="0.2">
      <c r="A75" s="119">
        <v>214</v>
      </c>
      <c r="B75" s="57"/>
      <c r="C75" s="63">
        <f t="shared" si="2"/>
        <v>45.73</v>
      </c>
      <c r="D75" s="117"/>
      <c r="E75" s="147">
        <v>12780</v>
      </c>
      <c r="F75" s="139">
        <f t="shared" si="1"/>
        <v>4537</v>
      </c>
      <c r="G75" s="151">
        <f t="shared" si="3"/>
        <v>3354</v>
      </c>
      <c r="H75" s="179"/>
    </row>
    <row r="76" spans="1:8" x14ac:dyDescent="0.2">
      <c r="A76" s="119">
        <v>215</v>
      </c>
      <c r="B76" s="57"/>
      <c r="C76" s="63">
        <f t="shared" si="2"/>
        <v>45.79</v>
      </c>
      <c r="D76" s="117"/>
      <c r="E76" s="147">
        <v>12780</v>
      </c>
      <c r="F76" s="139">
        <f t="shared" si="1"/>
        <v>4531</v>
      </c>
      <c r="G76" s="151">
        <f t="shared" si="3"/>
        <v>3349</v>
      </c>
      <c r="H76" s="179"/>
    </row>
    <row r="77" spans="1:8" x14ac:dyDescent="0.2">
      <c r="A77" s="119">
        <v>216</v>
      </c>
      <c r="B77" s="57"/>
      <c r="C77" s="63">
        <f t="shared" si="2"/>
        <v>45.84</v>
      </c>
      <c r="D77" s="117"/>
      <c r="E77" s="147">
        <v>12780</v>
      </c>
      <c r="F77" s="139">
        <f t="shared" si="1"/>
        <v>4526</v>
      </c>
      <c r="G77" s="151">
        <f t="shared" si="3"/>
        <v>3346</v>
      </c>
      <c r="H77" s="179"/>
    </row>
    <row r="78" spans="1:8" x14ac:dyDescent="0.2">
      <c r="A78" s="119">
        <v>217</v>
      </c>
      <c r="B78" s="57"/>
      <c r="C78" s="63">
        <f t="shared" si="2"/>
        <v>45.9</v>
      </c>
      <c r="D78" s="117"/>
      <c r="E78" s="147">
        <v>12780</v>
      </c>
      <c r="F78" s="139">
        <f t="shared" ref="F78:F141" si="4">ROUND(12*1.35278*(1/C78*E78)+H78,0)</f>
        <v>4520</v>
      </c>
      <c r="G78" s="151">
        <f t="shared" si="3"/>
        <v>3341</v>
      </c>
      <c r="H78" s="179"/>
    </row>
    <row r="79" spans="1:8" x14ac:dyDescent="0.2">
      <c r="A79" s="119">
        <v>218</v>
      </c>
      <c r="B79" s="57"/>
      <c r="C79" s="63">
        <f t="shared" ref="C79:C142" si="5">ROUND((-0.0000491*POWER(A79,2)+0.0818939*A79+34)*0.928,2)</f>
        <v>45.95</v>
      </c>
      <c r="D79" s="117"/>
      <c r="E79" s="147">
        <v>12780</v>
      </c>
      <c r="F79" s="139">
        <f t="shared" si="4"/>
        <v>4515</v>
      </c>
      <c r="G79" s="151">
        <f t="shared" si="3"/>
        <v>3338</v>
      </c>
      <c r="H79" s="179"/>
    </row>
    <row r="80" spans="1:8" x14ac:dyDescent="0.2">
      <c r="A80" s="119">
        <v>219</v>
      </c>
      <c r="B80" s="57"/>
      <c r="C80" s="63">
        <f t="shared" si="5"/>
        <v>46.01</v>
      </c>
      <c r="D80" s="117"/>
      <c r="E80" s="147">
        <v>12780</v>
      </c>
      <c r="F80" s="139">
        <f t="shared" si="4"/>
        <v>4509</v>
      </c>
      <c r="G80" s="151">
        <f t="shared" si="3"/>
        <v>3333</v>
      </c>
      <c r="H80" s="179"/>
    </row>
    <row r="81" spans="1:8" x14ac:dyDescent="0.2">
      <c r="A81" s="119">
        <v>220</v>
      </c>
      <c r="B81" s="57"/>
      <c r="C81" s="63">
        <f t="shared" si="5"/>
        <v>46.07</v>
      </c>
      <c r="D81" s="117"/>
      <c r="E81" s="147">
        <v>12780</v>
      </c>
      <c r="F81" s="139">
        <f t="shared" si="4"/>
        <v>4503</v>
      </c>
      <c r="G81" s="151">
        <f t="shared" si="3"/>
        <v>3329</v>
      </c>
      <c r="H81" s="179"/>
    </row>
    <row r="82" spans="1:8" x14ac:dyDescent="0.2">
      <c r="A82" s="119">
        <v>221</v>
      </c>
      <c r="B82" s="57"/>
      <c r="C82" s="63">
        <f t="shared" si="5"/>
        <v>46.12</v>
      </c>
      <c r="D82" s="117"/>
      <c r="E82" s="147">
        <v>12780</v>
      </c>
      <c r="F82" s="139">
        <f t="shared" si="4"/>
        <v>4498</v>
      </c>
      <c r="G82" s="151">
        <f t="shared" si="3"/>
        <v>3325</v>
      </c>
      <c r="H82" s="179"/>
    </row>
    <row r="83" spans="1:8" x14ac:dyDescent="0.2">
      <c r="A83" s="119">
        <v>222</v>
      </c>
      <c r="B83" s="57"/>
      <c r="C83" s="63">
        <f t="shared" si="5"/>
        <v>46.18</v>
      </c>
      <c r="D83" s="117"/>
      <c r="E83" s="147">
        <v>12780</v>
      </c>
      <c r="F83" s="139">
        <f t="shared" si="4"/>
        <v>4492</v>
      </c>
      <c r="G83" s="151">
        <f t="shared" si="3"/>
        <v>3321</v>
      </c>
      <c r="H83" s="179"/>
    </row>
    <row r="84" spans="1:8" x14ac:dyDescent="0.2">
      <c r="A84" s="119">
        <v>223</v>
      </c>
      <c r="B84" s="57"/>
      <c r="C84" s="63">
        <f t="shared" si="5"/>
        <v>46.23</v>
      </c>
      <c r="D84" s="117"/>
      <c r="E84" s="147">
        <v>12780</v>
      </c>
      <c r="F84" s="139">
        <f t="shared" si="4"/>
        <v>4488</v>
      </c>
      <c r="G84" s="151">
        <f t="shared" si="3"/>
        <v>3317</v>
      </c>
      <c r="H84" s="179"/>
    </row>
    <row r="85" spans="1:8" x14ac:dyDescent="0.2">
      <c r="A85" s="119">
        <v>224</v>
      </c>
      <c r="B85" s="57"/>
      <c r="C85" s="63">
        <f t="shared" si="5"/>
        <v>46.29</v>
      </c>
      <c r="D85" s="117"/>
      <c r="E85" s="147">
        <v>12780</v>
      </c>
      <c r="F85" s="139">
        <f t="shared" si="4"/>
        <v>4482</v>
      </c>
      <c r="G85" s="151">
        <f t="shared" si="3"/>
        <v>3313</v>
      </c>
      <c r="H85" s="179"/>
    </row>
    <row r="86" spans="1:8" x14ac:dyDescent="0.2">
      <c r="A86" s="119">
        <v>225</v>
      </c>
      <c r="B86" s="57"/>
      <c r="C86" s="63">
        <f t="shared" si="5"/>
        <v>46.34</v>
      </c>
      <c r="D86" s="117"/>
      <c r="E86" s="147">
        <v>12780</v>
      </c>
      <c r="F86" s="139">
        <f t="shared" si="4"/>
        <v>4477</v>
      </c>
      <c r="G86" s="151">
        <f t="shared" si="3"/>
        <v>3309</v>
      </c>
      <c r="H86" s="179"/>
    </row>
    <row r="87" spans="1:8" x14ac:dyDescent="0.2">
      <c r="A87" s="119">
        <v>226</v>
      </c>
      <c r="B87" s="57"/>
      <c r="C87" s="63">
        <f t="shared" si="5"/>
        <v>46.4</v>
      </c>
      <c r="D87" s="117"/>
      <c r="E87" s="147">
        <v>12780</v>
      </c>
      <c r="F87" s="139">
        <f t="shared" si="4"/>
        <v>4471</v>
      </c>
      <c r="G87" s="151">
        <f t="shared" si="3"/>
        <v>3305</v>
      </c>
      <c r="H87" s="179"/>
    </row>
    <row r="88" spans="1:8" x14ac:dyDescent="0.2">
      <c r="A88" s="119">
        <v>227</v>
      </c>
      <c r="B88" s="57"/>
      <c r="C88" s="63">
        <f t="shared" si="5"/>
        <v>46.46</v>
      </c>
      <c r="D88" s="117"/>
      <c r="E88" s="147">
        <v>12780</v>
      </c>
      <c r="F88" s="139">
        <f t="shared" si="4"/>
        <v>4465</v>
      </c>
      <c r="G88" s="151">
        <f t="shared" si="3"/>
        <v>3301</v>
      </c>
      <c r="H88" s="179"/>
    </row>
    <row r="89" spans="1:8" x14ac:dyDescent="0.2">
      <c r="A89" s="119">
        <v>228</v>
      </c>
      <c r="B89" s="57"/>
      <c r="C89" s="63">
        <f t="shared" si="5"/>
        <v>46.51</v>
      </c>
      <c r="D89" s="117"/>
      <c r="E89" s="147">
        <v>12780</v>
      </c>
      <c r="F89" s="139">
        <f t="shared" si="4"/>
        <v>4461</v>
      </c>
      <c r="G89" s="151">
        <f t="shared" si="3"/>
        <v>3297</v>
      </c>
      <c r="H89" s="179"/>
    </row>
    <row r="90" spans="1:8" x14ac:dyDescent="0.2">
      <c r="A90" s="119">
        <v>229</v>
      </c>
      <c r="B90" s="57"/>
      <c r="C90" s="63">
        <f t="shared" si="5"/>
        <v>46.57</v>
      </c>
      <c r="D90" s="117"/>
      <c r="E90" s="147">
        <v>12780</v>
      </c>
      <c r="F90" s="139">
        <f t="shared" si="4"/>
        <v>4455</v>
      </c>
      <c r="G90" s="151">
        <f t="shared" si="3"/>
        <v>3293</v>
      </c>
      <c r="H90" s="179"/>
    </row>
    <row r="91" spans="1:8" x14ac:dyDescent="0.2">
      <c r="A91" s="119">
        <v>230</v>
      </c>
      <c r="B91" s="57"/>
      <c r="C91" s="63">
        <f t="shared" si="5"/>
        <v>46.62</v>
      </c>
      <c r="D91" s="117"/>
      <c r="E91" s="147">
        <v>12780</v>
      </c>
      <c r="F91" s="139">
        <f t="shared" si="4"/>
        <v>4450</v>
      </c>
      <c r="G91" s="151">
        <f t="shared" si="3"/>
        <v>3290</v>
      </c>
      <c r="H91" s="179"/>
    </row>
    <row r="92" spans="1:8" x14ac:dyDescent="0.2">
      <c r="A92" s="119">
        <v>231</v>
      </c>
      <c r="B92" s="57"/>
      <c r="C92" s="63">
        <f t="shared" si="5"/>
        <v>46.68</v>
      </c>
      <c r="D92" s="117"/>
      <c r="E92" s="147">
        <v>12780</v>
      </c>
      <c r="F92" s="139">
        <f t="shared" si="4"/>
        <v>4444</v>
      </c>
      <c r="G92" s="151">
        <f t="shared" si="3"/>
        <v>3285</v>
      </c>
      <c r="H92" s="179"/>
    </row>
    <row r="93" spans="1:8" x14ac:dyDescent="0.2">
      <c r="A93" s="119">
        <v>232</v>
      </c>
      <c r="B93" s="57"/>
      <c r="C93" s="63">
        <f t="shared" si="5"/>
        <v>46.73</v>
      </c>
      <c r="D93" s="117"/>
      <c r="E93" s="147">
        <v>12780</v>
      </c>
      <c r="F93" s="139">
        <f t="shared" si="4"/>
        <v>4440</v>
      </c>
      <c r="G93" s="151">
        <f t="shared" si="3"/>
        <v>3282</v>
      </c>
      <c r="H93" s="179"/>
    </row>
    <row r="94" spans="1:8" x14ac:dyDescent="0.2">
      <c r="A94" s="119">
        <v>233</v>
      </c>
      <c r="B94" s="57"/>
      <c r="C94" s="63">
        <f t="shared" si="5"/>
        <v>46.79</v>
      </c>
      <c r="D94" s="117"/>
      <c r="E94" s="147">
        <v>12780</v>
      </c>
      <c r="F94" s="139">
        <f t="shared" si="4"/>
        <v>4434</v>
      </c>
      <c r="G94" s="151">
        <f t="shared" si="3"/>
        <v>3278</v>
      </c>
      <c r="H94" s="179"/>
    </row>
    <row r="95" spans="1:8" x14ac:dyDescent="0.2">
      <c r="A95" s="119">
        <v>234</v>
      </c>
      <c r="B95" s="57"/>
      <c r="C95" s="63">
        <f t="shared" si="5"/>
        <v>46.84</v>
      </c>
      <c r="D95" s="117"/>
      <c r="E95" s="147">
        <v>12780</v>
      </c>
      <c r="F95" s="139">
        <f t="shared" si="4"/>
        <v>4429</v>
      </c>
      <c r="G95" s="151">
        <f t="shared" si="3"/>
        <v>3274</v>
      </c>
      <c r="H95" s="179"/>
    </row>
    <row r="96" spans="1:8" x14ac:dyDescent="0.2">
      <c r="A96" s="119">
        <v>235</v>
      </c>
      <c r="B96" s="57"/>
      <c r="C96" s="63">
        <f t="shared" si="5"/>
        <v>46.9</v>
      </c>
      <c r="D96" s="117"/>
      <c r="E96" s="147">
        <v>12780</v>
      </c>
      <c r="F96" s="139">
        <f t="shared" si="4"/>
        <v>4424</v>
      </c>
      <c r="G96" s="151">
        <f t="shared" si="3"/>
        <v>3270</v>
      </c>
      <c r="H96" s="179"/>
    </row>
    <row r="97" spans="1:8" x14ac:dyDescent="0.2">
      <c r="A97" s="119">
        <v>236</v>
      </c>
      <c r="B97" s="57"/>
      <c r="C97" s="63">
        <f t="shared" si="5"/>
        <v>46.95</v>
      </c>
      <c r="D97" s="117"/>
      <c r="E97" s="147">
        <v>12780</v>
      </c>
      <c r="F97" s="139">
        <f t="shared" si="4"/>
        <v>4419</v>
      </c>
      <c r="G97" s="151">
        <f t="shared" si="3"/>
        <v>3266</v>
      </c>
      <c r="H97" s="179"/>
    </row>
    <row r="98" spans="1:8" x14ac:dyDescent="0.2">
      <c r="A98" s="119">
        <v>237</v>
      </c>
      <c r="B98" s="57"/>
      <c r="C98" s="63">
        <f t="shared" si="5"/>
        <v>47</v>
      </c>
      <c r="D98" s="117"/>
      <c r="E98" s="147">
        <v>12780</v>
      </c>
      <c r="F98" s="139">
        <f t="shared" si="4"/>
        <v>4414</v>
      </c>
      <c r="G98" s="151">
        <f t="shared" si="3"/>
        <v>3263</v>
      </c>
      <c r="H98" s="179"/>
    </row>
    <row r="99" spans="1:8" x14ac:dyDescent="0.2">
      <c r="A99" s="119">
        <v>238</v>
      </c>
      <c r="B99" s="57"/>
      <c r="C99" s="63">
        <f t="shared" si="5"/>
        <v>47.06</v>
      </c>
      <c r="D99" s="117"/>
      <c r="E99" s="147">
        <v>12780</v>
      </c>
      <c r="F99" s="139">
        <f t="shared" si="4"/>
        <v>4408</v>
      </c>
      <c r="G99" s="151">
        <f t="shared" si="3"/>
        <v>3259</v>
      </c>
      <c r="H99" s="179"/>
    </row>
    <row r="100" spans="1:8" x14ac:dyDescent="0.2">
      <c r="A100" s="119">
        <v>239</v>
      </c>
      <c r="B100" s="57"/>
      <c r="C100" s="63">
        <f t="shared" si="5"/>
        <v>47.11</v>
      </c>
      <c r="D100" s="117"/>
      <c r="E100" s="147">
        <v>12780</v>
      </c>
      <c r="F100" s="139">
        <f t="shared" si="4"/>
        <v>4404</v>
      </c>
      <c r="G100" s="151">
        <f t="shared" si="3"/>
        <v>3255</v>
      </c>
      <c r="H100" s="179"/>
    </row>
    <row r="101" spans="1:8" x14ac:dyDescent="0.2">
      <c r="A101" s="119">
        <v>240</v>
      </c>
      <c r="B101" s="57"/>
      <c r="C101" s="63">
        <f t="shared" si="5"/>
        <v>47.17</v>
      </c>
      <c r="D101" s="117"/>
      <c r="E101" s="147">
        <v>12780</v>
      </c>
      <c r="F101" s="139">
        <f t="shared" si="4"/>
        <v>4398</v>
      </c>
      <c r="G101" s="151">
        <f t="shared" si="3"/>
        <v>3251</v>
      </c>
      <c r="H101" s="179"/>
    </row>
    <row r="102" spans="1:8" x14ac:dyDescent="0.2">
      <c r="A102" s="119">
        <v>241</v>
      </c>
      <c r="B102" s="57"/>
      <c r="C102" s="63">
        <f t="shared" si="5"/>
        <v>47.22</v>
      </c>
      <c r="D102" s="117"/>
      <c r="E102" s="147">
        <v>12780</v>
      </c>
      <c r="F102" s="139">
        <f t="shared" si="4"/>
        <v>4394</v>
      </c>
      <c r="G102" s="151">
        <f t="shared" si="3"/>
        <v>3248</v>
      </c>
      <c r="H102" s="179"/>
    </row>
    <row r="103" spans="1:8" x14ac:dyDescent="0.2">
      <c r="A103" s="119">
        <v>242</v>
      </c>
      <c r="B103" s="57"/>
      <c r="C103" s="63">
        <f t="shared" si="5"/>
        <v>47.27</v>
      </c>
      <c r="D103" s="117"/>
      <c r="E103" s="147">
        <v>12780</v>
      </c>
      <c r="F103" s="139">
        <f t="shared" si="4"/>
        <v>4389</v>
      </c>
      <c r="G103" s="151">
        <f t="shared" si="3"/>
        <v>3244</v>
      </c>
      <c r="H103" s="179"/>
    </row>
    <row r="104" spans="1:8" x14ac:dyDescent="0.2">
      <c r="A104" s="119">
        <v>243</v>
      </c>
      <c r="B104" s="57"/>
      <c r="C104" s="63">
        <f t="shared" si="5"/>
        <v>47.33</v>
      </c>
      <c r="D104" s="117"/>
      <c r="E104" s="147">
        <v>12780</v>
      </c>
      <c r="F104" s="139">
        <f t="shared" si="4"/>
        <v>4383</v>
      </c>
      <c r="G104" s="151">
        <f t="shared" ref="G104:G167" si="6">ROUND(12*(1/C104*E104),0)</f>
        <v>3240</v>
      </c>
      <c r="H104" s="179"/>
    </row>
    <row r="105" spans="1:8" x14ac:dyDescent="0.2">
      <c r="A105" s="119">
        <v>244</v>
      </c>
      <c r="B105" s="57"/>
      <c r="C105" s="63">
        <f t="shared" si="5"/>
        <v>47.38</v>
      </c>
      <c r="D105" s="117"/>
      <c r="E105" s="147">
        <v>12780</v>
      </c>
      <c r="F105" s="139">
        <f t="shared" si="4"/>
        <v>4379</v>
      </c>
      <c r="G105" s="151">
        <f t="shared" si="6"/>
        <v>3237</v>
      </c>
      <c r="H105" s="179"/>
    </row>
    <row r="106" spans="1:8" x14ac:dyDescent="0.2">
      <c r="A106" s="119">
        <v>245</v>
      </c>
      <c r="B106" s="57"/>
      <c r="C106" s="63">
        <f t="shared" si="5"/>
        <v>47.44</v>
      </c>
      <c r="D106" s="117"/>
      <c r="E106" s="147">
        <v>12780</v>
      </c>
      <c r="F106" s="139">
        <f t="shared" si="4"/>
        <v>4373</v>
      </c>
      <c r="G106" s="151">
        <f t="shared" si="6"/>
        <v>3233</v>
      </c>
      <c r="H106" s="179"/>
    </row>
    <row r="107" spans="1:8" x14ac:dyDescent="0.2">
      <c r="A107" s="119">
        <v>246</v>
      </c>
      <c r="B107" s="57"/>
      <c r="C107" s="63">
        <f t="shared" si="5"/>
        <v>47.49</v>
      </c>
      <c r="D107" s="117"/>
      <c r="E107" s="147">
        <v>12780</v>
      </c>
      <c r="F107" s="139">
        <f t="shared" si="4"/>
        <v>4369</v>
      </c>
      <c r="G107" s="151">
        <f t="shared" si="6"/>
        <v>3229</v>
      </c>
      <c r="H107" s="179"/>
    </row>
    <row r="108" spans="1:8" x14ac:dyDescent="0.2">
      <c r="A108" s="119">
        <v>247</v>
      </c>
      <c r="B108" s="57"/>
      <c r="C108" s="63">
        <f t="shared" si="5"/>
        <v>47.54</v>
      </c>
      <c r="D108" s="117"/>
      <c r="E108" s="147">
        <v>12780</v>
      </c>
      <c r="F108" s="139">
        <f t="shared" si="4"/>
        <v>4364</v>
      </c>
      <c r="G108" s="151">
        <f t="shared" si="6"/>
        <v>3226</v>
      </c>
      <c r="H108" s="179"/>
    </row>
    <row r="109" spans="1:8" x14ac:dyDescent="0.2">
      <c r="A109" s="119">
        <v>248</v>
      </c>
      <c r="B109" s="57"/>
      <c r="C109" s="63">
        <f t="shared" si="5"/>
        <v>47.6</v>
      </c>
      <c r="D109" s="117"/>
      <c r="E109" s="147">
        <v>12780</v>
      </c>
      <c r="F109" s="139">
        <f t="shared" si="4"/>
        <v>4358</v>
      </c>
      <c r="G109" s="151">
        <f t="shared" si="6"/>
        <v>3222</v>
      </c>
      <c r="H109" s="179"/>
    </row>
    <row r="110" spans="1:8" x14ac:dyDescent="0.2">
      <c r="A110" s="119">
        <v>249</v>
      </c>
      <c r="B110" s="57"/>
      <c r="C110" s="63">
        <f t="shared" si="5"/>
        <v>47.65</v>
      </c>
      <c r="D110" s="117"/>
      <c r="E110" s="147">
        <v>12780</v>
      </c>
      <c r="F110" s="139">
        <f t="shared" si="4"/>
        <v>4354</v>
      </c>
      <c r="G110" s="151">
        <f t="shared" si="6"/>
        <v>3218</v>
      </c>
      <c r="H110" s="179"/>
    </row>
    <row r="111" spans="1:8" x14ac:dyDescent="0.2">
      <c r="A111" s="119">
        <v>250</v>
      </c>
      <c r="B111" s="57"/>
      <c r="C111" s="63">
        <f t="shared" si="5"/>
        <v>47.7</v>
      </c>
      <c r="D111" s="117"/>
      <c r="E111" s="147">
        <v>12780</v>
      </c>
      <c r="F111" s="139">
        <f t="shared" si="4"/>
        <v>4349</v>
      </c>
      <c r="G111" s="151">
        <f t="shared" si="6"/>
        <v>3215</v>
      </c>
      <c r="H111" s="179"/>
    </row>
    <row r="112" spans="1:8" x14ac:dyDescent="0.2">
      <c r="A112" s="119">
        <v>251</v>
      </c>
      <c r="B112" s="57"/>
      <c r="C112" s="63">
        <f t="shared" si="5"/>
        <v>47.76</v>
      </c>
      <c r="D112" s="117"/>
      <c r="E112" s="147">
        <v>12780</v>
      </c>
      <c r="F112" s="139">
        <f t="shared" si="4"/>
        <v>4344</v>
      </c>
      <c r="G112" s="151">
        <f t="shared" si="6"/>
        <v>3211</v>
      </c>
      <c r="H112" s="179"/>
    </row>
    <row r="113" spans="1:8" x14ac:dyDescent="0.2">
      <c r="A113" s="119">
        <v>252</v>
      </c>
      <c r="B113" s="57"/>
      <c r="C113" s="63">
        <f t="shared" si="5"/>
        <v>47.81</v>
      </c>
      <c r="D113" s="117"/>
      <c r="E113" s="147">
        <v>12780</v>
      </c>
      <c r="F113" s="139">
        <f t="shared" si="4"/>
        <v>4339</v>
      </c>
      <c r="G113" s="151">
        <f t="shared" si="6"/>
        <v>3208</v>
      </c>
      <c r="H113" s="179"/>
    </row>
    <row r="114" spans="1:8" x14ac:dyDescent="0.2">
      <c r="A114" s="119">
        <v>253</v>
      </c>
      <c r="B114" s="57"/>
      <c r="C114" s="63">
        <f t="shared" si="5"/>
        <v>47.86</v>
      </c>
      <c r="D114" s="117"/>
      <c r="E114" s="147">
        <v>12780</v>
      </c>
      <c r="F114" s="139">
        <f t="shared" si="4"/>
        <v>4335</v>
      </c>
      <c r="G114" s="151">
        <f t="shared" si="6"/>
        <v>3204</v>
      </c>
      <c r="H114" s="179"/>
    </row>
    <row r="115" spans="1:8" x14ac:dyDescent="0.2">
      <c r="A115" s="119">
        <v>254</v>
      </c>
      <c r="B115" s="57"/>
      <c r="C115" s="63">
        <f t="shared" si="5"/>
        <v>47.92</v>
      </c>
      <c r="D115" s="117"/>
      <c r="E115" s="147">
        <v>12780</v>
      </c>
      <c r="F115" s="139">
        <f t="shared" si="4"/>
        <v>4329</v>
      </c>
      <c r="G115" s="151">
        <f t="shared" si="6"/>
        <v>3200</v>
      </c>
      <c r="H115" s="179"/>
    </row>
    <row r="116" spans="1:8" x14ac:dyDescent="0.2">
      <c r="A116" s="119">
        <v>255</v>
      </c>
      <c r="B116" s="57"/>
      <c r="C116" s="63">
        <f t="shared" si="5"/>
        <v>47.97</v>
      </c>
      <c r="D116" s="117"/>
      <c r="E116" s="147">
        <v>12780</v>
      </c>
      <c r="F116" s="139">
        <f t="shared" si="4"/>
        <v>4325</v>
      </c>
      <c r="G116" s="151">
        <f t="shared" si="6"/>
        <v>3197</v>
      </c>
      <c r="H116" s="179"/>
    </row>
    <row r="117" spans="1:8" x14ac:dyDescent="0.2">
      <c r="A117" s="119">
        <v>256</v>
      </c>
      <c r="B117" s="57"/>
      <c r="C117" s="63">
        <f t="shared" si="5"/>
        <v>48.02</v>
      </c>
      <c r="D117" s="117"/>
      <c r="E117" s="147">
        <v>12780</v>
      </c>
      <c r="F117" s="139">
        <f t="shared" si="4"/>
        <v>4320</v>
      </c>
      <c r="G117" s="151">
        <f t="shared" si="6"/>
        <v>3194</v>
      </c>
      <c r="H117" s="179"/>
    </row>
    <row r="118" spans="1:8" x14ac:dyDescent="0.2">
      <c r="A118" s="119">
        <v>257</v>
      </c>
      <c r="B118" s="57"/>
      <c r="C118" s="63">
        <f t="shared" si="5"/>
        <v>48.07</v>
      </c>
      <c r="D118" s="117"/>
      <c r="E118" s="147">
        <v>12780</v>
      </c>
      <c r="F118" s="139">
        <f t="shared" si="4"/>
        <v>4316</v>
      </c>
      <c r="G118" s="151">
        <f t="shared" si="6"/>
        <v>3190</v>
      </c>
      <c r="H118" s="179"/>
    </row>
    <row r="119" spans="1:8" x14ac:dyDescent="0.2">
      <c r="A119" s="119">
        <v>258</v>
      </c>
      <c r="B119" s="57"/>
      <c r="C119" s="63">
        <f t="shared" si="5"/>
        <v>48.13</v>
      </c>
      <c r="D119" s="117"/>
      <c r="E119" s="147">
        <v>12780</v>
      </c>
      <c r="F119" s="139">
        <f t="shared" si="4"/>
        <v>4310</v>
      </c>
      <c r="G119" s="151">
        <f t="shared" si="6"/>
        <v>3186</v>
      </c>
      <c r="H119" s="179"/>
    </row>
    <row r="120" spans="1:8" x14ac:dyDescent="0.2">
      <c r="A120" s="119">
        <v>259</v>
      </c>
      <c r="B120" s="57"/>
      <c r="C120" s="63">
        <f t="shared" si="5"/>
        <v>48.18</v>
      </c>
      <c r="D120" s="117"/>
      <c r="E120" s="147">
        <v>12780</v>
      </c>
      <c r="F120" s="139">
        <f t="shared" si="4"/>
        <v>4306</v>
      </c>
      <c r="G120" s="151">
        <f t="shared" si="6"/>
        <v>3183</v>
      </c>
      <c r="H120" s="179"/>
    </row>
    <row r="121" spans="1:8" x14ac:dyDescent="0.2">
      <c r="A121" s="119">
        <v>260</v>
      </c>
      <c r="B121" s="57"/>
      <c r="C121" s="63">
        <f t="shared" si="5"/>
        <v>48.23</v>
      </c>
      <c r="D121" s="117"/>
      <c r="E121" s="147">
        <v>12780</v>
      </c>
      <c r="F121" s="139">
        <f t="shared" si="4"/>
        <v>4302</v>
      </c>
      <c r="G121" s="151">
        <f t="shared" si="6"/>
        <v>3180</v>
      </c>
      <c r="H121" s="179"/>
    </row>
    <row r="122" spans="1:8" x14ac:dyDescent="0.2">
      <c r="A122" s="119">
        <v>261</v>
      </c>
      <c r="B122" s="57"/>
      <c r="C122" s="63">
        <f t="shared" si="5"/>
        <v>48.28</v>
      </c>
      <c r="D122" s="117"/>
      <c r="E122" s="147">
        <v>12780</v>
      </c>
      <c r="F122" s="139">
        <f t="shared" si="4"/>
        <v>4297</v>
      </c>
      <c r="G122" s="151">
        <f t="shared" si="6"/>
        <v>3176</v>
      </c>
      <c r="H122" s="179"/>
    </row>
    <row r="123" spans="1:8" x14ac:dyDescent="0.2">
      <c r="A123" s="119">
        <v>262</v>
      </c>
      <c r="B123" s="57"/>
      <c r="C123" s="63">
        <f t="shared" si="5"/>
        <v>48.34</v>
      </c>
      <c r="D123" s="117"/>
      <c r="E123" s="147">
        <v>12780</v>
      </c>
      <c r="F123" s="139">
        <f t="shared" si="4"/>
        <v>4292</v>
      </c>
      <c r="G123" s="151">
        <f t="shared" si="6"/>
        <v>3173</v>
      </c>
      <c r="H123" s="179"/>
    </row>
    <row r="124" spans="1:8" x14ac:dyDescent="0.2">
      <c r="A124" s="119">
        <v>263</v>
      </c>
      <c r="B124" s="57"/>
      <c r="C124" s="63">
        <f t="shared" si="5"/>
        <v>48.39</v>
      </c>
      <c r="D124" s="117"/>
      <c r="E124" s="147">
        <v>12780</v>
      </c>
      <c r="F124" s="139">
        <f t="shared" si="4"/>
        <v>4287</v>
      </c>
      <c r="G124" s="151">
        <f t="shared" si="6"/>
        <v>3169</v>
      </c>
      <c r="H124" s="179"/>
    </row>
    <row r="125" spans="1:8" x14ac:dyDescent="0.2">
      <c r="A125" s="119">
        <v>264</v>
      </c>
      <c r="B125" s="57"/>
      <c r="C125" s="63">
        <f t="shared" si="5"/>
        <v>48.44</v>
      </c>
      <c r="D125" s="117"/>
      <c r="E125" s="147">
        <v>12780</v>
      </c>
      <c r="F125" s="139">
        <f t="shared" si="4"/>
        <v>4283</v>
      </c>
      <c r="G125" s="151">
        <f t="shared" si="6"/>
        <v>3166</v>
      </c>
      <c r="H125" s="179"/>
    </row>
    <row r="126" spans="1:8" x14ac:dyDescent="0.2">
      <c r="A126" s="119">
        <v>265</v>
      </c>
      <c r="B126" s="57"/>
      <c r="C126" s="63">
        <f t="shared" si="5"/>
        <v>48.49</v>
      </c>
      <c r="D126" s="117"/>
      <c r="E126" s="147">
        <v>12780</v>
      </c>
      <c r="F126" s="139">
        <f t="shared" si="4"/>
        <v>4278</v>
      </c>
      <c r="G126" s="151">
        <f t="shared" si="6"/>
        <v>3163</v>
      </c>
      <c r="H126" s="179"/>
    </row>
    <row r="127" spans="1:8" x14ac:dyDescent="0.2">
      <c r="A127" s="119">
        <v>266</v>
      </c>
      <c r="B127" s="57"/>
      <c r="C127" s="63">
        <f t="shared" si="5"/>
        <v>48.54</v>
      </c>
      <c r="D127" s="117"/>
      <c r="E127" s="147">
        <v>12780</v>
      </c>
      <c r="F127" s="139">
        <f t="shared" si="4"/>
        <v>4274</v>
      </c>
      <c r="G127" s="151">
        <f t="shared" si="6"/>
        <v>3159</v>
      </c>
      <c r="H127" s="179"/>
    </row>
    <row r="128" spans="1:8" x14ac:dyDescent="0.2">
      <c r="A128" s="119">
        <v>267</v>
      </c>
      <c r="B128" s="57"/>
      <c r="C128" s="63">
        <f t="shared" si="5"/>
        <v>48.6</v>
      </c>
      <c r="D128" s="117"/>
      <c r="E128" s="147">
        <v>12780</v>
      </c>
      <c r="F128" s="139">
        <f t="shared" si="4"/>
        <v>4269</v>
      </c>
      <c r="G128" s="151">
        <f t="shared" si="6"/>
        <v>3156</v>
      </c>
      <c r="H128" s="179"/>
    </row>
    <row r="129" spans="1:8" x14ac:dyDescent="0.2">
      <c r="A129" s="119">
        <v>268</v>
      </c>
      <c r="B129" s="57"/>
      <c r="C129" s="63">
        <f t="shared" si="5"/>
        <v>48.65</v>
      </c>
      <c r="D129" s="117"/>
      <c r="E129" s="147">
        <v>12780</v>
      </c>
      <c r="F129" s="139">
        <f t="shared" si="4"/>
        <v>4264</v>
      </c>
      <c r="G129" s="151">
        <f t="shared" si="6"/>
        <v>3152</v>
      </c>
      <c r="H129" s="179"/>
    </row>
    <row r="130" spans="1:8" x14ac:dyDescent="0.2">
      <c r="A130" s="119">
        <v>269</v>
      </c>
      <c r="B130" s="57"/>
      <c r="C130" s="63">
        <f t="shared" si="5"/>
        <v>48.7</v>
      </c>
      <c r="D130" s="117"/>
      <c r="E130" s="147">
        <v>12780</v>
      </c>
      <c r="F130" s="139">
        <f t="shared" si="4"/>
        <v>4260</v>
      </c>
      <c r="G130" s="151">
        <f t="shared" si="6"/>
        <v>3149</v>
      </c>
      <c r="H130" s="179"/>
    </row>
    <row r="131" spans="1:8" x14ac:dyDescent="0.2">
      <c r="A131" s="119">
        <v>270</v>
      </c>
      <c r="B131" s="57"/>
      <c r="C131" s="63">
        <f t="shared" si="5"/>
        <v>48.75</v>
      </c>
      <c r="D131" s="117"/>
      <c r="E131" s="147">
        <v>12780</v>
      </c>
      <c r="F131" s="139">
        <f t="shared" si="4"/>
        <v>4256</v>
      </c>
      <c r="G131" s="151">
        <f t="shared" si="6"/>
        <v>3146</v>
      </c>
      <c r="H131" s="179"/>
    </row>
    <row r="132" spans="1:8" x14ac:dyDescent="0.2">
      <c r="A132" s="119">
        <v>271</v>
      </c>
      <c r="B132" s="57"/>
      <c r="C132" s="63">
        <f t="shared" si="5"/>
        <v>48.8</v>
      </c>
      <c r="D132" s="117"/>
      <c r="E132" s="147">
        <v>12780</v>
      </c>
      <c r="F132" s="139">
        <f t="shared" si="4"/>
        <v>4251</v>
      </c>
      <c r="G132" s="151">
        <f t="shared" si="6"/>
        <v>3143</v>
      </c>
      <c r="H132" s="179"/>
    </row>
    <row r="133" spans="1:8" x14ac:dyDescent="0.2">
      <c r="A133" s="119">
        <v>272</v>
      </c>
      <c r="B133" s="57"/>
      <c r="C133" s="63">
        <f t="shared" si="5"/>
        <v>48.85</v>
      </c>
      <c r="D133" s="117"/>
      <c r="E133" s="147">
        <v>12780</v>
      </c>
      <c r="F133" s="139">
        <f t="shared" si="4"/>
        <v>4247</v>
      </c>
      <c r="G133" s="151">
        <f t="shared" si="6"/>
        <v>3139</v>
      </c>
      <c r="H133" s="179"/>
    </row>
    <row r="134" spans="1:8" x14ac:dyDescent="0.2">
      <c r="A134" s="119">
        <v>273</v>
      </c>
      <c r="B134" s="57"/>
      <c r="C134" s="63">
        <f t="shared" si="5"/>
        <v>48.9</v>
      </c>
      <c r="D134" s="117"/>
      <c r="E134" s="147">
        <v>12780</v>
      </c>
      <c r="F134" s="139">
        <f t="shared" si="4"/>
        <v>4243</v>
      </c>
      <c r="G134" s="151">
        <f t="shared" si="6"/>
        <v>3136</v>
      </c>
      <c r="H134" s="179"/>
    </row>
    <row r="135" spans="1:8" x14ac:dyDescent="0.2">
      <c r="A135" s="119">
        <v>274</v>
      </c>
      <c r="B135" s="57"/>
      <c r="C135" s="63">
        <f t="shared" si="5"/>
        <v>48.95</v>
      </c>
      <c r="D135" s="117"/>
      <c r="E135" s="147">
        <v>12780</v>
      </c>
      <c r="F135" s="139">
        <f t="shared" si="4"/>
        <v>4238</v>
      </c>
      <c r="G135" s="151">
        <f t="shared" si="6"/>
        <v>3133</v>
      </c>
      <c r="H135" s="179"/>
    </row>
    <row r="136" spans="1:8" x14ac:dyDescent="0.2">
      <c r="A136" s="119">
        <v>275</v>
      </c>
      <c r="B136" s="57"/>
      <c r="C136" s="63">
        <f t="shared" si="5"/>
        <v>49.01</v>
      </c>
      <c r="D136" s="117"/>
      <c r="E136" s="147">
        <v>12780</v>
      </c>
      <c r="F136" s="139">
        <f t="shared" si="4"/>
        <v>4233</v>
      </c>
      <c r="G136" s="151">
        <f t="shared" si="6"/>
        <v>3129</v>
      </c>
      <c r="H136" s="179"/>
    </row>
    <row r="137" spans="1:8" x14ac:dyDescent="0.2">
      <c r="A137" s="119">
        <v>276</v>
      </c>
      <c r="B137" s="57"/>
      <c r="C137" s="63">
        <f t="shared" si="5"/>
        <v>49.06</v>
      </c>
      <c r="D137" s="117"/>
      <c r="E137" s="147">
        <v>12780</v>
      </c>
      <c r="F137" s="139">
        <f t="shared" si="4"/>
        <v>4229</v>
      </c>
      <c r="G137" s="151">
        <f t="shared" si="6"/>
        <v>3126</v>
      </c>
      <c r="H137" s="179"/>
    </row>
    <row r="138" spans="1:8" x14ac:dyDescent="0.2">
      <c r="A138" s="119">
        <v>277</v>
      </c>
      <c r="B138" s="57"/>
      <c r="C138" s="63">
        <f t="shared" si="5"/>
        <v>49.11</v>
      </c>
      <c r="D138" s="117"/>
      <c r="E138" s="147">
        <v>12780</v>
      </c>
      <c r="F138" s="139">
        <f t="shared" si="4"/>
        <v>4224</v>
      </c>
      <c r="G138" s="151">
        <f t="shared" si="6"/>
        <v>3123</v>
      </c>
      <c r="H138" s="179"/>
    </row>
    <row r="139" spans="1:8" x14ac:dyDescent="0.2">
      <c r="A139" s="119">
        <v>278</v>
      </c>
      <c r="B139" s="57"/>
      <c r="C139" s="63">
        <f t="shared" si="5"/>
        <v>49.16</v>
      </c>
      <c r="D139" s="117"/>
      <c r="E139" s="147">
        <v>12780</v>
      </c>
      <c r="F139" s="139">
        <f t="shared" si="4"/>
        <v>4220</v>
      </c>
      <c r="G139" s="151">
        <f t="shared" si="6"/>
        <v>3120</v>
      </c>
      <c r="H139" s="179"/>
    </row>
    <row r="140" spans="1:8" x14ac:dyDescent="0.2">
      <c r="A140" s="119">
        <v>279</v>
      </c>
      <c r="B140" s="57"/>
      <c r="C140" s="63">
        <f t="shared" si="5"/>
        <v>49.21</v>
      </c>
      <c r="D140" s="117"/>
      <c r="E140" s="147">
        <v>12780</v>
      </c>
      <c r="F140" s="139">
        <f t="shared" si="4"/>
        <v>4216</v>
      </c>
      <c r="G140" s="151">
        <f t="shared" si="6"/>
        <v>3116</v>
      </c>
      <c r="H140" s="179"/>
    </row>
    <row r="141" spans="1:8" x14ac:dyDescent="0.2">
      <c r="A141" s="119">
        <v>280</v>
      </c>
      <c r="B141" s="57"/>
      <c r="C141" s="63">
        <f t="shared" si="5"/>
        <v>49.26</v>
      </c>
      <c r="D141" s="117"/>
      <c r="E141" s="147">
        <v>12780</v>
      </c>
      <c r="F141" s="139">
        <f t="shared" si="4"/>
        <v>4212</v>
      </c>
      <c r="G141" s="151">
        <f t="shared" si="6"/>
        <v>3113</v>
      </c>
      <c r="H141" s="179"/>
    </row>
    <row r="142" spans="1:8" x14ac:dyDescent="0.2">
      <c r="A142" s="119">
        <v>281</v>
      </c>
      <c r="B142" s="57"/>
      <c r="C142" s="63">
        <f t="shared" si="5"/>
        <v>49.31</v>
      </c>
      <c r="D142" s="117"/>
      <c r="E142" s="147">
        <v>12780</v>
      </c>
      <c r="F142" s="139">
        <f t="shared" ref="F142:F205" si="7">ROUND(12*1.35278*(1/C142*E142)+H142,0)</f>
        <v>4207</v>
      </c>
      <c r="G142" s="151">
        <f t="shared" si="6"/>
        <v>3110</v>
      </c>
      <c r="H142" s="179"/>
    </row>
    <row r="143" spans="1:8" x14ac:dyDescent="0.2">
      <c r="A143" s="119">
        <v>282</v>
      </c>
      <c r="B143" s="57"/>
      <c r="C143" s="63">
        <f t="shared" ref="C143:C206" si="8">ROUND((-0.0000491*POWER(A143,2)+0.0818939*A143+34)*0.928,2)</f>
        <v>49.36</v>
      </c>
      <c r="D143" s="117"/>
      <c r="E143" s="147">
        <v>12780</v>
      </c>
      <c r="F143" s="139">
        <f t="shared" si="7"/>
        <v>4203</v>
      </c>
      <c r="G143" s="151">
        <f t="shared" si="6"/>
        <v>3107</v>
      </c>
      <c r="H143" s="179"/>
    </row>
    <row r="144" spans="1:8" x14ac:dyDescent="0.2">
      <c r="A144" s="119">
        <v>283</v>
      </c>
      <c r="B144" s="57"/>
      <c r="C144" s="63">
        <f t="shared" si="8"/>
        <v>49.41</v>
      </c>
      <c r="D144" s="117"/>
      <c r="E144" s="147">
        <v>12780</v>
      </c>
      <c r="F144" s="139">
        <f t="shared" si="7"/>
        <v>4199</v>
      </c>
      <c r="G144" s="151">
        <f t="shared" si="6"/>
        <v>3104</v>
      </c>
      <c r="H144" s="179"/>
    </row>
    <row r="145" spans="1:8" x14ac:dyDescent="0.2">
      <c r="A145" s="119">
        <v>284</v>
      </c>
      <c r="B145" s="57"/>
      <c r="C145" s="63">
        <f t="shared" si="8"/>
        <v>49.46</v>
      </c>
      <c r="D145" s="117"/>
      <c r="E145" s="147">
        <v>12780</v>
      </c>
      <c r="F145" s="139">
        <f t="shared" si="7"/>
        <v>4195</v>
      </c>
      <c r="G145" s="151">
        <f t="shared" si="6"/>
        <v>3101</v>
      </c>
      <c r="H145" s="179"/>
    </row>
    <row r="146" spans="1:8" x14ac:dyDescent="0.2">
      <c r="A146" s="119">
        <v>285</v>
      </c>
      <c r="B146" s="57"/>
      <c r="C146" s="63">
        <f t="shared" si="8"/>
        <v>49.51</v>
      </c>
      <c r="D146" s="117"/>
      <c r="E146" s="147">
        <v>12780</v>
      </c>
      <c r="F146" s="139">
        <f t="shared" si="7"/>
        <v>4190</v>
      </c>
      <c r="G146" s="151">
        <f t="shared" si="6"/>
        <v>3098</v>
      </c>
      <c r="H146" s="179"/>
    </row>
    <row r="147" spans="1:8" x14ac:dyDescent="0.2">
      <c r="A147" s="119">
        <v>286</v>
      </c>
      <c r="B147" s="57"/>
      <c r="C147" s="63">
        <f t="shared" si="8"/>
        <v>49.56</v>
      </c>
      <c r="D147" s="117"/>
      <c r="E147" s="147">
        <v>12780</v>
      </c>
      <c r="F147" s="139">
        <f t="shared" si="7"/>
        <v>4186</v>
      </c>
      <c r="G147" s="151">
        <f t="shared" si="6"/>
        <v>3094</v>
      </c>
      <c r="H147" s="179"/>
    </row>
    <row r="148" spans="1:8" x14ac:dyDescent="0.2">
      <c r="A148" s="119">
        <v>287</v>
      </c>
      <c r="B148" s="57"/>
      <c r="C148" s="63">
        <f t="shared" si="8"/>
        <v>49.61</v>
      </c>
      <c r="D148" s="117"/>
      <c r="E148" s="147">
        <v>12780</v>
      </c>
      <c r="F148" s="139">
        <f t="shared" si="7"/>
        <v>4182</v>
      </c>
      <c r="G148" s="151">
        <f t="shared" si="6"/>
        <v>3091</v>
      </c>
      <c r="H148" s="179"/>
    </row>
    <row r="149" spans="1:8" x14ac:dyDescent="0.2">
      <c r="A149" s="119">
        <v>288</v>
      </c>
      <c r="B149" s="57"/>
      <c r="C149" s="63">
        <f t="shared" si="8"/>
        <v>49.66</v>
      </c>
      <c r="D149" s="117"/>
      <c r="E149" s="147">
        <v>12780</v>
      </c>
      <c r="F149" s="139">
        <f t="shared" si="7"/>
        <v>4178</v>
      </c>
      <c r="G149" s="151">
        <f t="shared" si="6"/>
        <v>3088</v>
      </c>
      <c r="H149" s="179"/>
    </row>
    <row r="150" spans="1:8" x14ac:dyDescent="0.2">
      <c r="A150" s="119">
        <v>289</v>
      </c>
      <c r="B150" s="57"/>
      <c r="C150" s="63">
        <f t="shared" si="8"/>
        <v>49.71</v>
      </c>
      <c r="D150" s="117"/>
      <c r="E150" s="147">
        <v>12780</v>
      </c>
      <c r="F150" s="139">
        <f t="shared" si="7"/>
        <v>4173</v>
      </c>
      <c r="G150" s="151">
        <f t="shared" si="6"/>
        <v>3085</v>
      </c>
      <c r="H150" s="179"/>
    </row>
    <row r="151" spans="1:8" x14ac:dyDescent="0.2">
      <c r="A151" s="119">
        <v>290</v>
      </c>
      <c r="B151" s="57"/>
      <c r="C151" s="63">
        <f t="shared" si="8"/>
        <v>49.76</v>
      </c>
      <c r="D151" s="117"/>
      <c r="E151" s="147">
        <v>12780</v>
      </c>
      <c r="F151" s="139">
        <f t="shared" si="7"/>
        <v>4169</v>
      </c>
      <c r="G151" s="151">
        <f t="shared" si="6"/>
        <v>3082</v>
      </c>
      <c r="H151" s="179"/>
    </row>
    <row r="152" spans="1:8" x14ac:dyDescent="0.2">
      <c r="A152" s="119">
        <v>291</v>
      </c>
      <c r="B152" s="57"/>
      <c r="C152" s="63">
        <f t="shared" si="8"/>
        <v>49.81</v>
      </c>
      <c r="D152" s="117"/>
      <c r="E152" s="147">
        <v>12780</v>
      </c>
      <c r="F152" s="139">
        <f t="shared" si="7"/>
        <v>4165</v>
      </c>
      <c r="G152" s="151">
        <f t="shared" si="6"/>
        <v>3079</v>
      </c>
      <c r="H152" s="179"/>
    </row>
    <row r="153" spans="1:8" x14ac:dyDescent="0.2">
      <c r="A153" s="119">
        <v>292</v>
      </c>
      <c r="B153" s="57"/>
      <c r="C153" s="63">
        <f t="shared" si="8"/>
        <v>49.86</v>
      </c>
      <c r="D153" s="117"/>
      <c r="E153" s="147">
        <v>12780</v>
      </c>
      <c r="F153" s="139">
        <f t="shared" si="7"/>
        <v>4161</v>
      </c>
      <c r="G153" s="151">
        <f t="shared" si="6"/>
        <v>3076</v>
      </c>
      <c r="H153" s="179"/>
    </row>
    <row r="154" spans="1:8" x14ac:dyDescent="0.2">
      <c r="A154" s="119">
        <v>293</v>
      </c>
      <c r="B154" s="57"/>
      <c r="C154" s="63">
        <f t="shared" si="8"/>
        <v>49.91</v>
      </c>
      <c r="D154" s="117"/>
      <c r="E154" s="147">
        <v>12780</v>
      </c>
      <c r="F154" s="139">
        <f t="shared" si="7"/>
        <v>4157</v>
      </c>
      <c r="G154" s="151">
        <f t="shared" si="6"/>
        <v>3073</v>
      </c>
      <c r="H154" s="179"/>
    </row>
    <row r="155" spans="1:8" x14ac:dyDescent="0.2">
      <c r="A155" s="119">
        <v>294</v>
      </c>
      <c r="B155" s="57"/>
      <c r="C155" s="63">
        <f t="shared" si="8"/>
        <v>49.96</v>
      </c>
      <c r="D155" s="117"/>
      <c r="E155" s="147">
        <v>12780</v>
      </c>
      <c r="F155" s="139">
        <f t="shared" si="7"/>
        <v>4153</v>
      </c>
      <c r="G155" s="151">
        <f t="shared" si="6"/>
        <v>3070</v>
      </c>
      <c r="H155" s="179"/>
    </row>
    <row r="156" spans="1:8" x14ac:dyDescent="0.2">
      <c r="A156" s="119">
        <v>295</v>
      </c>
      <c r="B156" s="57"/>
      <c r="C156" s="63">
        <f t="shared" si="8"/>
        <v>50.01</v>
      </c>
      <c r="D156" s="117"/>
      <c r="E156" s="147">
        <v>12780</v>
      </c>
      <c r="F156" s="139">
        <f t="shared" si="7"/>
        <v>4148</v>
      </c>
      <c r="G156" s="151">
        <f t="shared" si="6"/>
        <v>3067</v>
      </c>
      <c r="H156" s="179"/>
    </row>
    <row r="157" spans="1:8" x14ac:dyDescent="0.2">
      <c r="A157" s="119">
        <v>296</v>
      </c>
      <c r="B157" s="57"/>
      <c r="C157" s="63">
        <f t="shared" si="8"/>
        <v>50.06</v>
      </c>
      <c r="D157" s="117"/>
      <c r="E157" s="147">
        <v>12780</v>
      </c>
      <c r="F157" s="139">
        <f t="shared" si="7"/>
        <v>4144</v>
      </c>
      <c r="G157" s="151">
        <f t="shared" si="6"/>
        <v>3064</v>
      </c>
      <c r="H157" s="179"/>
    </row>
    <row r="158" spans="1:8" x14ac:dyDescent="0.2">
      <c r="A158" s="119">
        <v>297</v>
      </c>
      <c r="B158" s="57"/>
      <c r="C158" s="63">
        <f t="shared" si="8"/>
        <v>50.1</v>
      </c>
      <c r="D158" s="117"/>
      <c r="E158" s="147">
        <v>12780</v>
      </c>
      <c r="F158" s="139">
        <f t="shared" si="7"/>
        <v>4141</v>
      </c>
      <c r="G158" s="151">
        <f t="shared" si="6"/>
        <v>3061</v>
      </c>
      <c r="H158" s="179"/>
    </row>
    <row r="159" spans="1:8" x14ac:dyDescent="0.2">
      <c r="A159" s="119">
        <v>298</v>
      </c>
      <c r="B159" s="57"/>
      <c r="C159" s="63">
        <f t="shared" si="8"/>
        <v>50.15</v>
      </c>
      <c r="D159" s="117"/>
      <c r="E159" s="147">
        <v>12780</v>
      </c>
      <c r="F159" s="139">
        <f t="shared" si="7"/>
        <v>4137</v>
      </c>
      <c r="G159" s="151">
        <f t="shared" si="6"/>
        <v>3058</v>
      </c>
      <c r="H159" s="179"/>
    </row>
    <row r="160" spans="1:8" x14ac:dyDescent="0.2">
      <c r="A160" s="119">
        <v>299</v>
      </c>
      <c r="B160" s="57"/>
      <c r="C160" s="63">
        <f t="shared" si="8"/>
        <v>50.2</v>
      </c>
      <c r="D160" s="117"/>
      <c r="E160" s="147">
        <v>12780</v>
      </c>
      <c r="F160" s="139">
        <f t="shared" si="7"/>
        <v>4133</v>
      </c>
      <c r="G160" s="151">
        <f t="shared" si="6"/>
        <v>3055</v>
      </c>
      <c r="H160" s="179"/>
    </row>
    <row r="161" spans="1:8" x14ac:dyDescent="0.2">
      <c r="A161" s="119">
        <v>300</v>
      </c>
      <c r="B161" s="57"/>
      <c r="C161" s="63">
        <f t="shared" si="8"/>
        <v>50.25</v>
      </c>
      <c r="D161" s="117"/>
      <c r="E161" s="147">
        <v>12780</v>
      </c>
      <c r="F161" s="139">
        <f t="shared" si="7"/>
        <v>4129</v>
      </c>
      <c r="G161" s="151">
        <f t="shared" si="6"/>
        <v>3052</v>
      </c>
      <c r="H161" s="179"/>
    </row>
    <row r="162" spans="1:8" x14ac:dyDescent="0.2">
      <c r="A162" s="119">
        <v>301</v>
      </c>
      <c r="B162" s="57"/>
      <c r="C162" s="63">
        <f t="shared" si="8"/>
        <v>50.3</v>
      </c>
      <c r="D162" s="117"/>
      <c r="E162" s="147">
        <v>12780</v>
      </c>
      <c r="F162" s="139">
        <f t="shared" si="7"/>
        <v>4124</v>
      </c>
      <c r="G162" s="151">
        <f t="shared" si="6"/>
        <v>3049</v>
      </c>
      <c r="H162" s="179"/>
    </row>
    <row r="163" spans="1:8" x14ac:dyDescent="0.2">
      <c r="A163" s="119">
        <v>302</v>
      </c>
      <c r="B163" s="57"/>
      <c r="C163" s="63">
        <f t="shared" si="8"/>
        <v>50.35</v>
      </c>
      <c r="D163" s="117"/>
      <c r="E163" s="147">
        <v>12780</v>
      </c>
      <c r="F163" s="139">
        <f t="shared" si="7"/>
        <v>4120</v>
      </c>
      <c r="G163" s="151">
        <f t="shared" si="6"/>
        <v>3046</v>
      </c>
      <c r="H163" s="179"/>
    </row>
    <row r="164" spans="1:8" x14ac:dyDescent="0.2">
      <c r="A164" s="119">
        <v>303</v>
      </c>
      <c r="B164" s="57"/>
      <c r="C164" s="63">
        <f t="shared" si="8"/>
        <v>50.4</v>
      </c>
      <c r="D164" s="117"/>
      <c r="E164" s="147">
        <v>12780</v>
      </c>
      <c r="F164" s="139">
        <f t="shared" si="7"/>
        <v>4116</v>
      </c>
      <c r="G164" s="151">
        <f t="shared" si="6"/>
        <v>3043</v>
      </c>
      <c r="H164" s="179"/>
    </row>
    <row r="165" spans="1:8" x14ac:dyDescent="0.2">
      <c r="A165" s="119">
        <v>304</v>
      </c>
      <c r="B165" s="57"/>
      <c r="C165" s="63">
        <f t="shared" si="8"/>
        <v>50.44</v>
      </c>
      <c r="D165" s="117"/>
      <c r="E165" s="147">
        <v>12780</v>
      </c>
      <c r="F165" s="139">
        <f t="shared" si="7"/>
        <v>4113</v>
      </c>
      <c r="G165" s="151">
        <f t="shared" si="6"/>
        <v>3040</v>
      </c>
      <c r="H165" s="179"/>
    </row>
    <row r="166" spans="1:8" x14ac:dyDescent="0.2">
      <c r="A166" s="119">
        <v>305</v>
      </c>
      <c r="B166" s="57"/>
      <c r="C166" s="63">
        <f t="shared" si="8"/>
        <v>50.49</v>
      </c>
      <c r="D166" s="117"/>
      <c r="E166" s="147">
        <v>12780</v>
      </c>
      <c r="F166" s="139">
        <f t="shared" si="7"/>
        <v>4109</v>
      </c>
      <c r="G166" s="151">
        <f t="shared" si="6"/>
        <v>3037</v>
      </c>
      <c r="H166" s="179"/>
    </row>
    <row r="167" spans="1:8" x14ac:dyDescent="0.2">
      <c r="A167" s="119">
        <v>306</v>
      </c>
      <c r="B167" s="57"/>
      <c r="C167" s="63">
        <f t="shared" si="8"/>
        <v>50.54</v>
      </c>
      <c r="D167" s="117"/>
      <c r="E167" s="147">
        <v>12780</v>
      </c>
      <c r="F167" s="139">
        <f t="shared" si="7"/>
        <v>4105</v>
      </c>
      <c r="G167" s="151">
        <f t="shared" si="6"/>
        <v>3034</v>
      </c>
      <c r="H167" s="179"/>
    </row>
    <row r="168" spans="1:8" x14ac:dyDescent="0.2">
      <c r="A168" s="119">
        <v>307</v>
      </c>
      <c r="B168" s="57"/>
      <c r="C168" s="63">
        <f t="shared" si="8"/>
        <v>50.59</v>
      </c>
      <c r="D168" s="117"/>
      <c r="E168" s="147">
        <v>12780</v>
      </c>
      <c r="F168" s="139">
        <f t="shared" si="7"/>
        <v>4101</v>
      </c>
      <c r="G168" s="151">
        <f t="shared" ref="G168:G231" si="9">ROUND(12*(1/C168*E168),0)</f>
        <v>3031</v>
      </c>
      <c r="H168" s="179"/>
    </row>
    <row r="169" spans="1:8" x14ac:dyDescent="0.2">
      <c r="A169" s="119">
        <v>308</v>
      </c>
      <c r="B169" s="57"/>
      <c r="C169" s="63">
        <f t="shared" si="8"/>
        <v>50.64</v>
      </c>
      <c r="D169" s="117"/>
      <c r="E169" s="147">
        <v>12780</v>
      </c>
      <c r="F169" s="139">
        <f t="shared" si="7"/>
        <v>4097</v>
      </c>
      <c r="G169" s="151">
        <f t="shared" si="9"/>
        <v>3028</v>
      </c>
      <c r="H169" s="179"/>
    </row>
    <row r="170" spans="1:8" x14ac:dyDescent="0.2">
      <c r="A170" s="119">
        <v>309</v>
      </c>
      <c r="B170" s="57"/>
      <c r="C170" s="63">
        <f t="shared" si="8"/>
        <v>50.68</v>
      </c>
      <c r="D170" s="117"/>
      <c r="E170" s="147">
        <v>12780</v>
      </c>
      <c r="F170" s="139">
        <f t="shared" si="7"/>
        <v>4094</v>
      </c>
      <c r="G170" s="151">
        <f t="shared" si="9"/>
        <v>3026</v>
      </c>
      <c r="H170" s="179"/>
    </row>
    <row r="171" spans="1:8" x14ac:dyDescent="0.2">
      <c r="A171" s="119">
        <v>310</v>
      </c>
      <c r="B171" s="57"/>
      <c r="C171" s="63">
        <f t="shared" si="8"/>
        <v>50.73</v>
      </c>
      <c r="D171" s="117"/>
      <c r="E171" s="147">
        <v>12780</v>
      </c>
      <c r="F171" s="139">
        <f t="shared" si="7"/>
        <v>4090</v>
      </c>
      <c r="G171" s="151">
        <f t="shared" si="9"/>
        <v>3023</v>
      </c>
      <c r="H171" s="179"/>
    </row>
    <row r="172" spans="1:8" x14ac:dyDescent="0.2">
      <c r="A172" s="119">
        <v>311</v>
      </c>
      <c r="B172" s="57"/>
      <c r="C172" s="63">
        <f t="shared" si="8"/>
        <v>50.78</v>
      </c>
      <c r="D172" s="117"/>
      <c r="E172" s="147">
        <v>12780</v>
      </c>
      <c r="F172" s="139">
        <f t="shared" si="7"/>
        <v>4086</v>
      </c>
      <c r="G172" s="151">
        <f t="shared" si="9"/>
        <v>3020</v>
      </c>
      <c r="H172" s="179"/>
    </row>
    <row r="173" spans="1:8" x14ac:dyDescent="0.2">
      <c r="A173" s="119">
        <v>312</v>
      </c>
      <c r="B173" s="57"/>
      <c r="C173" s="63">
        <f t="shared" si="8"/>
        <v>50.83</v>
      </c>
      <c r="D173" s="117"/>
      <c r="E173" s="147">
        <v>12780</v>
      </c>
      <c r="F173" s="139">
        <f t="shared" si="7"/>
        <v>4081</v>
      </c>
      <c r="G173" s="151">
        <f t="shared" si="9"/>
        <v>3017</v>
      </c>
      <c r="H173" s="179"/>
    </row>
    <row r="174" spans="1:8" x14ac:dyDescent="0.2">
      <c r="A174" s="119">
        <v>313</v>
      </c>
      <c r="B174" s="57"/>
      <c r="C174" s="63">
        <f t="shared" si="8"/>
        <v>50.88</v>
      </c>
      <c r="D174" s="117"/>
      <c r="E174" s="147">
        <v>12780</v>
      </c>
      <c r="F174" s="139">
        <f t="shared" si="7"/>
        <v>4077</v>
      </c>
      <c r="G174" s="151">
        <f t="shared" si="9"/>
        <v>3014</v>
      </c>
      <c r="H174" s="179"/>
    </row>
    <row r="175" spans="1:8" x14ac:dyDescent="0.2">
      <c r="A175" s="119">
        <v>314</v>
      </c>
      <c r="B175" s="57"/>
      <c r="C175" s="63">
        <f t="shared" si="8"/>
        <v>50.92</v>
      </c>
      <c r="D175" s="117"/>
      <c r="E175" s="147">
        <v>12780</v>
      </c>
      <c r="F175" s="139">
        <f t="shared" si="7"/>
        <v>4074</v>
      </c>
      <c r="G175" s="151">
        <f t="shared" si="9"/>
        <v>3012</v>
      </c>
      <c r="H175" s="179"/>
    </row>
    <row r="176" spans="1:8" x14ac:dyDescent="0.2">
      <c r="A176" s="119">
        <v>315</v>
      </c>
      <c r="B176" s="57"/>
      <c r="C176" s="63">
        <f t="shared" si="8"/>
        <v>50.97</v>
      </c>
      <c r="D176" s="117"/>
      <c r="E176" s="147">
        <v>12780</v>
      </c>
      <c r="F176" s="139">
        <f t="shared" si="7"/>
        <v>4070</v>
      </c>
      <c r="G176" s="151">
        <f t="shared" si="9"/>
        <v>3009</v>
      </c>
      <c r="H176" s="179"/>
    </row>
    <row r="177" spans="1:8" x14ac:dyDescent="0.2">
      <c r="A177" s="119">
        <v>316</v>
      </c>
      <c r="B177" s="57"/>
      <c r="C177" s="63">
        <f t="shared" si="8"/>
        <v>51.02</v>
      </c>
      <c r="D177" s="117"/>
      <c r="E177" s="147">
        <v>12780</v>
      </c>
      <c r="F177" s="139">
        <f t="shared" si="7"/>
        <v>4066</v>
      </c>
      <c r="G177" s="151">
        <f t="shared" si="9"/>
        <v>3006</v>
      </c>
      <c r="H177" s="179"/>
    </row>
    <row r="178" spans="1:8" x14ac:dyDescent="0.2">
      <c r="A178" s="119">
        <v>317</v>
      </c>
      <c r="B178" s="57"/>
      <c r="C178" s="63">
        <f t="shared" si="8"/>
        <v>51.06</v>
      </c>
      <c r="D178" s="117"/>
      <c r="E178" s="147">
        <v>12780</v>
      </c>
      <c r="F178" s="139">
        <f t="shared" si="7"/>
        <v>4063</v>
      </c>
      <c r="G178" s="151">
        <f t="shared" si="9"/>
        <v>3004</v>
      </c>
      <c r="H178" s="179"/>
    </row>
    <row r="179" spans="1:8" x14ac:dyDescent="0.2">
      <c r="A179" s="119">
        <v>318</v>
      </c>
      <c r="B179" s="57"/>
      <c r="C179" s="63">
        <f t="shared" si="8"/>
        <v>51.11</v>
      </c>
      <c r="D179" s="117"/>
      <c r="E179" s="147">
        <v>12780</v>
      </c>
      <c r="F179" s="139">
        <f t="shared" si="7"/>
        <v>4059</v>
      </c>
      <c r="G179" s="151">
        <f t="shared" si="9"/>
        <v>3001</v>
      </c>
      <c r="H179" s="179"/>
    </row>
    <row r="180" spans="1:8" x14ac:dyDescent="0.2">
      <c r="A180" s="119">
        <v>319</v>
      </c>
      <c r="B180" s="57"/>
      <c r="C180" s="63">
        <f t="shared" si="8"/>
        <v>51.16</v>
      </c>
      <c r="D180" s="117"/>
      <c r="E180" s="147">
        <v>12780</v>
      </c>
      <c r="F180" s="139">
        <f t="shared" si="7"/>
        <v>4055</v>
      </c>
      <c r="G180" s="151">
        <f t="shared" si="9"/>
        <v>2998</v>
      </c>
      <c r="H180" s="179"/>
    </row>
    <row r="181" spans="1:8" x14ac:dyDescent="0.2">
      <c r="A181" s="119">
        <v>320</v>
      </c>
      <c r="B181" s="57"/>
      <c r="C181" s="63">
        <f t="shared" si="8"/>
        <v>51.21</v>
      </c>
      <c r="D181" s="117"/>
      <c r="E181" s="147">
        <v>12780</v>
      </c>
      <c r="F181" s="139">
        <f t="shared" si="7"/>
        <v>4051</v>
      </c>
      <c r="G181" s="151">
        <f t="shared" si="9"/>
        <v>2995</v>
      </c>
      <c r="H181" s="179"/>
    </row>
    <row r="182" spans="1:8" x14ac:dyDescent="0.2">
      <c r="A182" s="119">
        <v>321</v>
      </c>
      <c r="B182" s="57"/>
      <c r="C182" s="63">
        <f t="shared" si="8"/>
        <v>51.25</v>
      </c>
      <c r="D182" s="117"/>
      <c r="E182" s="147">
        <v>12780</v>
      </c>
      <c r="F182" s="139">
        <f t="shared" si="7"/>
        <v>4048</v>
      </c>
      <c r="G182" s="151">
        <f t="shared" si="9"/>
        <v>2992</v>
      </c>
      <c r="H182" s="179"/>
    </row>
    <row r="183" spans="1:8" x14ac:dyDescent="0.2">
      <c r="A183" s="119">
        <v>322</v>
      </c>
      <c r="B183" s="57"/>
      <c r="C183" s="63">
        <f t="shared" si="8"/>
        <v>51.3</v>
      </c>
      <c r="D183" s="117"/>
      <c r="E183" s="147">
        <v>12780</v>
      </c>
      <c r="F183" s="139">
        <f t="shared" si="7"/>
        <v>4044</v>
      </c>
      <c r="G183" s="151">
        <f t="shared" si="9"/>
        <v>2989</v>
      </c>
      <c r="H183" s="179"/>
    </row>
    <row r="184" spans="1:8" x14ac:dyDescent="0.2">
      <c r="A184" s="119">
        <v>323</v>
      </c>
      <c r="B184" s="57"/>
      <c r="C184" s="63">
        <f t="shared" si="8"/>
        <v>51.35</v>
      </c>
      <c r="D184" s="117"/>
      <c r="E184" s="147">
        <v>12780</v>
      </c>
      <c r="F184" s="139">
        <f t="shared" si="7"/>
        <v>4040</v>
      </c>
      <c r="G184" s="151">
        <f t="shared" si="9"/>
        <v>2987</v>
      </c>
      <c r="H184" s="179"/>
    </row>
    <row r="185" spans="1:8" x14ac:dyDescent="0.2">
      <c r="A185" s="119">
        <v>324</v>
      </c>
      <c r="B185" s="57"/>
      <c r="C185" s="63">
        <f t="shared" si="8"/>
        <v>51.39</v>
      </c>
      <c r="D185" s="117"/>
      <c r="E185" s="147">
        <v>12780</v>
      </c>
      <c r="F185" s="139">
        <f t="shared" si="7"/>
        <v>4037</v>
      </c>
      <c r="G185" s="151">
        <f t="shared" si="9"/>
        <v>2984</v>
      </c>
      <c r="H185" s="179"/>
    </row>
    <row r="186" spans="1:8" x14ac:dyDescent="0.2">
      <c r="A186" s="119">
        <v>325</v>
      </c>
      <c r="B186" s="57"/>
      <c r="C186" s="63">
        <f t="shared" si="8"/>
        <v>51.44</v>
      </c>
      <c r="D186" s="117"/>
      <c r="E186" s="147">
        <v>12780</v>
      </c>
      <c r="F186" s="139">
        <f t="shared" si="7"/>
        <v>4033</v>
      </c>
      <c r="G186" s="151">
        <f t="shared" si="9"/>
        <v>2981</v>
      </c>
      <c r="H186" s="179"/>
    </row>
    <row r="187" spans="1:8" x14ac:dyDescent="0.2">
      <c r="A187" s="119">
        <v>326</v>
      </c>
      <c r="B187" s="57"/>
      <c r="C187" s="63">
        <f t="shared" si="8"/>
        <v>51.48</v>
      </c>
      <c r="D187" s="117"/>
      <c r="E187" s="147">
        <v>12780</v>
      </c>
      <c r="F187" s="139">
        <f t="shared" si="7"/>
        <v>4030</v>
      </c>
      <c r="G187" s="151">
        <f t="shared" si="9"/>
        <v>2979</v>
      </c>
      <c r="H187" s="179"/>
    </row>
    <row r="188" spans="1:8" x14ac:dyDescent="0.2">
      <c r="A188" s="119">
        <v>327</v>
      </c>
      <c r="B188" s="57"/>
      <c r="C188" s="63">
        <f t="shared" si="8"/>
        <v>51.53</v>
      </c>
      <c r="D188" s="117"/>
      <c r="E188" s="147">
        <v>12780</v>
      </c>
      <c r="F188" s="139">
        <f t="shared" si="7"/>
        <v>4026</v>
      </c>
      <c r="G188" s="151">
        <f t="shared" si="9"/>
        <v>2976</v>
      </c>
      <c r="H188" s="179"/>
    </row>
    <row r="189" spans="1:8" x14ac:dyDescent="0.2">
      <c r="A189" s="119">
        <v>328</v>
      </c>
      <c r="B189" s="57"/>
      <c r="C189" s="63">
        <f t="shared" si="8"/>
        <v>51.58</v>
      </c>
      <c r="D189" s="117"/>
      <c r="E189" s="147">
        <v>12780</v>
      </c>
      <c r="F189" s="139">
        <f t="shared" si="7"/>
        <v>4022</v>
      </c>
      <c r="G189" s="151">
        <f t="shared" si="9"/>
        <v>2973</v>
      </c>
      <c r="H189" s="179"/>
    </row>
    <row r="190" spans="1:8" x14ac:dyDescent="0.2">
      <c r="A190" s="119">
        <v>329</v>
      </c>
      <c r="B190" s="57"/>
      <c r="C190" s="63">
        <f t="shared" si="8"/>
        <v>51.62</v>
      </c>
      <c r="D190" s="117"/>
      <c r="E190" s="147">
        <v>12780</v>
      </c>
      <c r="F190" s="139">
        <f t="shared" si="7"/>
        <v>4019</v>
      </c>
      <c r="G190" s="151">
        <f t="shared" si="9"/>
        <v>2971</v>
      </c>
      <c r="H190" s="179"/>
    </row>
    <row r="191" spans="1:8" x14ac:dyDescent="0.2">
      <c r="A191" s="119">
        <v>330</v>
      </c>
      <c r="B191" s="57"/>
      <c r="C191" s="63">
        <f t="shared" si="8"/>
        <v>51.67</v>
      </c>
      <c r="D191" s="117"/>
      <c r="E191" s="147">
        <v>12780</v>
      </c>
      <c r="F191" s="139">
        <f t="shared" si="7"/>
        <v>4015</v>
      </c>
      <c r="G191" s="151">
        <f t="shared" si="9"/>
        <v>2968</v>
      </c>
      <c r="H191" s="179"/>
    </row>
    <row r="192" spans="1:8" x14ac:dyDescent="0.2">
      <c r="A192" s="119">
        <v>331</v>
      </c>
      <c r="B192" s="57"/>
      <c r="C192" s="63">
        <f t="shared" si="8"/>
        <v>51.72</v>
      </c>
      <c r="D192" s="117"/>
      <c r="E192" s="147">
        <v>12780</v>
      </c>
      <c r="F192" s="139">
        <f t="shared" si="7"/>
        <v>4011</v>
      </c>
      <c r="G192" s="151">
        <f t="shared" si="9"/>
        <v>2965</v>
      </c>
      <c r="H192" s="179"/>
    </row>
    <row r="193" spans="1:8" x14ac:dyDescent="0.2">
      <c r="A193" s="119">
        <v>332</v>
      </c>
      <c r="B193" s="57"/>
      <c r="C193" s="63">
        <f t="shared" si="8"/>
        <v>51.76</v>
      </c>
      <c r="D193" s="117"/>
      <c r="E193" s="147">
        <v>12780</v>
      </c>
      <c r="F193" s="139">
        <f t="shared" si="7"/>
        <v>4008</v>
      </c>
      <c r="G193" s="151">
        <f t="shared" si="9"/>
        <v>2963</v>
      </c>
      <c r="H193" s="179"/>
    </row>
    <row r="194" spans="1:8" x14ac:dyDescent="0.2">
      <c r="A194" s="119">
        <v>333</v>
      </c>
      <c r="B194" s="57"/>
      <c r="C194" s="63">
        <f t="shared" si="8"/>
        <v>51.81</v>
      </c>
      <c r="D194" s="117"/>
      <c r="E194" s="147">
        <v>12780</v>
      </c>
      <c r="F194" s="139">
        <f t="shared" si="7"/>
        <v>4004</v>
      </c>
      <c r="G194" s="151">
        <f t="shared" si="9"/>
        <v>2960</v>
      </c>
      <c r="H194" s="179"/>
    </row>
    <row r="195" spans="1:8" x14ac:dyDescent="0.2">
      <c r="A195" s="119">
        <v>334</v>
      </c>
      <c r="B195" s="57"/>
      <c r="C195" s="63">
        <f t="shared" si="8"/>
        <v>51.85</v>
      </c>
      <c r="D195" s="117"/>
      <c r="E195" s="147">
        <v>12780</v>
      </c>
      <c r="F195" s="139">
        <f t="shared" si="7"/>
        <v>4001</v>
      </c>
      <c r="G195" s="151">
        <f t="shared" si="9"/>
        <v>2958</v>
      </c>
      <c r="H195" s="179"/>
    </row>
    <row r="196" spans="1:8" x14ac:dyDescent="0.2">
      <c r="A196" s="119">
        <v>335</v>
      </c>
      <c r="B196" s="57"/>
      <c r="C196" s="63">
        <f t="shared" si="8"/>
        <v>51.9</v>
      </c>
      <c r="D196" s="117"/>
      <c r="E196" s="147">
        <v>12780</v>
      </c>
      <c r="F196" s="139">
        <f t="shared" si="7"/>
        <v>3997</v>
      </c>
      <c r="G196" s="151">
        <f t="shared" si="9"/>
        <v>2955</v>
      </c>
      <c r="H196" s="179"/>
    </row>
    <row r="197" spans="1:8" x14ac:dyDescent="0.2">
      <c r="A197" s="119">
        <v>336</v>
      </c>
      <c r="B197" s="57"/>
      <c r="C197" s="63">
        <f t="shared" si="8"/>
        <v>51.94</v>
      </c>
      <c r="D197" s="117"/>
      <c r="E197" s="147">
        <v>12780</v>
      </c>
      <c r="F197" s="139">
        <f t="shared" si="7"/>
        <v>3994</v>
      </c>
      <c r="G197" s="151">
        <f t="shared" si="9"/>
        <v>2953</v>
      </c>
      <c r="H197" s="179"/>
    </row>
    <row r="198" spans="1:8" x14ac:dyDescent="0.2">
      <c r="A198" s="119">
        <v>337</v>
      </c>
      <c r="B198" s="57"/>
      <c r="C198" s="63">
        <f t="shared" si="8"/>
        <v>51.99</v>
      </c>
      <c r="D198" s="117"/>
      <c r="E198" s="147">
        <v>12780</v>
      </c>
      <c r="F198" s="139">
        <f t="shared" si="7"/>
        <v>3990</v>
      </c>
      <c r="G198" s="151">
        <f t="shared" si="9"/>
        <v>2950</v>
      </c>
      <c r="H198" s="179"/>
    </row>
    <row r="199" spans="1:8" x14ac:dyDescent="0.2">
      <c r="A199" s="119">
        <v>338</v>
      </c>
      <c r="B199" s="57"/>
      <c r="C199" s="63">
        <f t="shared" si="8"/>
        <v>52.03</v>
      </c>
      <c r="D199" s="117"/>
      <c r="E199" s="147">
        <v>12780</v>
      </c>
      <c r="F199" s="139">
        <f t="shared" si="7"/>
        <v>3987</v>
      </c>
      <c r="G199" s="151">
        <f t="shared" si="9"/>
        <v>2948</v>
      </c>
      <c r="H199" s="179"/>
    </row>
    <row r="200" spans="1:8" x14ac:dyDescent="0.2">
      <c r="A200" s="119">
        <v>339</v>
      </c>
      <c r="B200" s="57"/>
      <c r="C200" s="63">
        <f t="shared" si="8"/>
        <v>52.08</v>
      </c>
      <c r="D200" s="117"/>
      <c r="E200" s="147">
        <v>12780</v>
      </c>
      <c r="F200" s="139">
        <f t="shared" si="7"/>
        <v>3984</v>
      </c>
      <c r="G200" s="151">
        <f t="shared" si="9"/>
        <v>2945</v>
      </c>
      <c r="H200" s="179"/>
    </row>
    <row r="201" spans="1:8" x14ac:dyDescent="0.2">
      <c r="A201" s="119">
        <v>340</v>
      </c>
      <c r="B201" s="57"/>
      <c r="C201" s="63">
        <f t="shared" si="8"/>
        <v>52.12</v>
      </c>
      <c r="D201" s="117"/>
      <c r="E201" s="147">
        <v>12780</v>
      </c>
      <c r="F201" s="139">
        <f t="shared" si="7"/>
        <v>3980</v>
      </c>
      <c r="G201" s="151">
        <f t="shared" si="9"/>
        <v>2942</v>
      </c>
      <c r="H201" s="179"/>
    </row>
    <row r="202" spans="1:8" x14ac:dyDescent="0.2">
      <c r="A202" s="119">
        <v>341</v>
      </c>
      <c r="B202" s="57"/>
      <c r="C202" s="63">
        <f t="shared" si="8"/>
        <v>52.17</v>
      </c>
      <c r="D202" s="117"/>
      <c r="E202" s="147">
        <v>12780</v>
      </c>
      <c r="F202" s="139">
        <f t="shared" si="7"/>
        <v>3977</v>
      </c>
      <c r="G202" s="151">
        <f t="shared" si="9"/>
        <v>2940</v>
      </c>
      <c r="H202" s="179"/>
    </row>
    <row r="203" spans="1:8" x14ac:dyDescent="0.2">
      <c r="A203" s="119">
        <v>342</v>
      </c>
      <c r="B203" s="57"/>
      <c r="C203" s="63">
        <f t="shared" si="8"/>
        <v>52.21</v>
      </c>
      <c r="D203" s="117"/>
      <c r="E203" s="147">
        <v>12780</v>
      </c>
      <c r="F203" s="139">
        <f t="shared" si="7"/>
        <v>3974</v>
      </c>
      <c r="G203" s="151">
        <f t="shared" si="9"/>
        <v>2937</v>
      </c>
      <c r="H203" s="179"/>
    </row>
    <row r="204" spans="1:8" x14ac:dyDescent="0.2">
      <c r="A204" s="119">
        <v>343</v>
      </c>
      <c r="B204" s="57"/>
      <c r="C204" s="63">
        <f t="shared" si="8"/>
        <v>52.26</v>
      </c>
      <c r="D204" s="117"/>
      <c r="E204" s="147">
        <v>12780</v>
      </c>
      <c r="F204" s="139">
        <f t="shared" si="7"/>
        <v>3970</v>
      </c>
      <c r="G204" s="151">
        <f t="shared" si="9"/>
        <v>2935</v>
      </c>
      <c r="H204" s="179"/>
    </row>
    <row r="205" spans="1:8" x14ac:dyDescent="0.2">
      <c r="A205" s="119">
        <v>344</v>
      </c>
      <c r="B205" s="57"/>
      <c r="C205" s="63">
        <f t="shared" si="8"/>
        <v>52.3</v>
      </c>
      <c r="D205" s="117"/>
      <c r="E205" s="147">
        <v>12780</v>
      </c>
      <c r="F205" s="139">
        <f t="shared" si="7"/>
        <v>3967</v>
      </c>
      <c r="G205" s="151">
        <f t="shared" si="9"/>
        <v>2932</v>
      </c>
      <c r="H205" s="179"/>
    </row>
    <row r="206" spans="1:8" x14ac:dyDescent="0.2">
      <c r="A206" s="119">
        <v>345</v>
      </c>
      <c r="B206" s="57"/>
      <c r="C206" s="63">
        <f t="shared" si="8"/>
        <v>52.35</v>
      </c>
      <c r="D206" s="117"/>
      <c r="E206" s="147">
        <v>12780</v>
      </c>
      <c r="F206" s="139">
        <f t="shared" ref="F206:F269" si="10">ROUND(12*1.35278*(1/C206*E206)+H206,0)</f>
        <v>3963</v>
      </c>
      <c r="G206" s="151">
        <f t="shared" si="9"/>
        <v>2930</v>
      </c>
      <c r="H206" s="179"/>
    </row>
    <row r="207" spans="1:8" x14ac:dyDescent="0.2">
      <c r="A207" s="119">
        <v>346</v>
      </c>
      <c r="B207" s="57"/>
      <c r="C207" s="63">
        <f t="shared" ref="C207:C270" si="11">ROUND((-0.0000491*POWER(A207,2)+0.0818939*A207+34)*0.928,2)</f>
        <v>52.39</v>
      </c>
      <c r="D207" s="117"/>
      <c r="E207" s="147">
        <v>12780</v>
      </c>
      <c r="F207" s="139">
        <f t="shared" si="10"/>
        <v>3960</v>
      </c>
      <c r="G207" s="151">
        <f t="shared" si="9"/>
        <v>2927</v>
      </c>
      <c r="H207" s="179"/>
    </row>
    <row r="208" spans="1:8" x14ac:dyDescent="0.2">
      <c r="A208" s="119">
        <v>347</v>
      </c>
      <c r="B208" s="57"/>
      <c r="C208" s="63">
        <f t="shared" si="11"/>
        <v>52.44</v>
      </c>
      <c r="D208" s="117"/>
      <c r="E208" s="147">
        <v>12780</v>
      </c>
      <c r="F208" s="139">
        <f t="shared" si="10"/>
        <v>3956</v>
      </c>
      <c r="G208" s="151">
        <f t="shared" si="9"/>
        <v>2924</v>
      </c>
      <c r="H208" s="179"/>
    </row>
    <row r="209" spans="1:8" x14ac:dyDescent="0.2">
      <c r="A209" s="119">
        <v>348</v>
      </c>
      <c r="B209" s="57"/>
      <c r="C209" s="63">
        <f t="shared" si="11"/>
        <v>52.48</v>
      </c>
      <c r="D209" s="117"/>
      <c r="E209" s="147">
        <v>12780</v>
      </c>
      <c r="F209" s="139">
        <f t="shared" si="10"/>
        <v>3953</v>
      </c>
      <c r="G209" s="151">
        <f t="shared" si="9"/>
        <v>2922</v>
      </c>
      <c r="H209" s="179"/>
    </row>
    <row r="210" spans="1:8" x14ac:dyDescent="0.2">
      <c r="A210" s="119">
        <v>349</v>
      </c>
      <c r="B210" s="57"/>
      <c r="C210" s="63">
        <f t="shared" si="11"/>
        <v>52.53</v>
      </c>
      <c r="D210" s="117"/>
      <c r="E210" s="147">
        <v>12780</v>
      </c>
      <c r="F210" s="139">
        <f t="shared" si="10"/>
        <v>3949</v>
      </c>
      <c r="G210" s="151">
        <f t="shared" si="9"/>
        <v>2919</v>
      </c>
      <c r="H210" s="179"/>
    </row>
    <row r="211" spans="1:8" x14ac:dyDescent="0.2">
      <c r="A211" s="119">
        <v>350</v>
      </c>
      <c r="B211" s="57"/>
      <c r="C211" s="63">
        <f t="shared" si="11"/>
        <v>52.57</v>
      </c>
      <c r="D211" s="117"/>
      <c r="E211" s="147">
        <v>12780</v>
      </c>
      <c r="F211" s="139">
        <f t="shared" si="10"/>
        <v>3946</v>
      </c>
      <c r="G211" s="151">
        <f t="shared" si="9"/>
        <v>2917</v>
      </c>
      <c r="H211" s="179"/>
    </row>
    <row r="212" spans="1:8" x14ac:dyDescent="0.2">
      <c r="A212" s="119">
        <v>351</v>
      </c>
      <c r="B212" s="57"/>
      <c r="C212" s="63">
        <f t="shared" si="11"/>
        <v>52.61</v>
      </c>
      <c r="D212" s="117"/>
      <c r="E212" s="147">
        <v>12780</v>
      </c>
      <c r="F212" s="139">
        <f t="shared" si="10"/>
        <v>3943</v>
      </c>
      <c r="G212" s="151">
        <f t="shared" si="9"/>
        <v>2915</v>
      </c>
      <c r="H212" s="179"/>
    </row>
    <row r="213" spans="1:8" x14ac:dyDescent="0.2">
      <c r="A213" s="119">
        <v>352</v>
      </c>
      <c r="B213" s="57"/>
      <c r="C213" s="63">
        <f t="shared" si="11"/>
        <v>52.66</v>
      </c>
      <c r="D213" s="117"/>
      <c r="E213" s="147">
        <v>12780</v>
      </c>
      <c r="F213" s="139">
        <f t="shared" si="10"/>
        <v>3940</v>
      </c>
      <c r="G213" s="151">
        <f t="shared" si="9"/>
        <v>2912</v>
      </c>
      <c r="H213" s="179"/>
    </row>
    <row r="214" spans="1:8" x14ac:dyDescent="0.2">
      <c r="A214" s="119">
        <v>353</v>
      </c>
      <c r="B214" s="57"/>
      <c r="C214" s="63">
        <f t="shared" si="11"/>
        <v>52.7</v>
      </c>
      <c r="D214" s="117"/>
      <c r="E214" s="147">
        <v>12780</v>
      </c>
      <c r="F214" s="139">
        <f t="shared" si="10"/>
        <v>3937</v>
      </c>
      <c r="G214" s="151">
        <f t="shared" si="9"/>
        <v>2910</v>
      </c>
      <c r="H214" s="179"/>
    </row>
    <row r="215" spans="1:8" x14ac:dyDescent="0.2">
      <c r="A215" s="119">
        <v>354</v>
      </c>
      <c r="B215" s="57"/>
      <c r="C215" s="63">
        <f t="shared" si="11"/>
        <v>52.75</v>
      </c>
      <c r="D215" s="117"/>
      <c r="E215" s="147">
        <v>12780</v>
      </c>
      <c r="F215" s="139">
        <f t="shared" si="10"/>
        <v>3933</v>
      </c>
      <c r="G215" s="151">
        <f t="shared" si="9"/>
        <v>2907</v>
      </c>
      <c r="H215" s="179"/>
    </row>
    <row r="216" spans="1:8" x14ac:dyDescent="0.2">
      <c r="A216" s="119">
        <v>355</v>
      </c>
      <c r="B216" s="57"/>
      <c r="C216" s="63">
        <f t="shared" si="11"/>
        <v>52.79</v>
      </c>
      <c r="D216" s="117"/>
      <c r="E216" s="147">
        <v>12780</v>
      </c>
      <c r="F216" s="139">
        <f t="shared" si="10"/>
        <v>3930</v>
      </c>
      <c r="G216" s="151">
        <f t="shared" si="9"/>
        <v>2905</v>
      </c>
      <c r="H216" s="179"/>
    </row>
    <row r="217" spans="1:8" x14ac:dyDescent="0.2">
      <c r="A217" s="119">
        <v>356</v>
      </c>
      <c r="B217" s="57"/>
      <c r="C217" s="63">
        <f t="shared" si="11"/>
        <v>52.83</v>
      </c>
      <c r="D217" s="117"/>
      <c r="E217" s="147">
        <v>12780</v>
      </c>
      <c r="F217" s="139">
        <f t="shared" si="10"/>
        <v>3927</v>
      </c>
      <c r="G217" s="151">
        <f t="shared" si="9"/>
        <v>2903</v>
      </c>
      <c r="H217" s="179"/>
    </row>
    <row r="218" spans="1:8" x14ac:dyDescent="0.2">
      <c r="A218" s="119">
        <v>357</v>
      </c>
      <c r="B218" s="57"/>
      <c r="C218" s="63">
        <f t="shared" si="11"/>
        <v>52.88</v>
      </c>
      <c r="D218" s="117"/>
      <c r="E218" s="147">
        <v>12780</v>
      </c>
      <c r="F218" s="139">
        <f t="shared" si="10"/>
        <v>3923</v>
      </c>
      <c r="G218" s="151">
        <f t="shared" si="9"/>
        <v>2900</v>
      </c>
      <c r="H218" s="179"/>
    </row>
    <row r="219" spans="1:8" x14ac:dyDescent="0.2">
      <c r="A219" s="119">
        <v>358</v>
      </c>
      <c r="B219" s="57"/>
      <c r="C219" s="63">
        <f t="shared" si="11"/>
        <v>52.92</v>
      </c>
      <c r="D219" s="117"/>
      <c r="E219" s="147">
        <v>12780</v>
      </c>
      <c r="F219" s="139">
        <f t="shared" si="10"/>
        <v>3920</v>
      </c>
      <c r="G219" s="151">
        <f t="shared" si="9"/>
        <v>2898</v>
      </c>
      <c r="H219" s="179"/>
    </row>
    <row r="220" spans="1:8" x14ac:dyDescent="0.2">
      <c r="A220" s="119">
        <v>359</v>
      </c>
      <c r="B220" s="57"/>
      <c r="C220" s="63">
        <f t="shared" si="11"/>
        <v>52.96</v>
      </c>
      <c r="D220" s="117"/>
      <c r="E220" s="147">
        <v>12780</v>
      </c>
      <c r="F220" s="139">
        <f t="shared" si="10"/>
        <v>3917</v>
      </c>
      <c r="G220" s="151">
        <f t="shared" si="9"/>
        <v>2896</v>
      </c>
      <c r="H220" s="179"/>
    </row>
    <row r="221" spans="1:8" x14ac:dyDescent="0.2">
      <c r="A221" s="119">
        <v>360</v>
      </c>
      <c r="B221" s="57"/>
      <c r="C221" s="63">
        <f t="shared" si="11"/>
        <v>53.01</v>
      </c>
      <c r="D221" s="117"/>
      <c r="E221" s="147">
        <v>12780</v>
      </c>
      <c r="F221" s="139">
        <f t="shared" si="10"/>
        <v>3914</v>
      </c>
      <c r="G221" s="151">
        <f t="shared" si="9"/>
        <v>2893</v>
      </c>
      <c r="H221" s="179"/>
    </row>
    <row r="222" spans="1:8" x14ac:dyDescent="0.2">
      <c r="A222" s="119">
        <v>361</v>
      </c>
      <c r="B222" s="57"/>
      <c r="C222" s="63">
        <f t="shared" si="11"/>
        <v>53.05</v>
      </c>
      <c r="D222" s="117"/>
      <c r="E222" s="147">
        <v>12780</v>
      </c>
      <c r="F222" s="139">
        <f t="shared" si="10"/>
        <v>3911</v>
      </c>
      <c r="G222" s="151">
        <f t="shared" si="9"/>
        <v>2891</v>
      </c>
      <c r="H222" s="179"/>
    </row>
    <row r="223" spans="1:8" x14ac:dyDescent="0.2">
      <c r="A223" s="119">
        <v>362</v>
      </c>
      <c r="B223" s="57"/>
      <c r="C223" s="63">
        <f t="shared" si="11"/>
        <v>53.09</v>
      </c>
      <c r="D223" s="117"/>
      <c r="E223" s="147">
        <v>12780</v>
      </c>
      <c r="F223" s="139">
        <f t="shared" si="10"/>
        <v>3908</v>
      </c>
      <c r="G223" s="151">
        <f t="shared" si="9"/>
        <v>2889</v>
      </c>
      <c r="H223" s="179"/>
    </row>
    <row r="224" spans="1:8" x14ac:dyDescent="0.2">
      <c r="A224" s="119">
        <v>363</v>
      </c>
      <c r="B224" s="57"/>
      <c r="C224" s="63">
        <f t="shared" si="11"/>
        <v>53.14</v>
      </c>
      <c r="D224" s="117"/>
      <c r="E224" s="147">
        <v>12780</v>
      </c>
      <c r="F224" s="139">
        <f t="shared" si="10"/>
        <v>3904</v>
      </c>
      <c r="G224" s="151">
        <f t="shared" si="9"/>
        <v>2886</v>
      </c>
      <c r="H224" s="179"/>
    </row>
    <row r="225" spans="1:8" x14ac:dyDescent="0.2">
      <c r="A225" s="119">
        <v>364</v>
      </c>
      <c r="B225" s="57"/>
      <c r="C225" s="63">
        <f t="shared" si="11"/>
        <v>53.18</v>
      </c>
      <c r="D225" s="117"/>
      <c r="E225" s="147">
        <v>12780</v>
      </c>
      <c r="F225" s="139">
        <f t="shared" si="10"/>
        <v>3901</v>
      </c>
      <c r="G225" s="151">
        <f t="shared" si="9"/>
        <v>2884</v>
      </c>
      <c r="H225" s="179"/>
    </row>
    <row r="226" spans="1:8" x14ac:dyDescent="0.2">
      <c r="A226" s="119">
        <v>365</v>
      </c>
      <c r="B226" s="57"/>
      <c r="C226" s="63">
        <f t="shared" si="11"/>
        <v>53.22</v>
      </c>
      <c r="D226" s="117"/>
      <c r="E226" s="147">
        <v>12780</v>
      </c>
      <c r="F226" s="139">
        <f t="shared" si="10"/>
        <v>3898</v>
      </c>
      <c r="G226" s="151">
        <f t="shared" si="9"/>
        <v>2882</v>
      </c>
      <c r="H226" s="179"/>
    </row>
    <row r="227" spans="1:8" x14ac:dyDescent="0.2">
      <c r="A227" s="119">
        <v>366</v>
      </c>
      <c r="B227" s="57"/>
      <c r="C227" s="63">
        <f t="shared" si="11"/>
        <v>53.26</v>
      </c>
      <c r="D227" s="117"/>
      <c r="E227" s="147">
        <v>12780</v>
      </c>
      <c r="F227" s="139">
        <f t="shared" si="10"/>
        <v>3895</v>
      </c>
      <c r="G227" s="151">
        <f t="shared" si="9"/>
        <v>2879</v>
      </c>
      <c r="H227" s="179"/>
    </row>
    <row r="228" spans="1:8" x14ac:dyDescent="0.2">
      <c r="A228" s="119">
        <v>367</v>
      </c>
      <c r="B228" s="57"/>
      <c r="C228" s="63">
        <f t="shared" si="11"/>
        <v>53.31</v>
      </c>
      <c r="D228" s="117"/>
      <c r="E228" s="147">
        <v>12780</v>
      </c>
      <c r="F228" s="139">
        <f t="shared" si="10"/>
        <v>3892</v>
      </c>
      <c r="G228" s="151">
        <f t="shared" si="9"/>
        <v>2877</v>
      </c>
      <c r="H228" s="179"/>
    </row>
    <row r="229" spans="1:8" x14ac:dyDescent="0.2">
      <c r="A229" s="119">
        <v>368</v>
      </c>
      <c r="B229" s="57"/>
      <c r="C229" s="63">
        <f t="shared" si="11"/>
        <v>53.35</v>
      </c>
      <c r="D229" s="117"/>
      <c r="E229" s="147">
        <v>12780</v>
      </c>
      <c r="F229" s="139">
        <f t="shared" si="10"/>
        <v>3889</v>
      </c>
      <c r="G229" s="151">
        <f t="shared" si="9"/>
        <v>2875</v>
      </c>
      <c r="H229" s="179"/>
    </row>
    <row r="230" spans="1:8" x14ac:dyDescent="0.2">
      <c r="A230" s="119">
        <v>369</v>
      </c>
      <c r="B230" s="57"/>
      <c r="C230" s="63">
        <f t="shared" si="11"/>
        <v>53.39</v>
      </c>
      <c r="D230" s="117"/>
      <c r="E230" s="147">
        <v>12780</v>
      </c>
      <c r="F230" s="139">
        <f t="shared" si="10"/>
        <v>3886</v>
      </c>
      <c r="G230" s="151">
        <f t="shared" si="9"/>
        <v>2872</v>
      </c>
      <c r="H230" s="179"/>
    </row>
    <row r="231" spans="1:8" x14ac:dyDescent="0.2">
      <c r="A231" s="119">
        <v>370</v>
      </c>
      <c r="B231" s="57"/>
      <c r="C231" s="63">
        <f t="shared" si="11"/>
        <v>53.43</v>
      </c>
      <c r="D231" s="117"/>
      <c r="E231" s="147">
        <v>12780</v>
      </c>
      <c r="F231" s="139">
        <f t="shared" si="10"/>
        <v>3883</v>
      </c>
      <c r="G231" s="151">
        <f t="shared" si="9"/>
        <v>2870</v>
      </c>
      <c r="H231" s="179"/>
    </row>
    <row r="232" spans="1:8" x14ac:dyDescent="0.2">
      <c r="A232" s="119">
        <v>371</v>
      </c>
      <c r="B232" s="57"/>
      <c r="C232" s="63">
        <f t="shared" si="11"/>
        <v>53.48</v>
      </c>
      <c r="D232" s="117"/>
      <c r="E232" s="147">
        <v>12780</v>
      </c>
      <c r="F232" s="139">
        <f t="shared" si="10"/>
        <v>3879</v>
      </c>
      <c r="G232" s="151">
        <f t="shared" ref="G232:G295" si="12">ROUND(12*(1/C232*E232),0)</f>
        <v>2868</v>
      </c>
      <c r="H232" s="179"/>
    </row>
    <row r="233" spans="1:8" x14ac:dyDescent="0.2">
      <c r="A233" s="119">
        <v>372</v>
      </c>
      <c r="B233" s="57"/>
      <c r="C233" s="63">
        <f t="shared" si="11"/>
        <v>53.52</v>
      </c>
      <c r="D233" s="117"/>
      <c r="E233" s="147">
        <v>12780</v>
      </c>
      <c r="F233" s="139">
        <f t="shared" si="10"/>
        <v>3876</v>
      </c>
      <c r="G233" s="151">
        <f t="shared" si="12"/>
        <v>2865</v>
      </c>
      <c r="H233" s="179"/>
    </row>
    <row r="234" spans="1:8" x14ac:dyDescent="0.2">
      <c r="A234" s="119">
        <v>373</v>
      </c>
      <c r="B234" s="57"/>
      <c r="C234" s="63">
        <f t="shared" si="11"/>
        <v>53.56</v>
      </c>
      <c r="D234" s="117"/>
      <c r="E234" s="147">
        <v>12780</v>
      </c>
      <c r="F234" s="139">
        <f t="shared" si="10"/>
        <v>3873</v>
      </c>
      <c r="G234" s="151">
        <f t="shared" si="12"/>
        <v>2863</v>
      </c>
      <c r="H234" s="179"/>
    </row>
    <row r="235" spans="1:8" x14ac:dyDescent="0.2">
      <c r="A235" s="119">
        <v>374</v>
      </c>
      <c r="B235" s="57"/>
      <c r="C235" s="63">
        <f t="shared" si="11"/>
        <v>53.6</v>
      </c>
      <c r="D235" s="117"/>
      <c r="E235" s="147">
        <v>12780</v>
      </c>
      <c r="F235" s="139">
        <f t="shared" si="10"/>
        <v>3871</v>
      </c>
      <c r="G235" s="151">
        <f t="shared" si="12"/>
        <v>2861</v>
      </c>
      <c r="H235" s="179"/>
    </row>
    <row r="236" spans="1:8" x14ac:dyDescent="0.2">
      <c r="A236" s="119">
        <v>375</v>
      </c>
      <c r="B236" s="57"/>
      <c r="C236" s="63">
        <f t="shared" si="11"/>
        <v>53.64</v>
      </c>
      <c r="D236" s="117"/>
      <c r="E236" s="147">
        <v>12780</v>
      </c>
      <c r="F236" s="139">
        <f t="shared" si="10"/>
        <v>3868</v>
      </c>
      <c r="G236" s="151">
        <f t="shared" si="12"/>
        <v>2859</v>
      </c>
      <c r="H236" s="179"/>
    </row>
    <row r="237" spans="1:8" x14ac:dyDescent="0.2">
      <c r="A237" s="119">
        <v>376</v>
      </c>
      <c r="B237" s="57"/>
      <c r="C237" s="63">
        <f t="shared" si="11"/>
        <v>53.69</v>
      </c>
      <c r="D237" s="117"/>
      <c r="E237" s="147">
        <v>12780</v>
      </c>
      <c r="F237" s="139">
        <f t="shared" si="10"/>
        <v>3864</v>
      </c>
      <c r="G237" s="151">
        <f t="shared" si="12"/>
        <v>2856</v>
      </c>
      <c r="H237" s="179"/>
    </row>
    <row r="238" spans="1:8" x14ac:dyDescent="0.2">
      <c r="A238" s="119">
        <v>377</v>
      </c>
      <c r="B238" s="57"/>
      <c r="C238" s="63">
        <f t="shared" si="11"/>
        <v>53.73</v>
      </c>
      <c r="D238" s="117"/>
      <c r="E238" s="147">
        <v>12780</v>
      </c>
      <c r="F238" s="139">
        <f t="shared" si="10"/>
        <v>3861</v>
      </c>
      <c r="G238" s="151">
        <f t="shared" si="12"/>
        <v>2854</v>
      </c>
      <c r="H238" s="179"/>
    </row>
    <row r="239" spans="1:8" x14ac:dyDescent="0.2">
      <c r="A239" s="119">
        <v>378</v>
      </c>
      <c r="B239" s="57"/>
      <c r="C239" s="63">
        <f t="shared" si="11"/>
        <v>53.77</v>
      </c>
      <c r="D239" s="117"/>
      <c r="E239" s="147">
        <v>12780</v>
      </c>
      <c r="F239" s="139">
        <f t="shared" si="10"/>
        <v>3858</v>
      </c>
      <c r="G239" s="151">
        <f t="shared" si="12"/>
        <v>2852</v>
      </c>
      <c r="H239" s="179"/>
    </row>
    <row r="240" spans="1:8" x14ac:dyDescent="0.2">
      <c r="A240" s="119">
        <v>379</v>
      </c>
      <c r="B240" s="57"/>
      <c r="C240" s="63">
        <f t="shared" si="11"/>
        <v>53.81</v>
      </c>
      <c r="D240" s="117"/>
      <c r="E240" s="147">
        <v>12780</v>
      </c>
      <c r="F240" s="139">
        <f t="shared" si="10"/>
        <v>3855</v>
      </c>
      <c r="G240" s="151">
        <f t="shared" si="12"/>
        <v>2850</v>
      </c>
      <c r="H240" s="179"/>
    </row>
    <row r="241" spans="1:8" x14ac:dyDescent="0.2">
      <c r="A241" s="119">
        <v>380</v>
      </c>
      <c r="B241" s="57"/>
      <c r="C241" s="63">
        <f t="shared" si="11"/>
        <v>53.85</v>
      </c>
      <c r="D241" s="117"/>
      <c r="E241" s="147">
        <v>12780</v>
      </c>
      <c r="F241" s="139">
        <f t="shared" si="10"/>
        <v>3853</v>
      </c>
      <c r="G241" s="151">
        <f t="shared" si="12"/>
        <v>2848</v>
      </c>
      <c r="H241" s="179"/>
    </row>
    <row r="242" spans="1:8" x14ac:dyDescent="0.2">
      <c r="A242" s="119">
        <v>381</v>
      </c>
      <c r="B242" s="57"/>
      <c r="C242" s="63">
        <f t="shared" si="11"/>
        <v>53.89</v>
      </c>
      <c r="D242" s="117"/>
      <c r="E242" s="147">
        <v>12780</v>
      </c>
      <c r="F242" s="139">
        <f t="shared" si="10"/>
        <v>3850</v>
      </c>
      <c r="G242" s="151">
        <f t="shared" si="12"/>
        <v>2846</v>
      </c>
      <c r="H242" s="179"/>
    </row>
    <row r="243" spans="1:8" x14ac:dyDescent="0.2">
      <c r="A243" s="119">
        <v>382</v>
      </c>
      <c r="B243" s="57"/>
      <c r="C243" s="63">
        <f t="shared" si="11"/>
        <v>53.93</v>
      </c>
      <c r="D243" s="117"/>
      <c r="E243" s="147">
        <v>12780</v>
      </c>
      <c r="F243" s="139">
        <f t="shared" si="10"/>
        <v>3847</v>
      </c>
      <c r="G243" s="151">
        <f t="shared" si="12"/>
        <v>2844</v>
      </c>
      <c r="H243" s="179"/>
    </row>
    <row r="244" spans="1:8" x14ac:dyDescent="0.2">
      <c r="A244" s="119">
        <v>383</v>
      </c>
      <c r="B244" s="57"/>
      <c r="C244" s="63">
        <f t="shared" si="11"/>
        <v>53.98</v>
      </c>
      <c r="D244" s="117"/>
      <c r="E244" s="147">
        <v>12780</v>
      </c>
      <c r="F244" s="139">
        <f t="shared" si="10"/>
        <v>3843</v>
      </c>
      <c r="G244" s="151">
        <f t="shared" si="12"/>
        <v>2841</v>
      </c>
      <c r="H244" s="179"/>
    </row>
    <row r="245" spans="1:8" x14ac:dyDescent="0.2">
      <c r="A245" s="119">
        <v>384</v>
      </c>
      <c r="B245" s="57"/>
      <c r="C245" s="63">
        <f t="shared" si="11"/>
        <v>54.02</v>
      </c>
      <c r="D245" s="117"/>
      <c r="E245" s="147">
        <v>12780</v>
      </c>
      <c r="F245" s="139">
        <f t="shared" si="10"/>
        <v>3840</v>
      </c>
      <c r="G245" s="151">
        <f t="shared" si="12"/>
        <v>2839</v>
      </c>
      <c r="H245" s="179"/>
    </row>
    <row r="246" spans="1:8" x14ac:dyDescent="0.2">
      <c r="A246" s="119">
        <v>385</v>
      </c>
      <c r="B246" s="57"/>
      <c r="C246" s="63">
        <f t="shared" si="11"/>
        <v>54.06</v>
      </c>
      <c r="D246" s="117"/>
      <c r="E246" s="147">
        <v>12780</v>
      </c>
      <c r="F246" s="139">
        <f t="shared" si="10"/>
        <v>3838</v>
      </c>
      <c r="G246" s="151">
        <f t="shared" si="12"/>
        <v>2837</v>
      </c>
      <c r="H246" s="179"/>
    </row>
    <row r="247" spans="1:8" x14ac:dyDescent="0.2">
      <c r="A247" s="119">
        <v>386</v>
      </c>
      <c r="B247" s="57"/>
      <c r="C247" s="63">
        <f t="shared" si="11"/>
        <v>54.1</v>
      </c>
      <c r="D247" s="117"/>
      <c r="E247" s="147">
        <v>12780</v>
      </c>
      <c r="F247" s="139">
        <f t="shared" si="10"/>
        <v>3835</v>
      </c>
      <c r="G247" s="151">
        <f t="shared" si="12"/>
        <v>2835</v>
      </c>
      <c r="H247" s="179"/>
    </row>
    <row r="248" spans="1:8" x14ac:dyDescent="0.2">
      <c r="A248" s="119">
        <v>387</v>
      </c>
      <c r="B248" s="57"/>
      <c r="C248" s="63">
        <f t="shared" si="11"/>
        <v>54.14</v>
      </c>
      <c r="D248" s="117"/>
      <c r="E248" s="147">
        <v>12780</v>
      </c>
      <c r="F248" s="139">
        <f t="shared" si="10"/>
        <v>3832</v>
      </c>
      <c r="G248" s="151">
        <f t="shared" si="12"/>
        <v>2833</v>
      </c>
      <c r="H248" s="179"/>
    </row>
    <row r="249" spans="1:8" x14ac:dyDescent="0.2">
      <c r="A249" s="119">
        <v>388</v>
      </c>
      <c r="B249" s="57"/>
      <c r="C249" s="63">
        <f t="shared" si="11"/>
        <v>54.18</v>
      </c>
      <c r="D249" s="117"/>
      <c r="E249" s="147">
        <v>12780</v>
      </c>
      <c r="F249" s="139">
        <f t="shared" si="10"/>
        <v>3829</v>
      </c>
      <c r="G249" s="151">
        <f t="shared" si="12"/>
        <v>2831</v>
      </c>
      <c r="H249" s="179"/>
    </row>
    <row r="250" spans="1:8" x14ac:dyDescent="0.2">
      <c r="A250" s="119">
        <v>389</v>
      </c>
      <c r="B250" s="57"/>
      <c r="C250" s="63">
        <f t="shared" si="11"/>
        <v>54.22</v>
      </c>
      <c r="D250" s="117"/>
      <c r="E250" s="147">
        <v>12780</v>
      </c>
      <c r="F250" s="139">
        <f t="shared" si="10"/>
        <v>3826</v>
      </c>
      <c r="G250" s="151">
        <f t="shared" si="12"/>
        <v>2828</v>
      </c>
      <c r="H250" s="179"/>
    </row>
    <row r="251" spans="1:8" x14ac:dyDescent="0.2">
      <c r="A251" s="119">
        <v>390</v>
      </c>
      <c r="B251" s="57"/>
      <c r="C251" s="63">
        <f t="shared" si="11"/>
        <v>54.26</v>
      </c>
      <c r="D251" s="117"/>
      <c r="E251" s="147">
        <v>12780</v>
      </c>
      <c r="F251" s="139">
        <f t="shared" si="10"/>
        <v>3823</v>
      </c>
      <c r="G251" s="151">
        <f t="shared" si="12"/>
        <v>2826</v>
      </c>
      <c r="H251" s="179"/>
    </row>
    <row r="252" spans="1:8" x14ac:dyDescent="0.2">
      <c r="A252" s="119">
        <v>391</v>
      </c>
      <c r="B252" s="57"/>
      <c r="C252" s="63">
        <f t="shared" si="11"/>
        <v>54.3</v>
      </c>
      <c r="D252" s="117"/>
      <c r="E252" s="147">
        <v>12780</v>
      </c>
      <c r="F252" s="139">
        <f t="shared" si="10"/>
        <v>3821</v>
      </c>
      <c r="G252" s="151">
        <f t="shared" si="12"/>
        <v>2824</v>
      </c>
      <c r="H252" s="179"/>
    </row>
    <row r="253" spans="1:8" x14ac:dyDescent="0.2">
      <c r="A253" s="119">
        <v>392</v>
      </c>
      <c r="B253" s="57"/>
      <c r="C253" s="63">
        <f t="shared" si="11"/>
        <v>54.34</v>
      </c>
      <c r="D253" s="117"/>
      <c r="E253" s="147">
        <v>12780</v>
      </c>
      <c r="F253" s="139">
        <f t="shared" si="10"/>
        <v>3818</v>
      </c>
      <c r="G253" s="151">
        <f t="shared" si="12"/>
        <v>2822</v>
      </c>
      <c r="H253" s="179"/>
    </row>
    <row r="254" spans="1:8" x14ac:dyDescent="0.2">
      <c r="A254" s="119">
        <v>393</v>
      </c>
      <c r="B254" s="57"/>
      <c r="C254" s="63">
        <f t="shared" si="11"/>
        <v>54.38</v>
      </c>
      <c r="D254" s="117"/>
      <c r="E254" s="147">
        <v>12780</v>
      </c>
      <c r="F254" s="139">
        <f t="shared" si="10"/>
        <v>3815</v>
      </c>
      <c r="G254" s="151">
        <f t="shared" si="12"/>
        <v>2820</v>
      </c>
      <c r="H254" s="179"/>
    </row>
    <row r="255" spans="1:8" x14ac:dyDescent="0.2">
      <c r="A255" s="119">
        <v>394</v>
      </c>
      <c r="B255" s="57"/>
      <c r="C255" s="63">
        <f t="shared" si="11"/>
        <v>54.42</v>
      </c>
      <c r="D255" s="117"/>
      <c r="E255" s="147">
        <v>12780</v>
      </c>
      <c r="F255" s="139">
        <f t="shared" si="10"/>
        <v>3812</v>
      </c>
      <c r="G255" s="151">
        <f t="shared" si="12"/>
        <v>2818</v>
      </c>
      <c r="H255" s="179"/>
    </row>
    <row r="256" spans="1:8" x14ac:dyDescent="0.2">
      <c r="A256" s="119">
        <v>395</v>
      </c>
      <c r="B256" s="57"/>
      <c r="C256" s="63">
        <f t="shared" si="11"/>
        <v>54.46</v>
      </c>
      <c r="D256" s="117"/>
      <c r="E256" s="147">
        <v>12780</v>
      </c>
      <c r="F256" s="139">
        <f t="shared" si="10"/>
        <v>3809</v>
      </c>
      <c r="G256" s="151">
        <f t="shared" si="12"/>
        <v>2816</v>
      </c>
      <c r="H256" s="179"/>
    </row>
    <row r="257" spans="1:8" x14ac:dyDescent="0.2">
      <c r="A257" s="119">
        <v>396</v>
      </c>
      <c r="B257" s="57"/>
      <c r="C257" s="63">
        <f t="shared" si="11"/>
        <v>54.5</v>
      </c>
      <c r="D257" s="117"/>
      <c r="E257" s="147">
        <v>12780</v>
      </c>
      <c r="F257" s="139">
        <f t="shared" si="10"/>
        <v>3807</v>
      </c>
      <c r="G257" s="151">
        <f t="shared" si="12"/>
        <v>2814</v>
      </c>
      <c r="H257" s="179"/>
    </row>
    <row r="258" spans="1:8" x14ac:dyDescent="0.2">
      <c r="A258" s="119">
        <v>397</v>
      </c>
      <c r="B258" s="57"/>
      <c r="C258" s="63">
        <f t="shared" si="11"/>
        <v>54.54</v>
      </c>
      <c r="D258" s="117"/>
      <c r="E258" s="147">
        <v>12780</v>
      </c>
      <c r="F258" s="139">
        <f t="shared" si="10"/>
        <v>3804</v>
      </c>
      <c r="G258" s="151">
        <f t="shared" si="12"/>
        <v>2812</v>
      </c>
      <c r="H258" s="179"/>
    </row>
    <row r="259" spans="1:8" x14ac:dyDescent="0.2">
      <c r="A259" s="119">
        <v>398</v>
      </c>
      <c r="B259" s="57"/>
      <c r="C259" s="63">
        <f t="shared" si="11"/>
        <v>54.58</v>
      </c>
      <c r="D259" s="117"/>
      <c r="E259" s="147">
        <v>12780</v>
      </c>
      <c r="F259" s="139">
        <f t="shared" si="10"/>
        <v>3801</v>
      </c>
      <c r="G259" s="151">
        <f t="shared" si="12"/>
        <v>2810</v>
      </c>
      <c r="H259" s="179"/>
    </row>
    <row r="260" spans="1:8" x14ac:dyDescent="0.2">
      <c r="A260" s="119">
        <v>399</v>
      </c>
      <c r="B260" s="57"/>
      <c r="C260" s="63">
        <f t="shared" si="11"/>
        <v>54.62</v>
      </c>
      <c r="D260" s="117"/>
      <c r="E260" s="147">
        <v>12780</v>
      </c>
      <c r="F260" s="139">
        <f t="shared" si="10"/>
        <v>3798</v>
      </c>
      <c r="G260" s="151">
        <f t="shared" si="12"/>
        <v>2808</v>
      </c>
      <c r="H260" s="179"/>
    </row>
    <row r="261" spans="1:8" x14ac:dyDescent="0.2">
      <c r="A261" s="119">
        <v>400</v>
      </c>
      <c r="B261" s="57"/>
      <c r="C261" s="63">
        <f t="shared" si="11"/>
        <v>54.66</v>
      </c>
      <c r="D261" s="117"/>
      <c r="E261" s="147">
        <v>12780</v>
      </c>
      <c r="F261" s="139">
        <f t="shared" si="10"/>
        <v>3796</v>
      </c>
      <c r="G261" s="151">
        <f t="shared" si="12"/>
        <v>2806</v>
      </c>
      <c r="H261" s="179"/>
    </row>
    <row r="262" spans="1:8" x14ac:dyDescent="0.2">
      <c r="A262" s="119">
        <v>401</v>
      </c>
      <c r="B262" s="57"/>
      <c r="C262" s="63">
        <f t="shared" si="11"/>
        <v>54.7</v>
      </c>
      <c r="D262" s="117"/>
      <c r="E262" s="147">
        <v>12780</v>
      </c>
      <c r="F262" s="139">
        <f t="shared" si="10"/>
        <v>3793</v>
      </c>
      <c r="G262" s="151">
        <f t="shared" si="12"/>
        <v>2804</v>
      </c>
      <c r="H262" s="179"/>
    </row>
    <row r="263" spans="1:8" x14ac:dyDescent="0.2">
      <c r="A263" s="119">
        <v>402</v>
      </c>
      <c r="B263" s="57"/>
      <c r="C263" s="63">
        <f t="shared" si="11"/>
        <v>54.74</v>
      </c>
      <c r="D263" s="117"/>
      <c r="E263" s="147">
        <v>12780</v>
      </c>
      <c r="F263" s="139">
        <f t="shared" si="10"/>
        <v>3790</v>
      </c>
      <c r="G263" s="151">
        <f t="shared" si="12"/>
        <v>2802</v>
      </c>
      <c r="H263" s="179"/>
    </row>
    <row r="264" spans="1:8" x14ac:dyDescent="0.2">
      <c r="A264" s="119">
        <v>403</v>
      </c>
      <c r="B264" s="57"/>
      <c r="C264" s="63">
        <f t="shared" si="11"/>
        <v>54.78</v>
      </c>
      <c r="D264" s="117"/>
      <c r="E264" s="147">
        <v>12780</v>
      </c>
      <c r="F264" s="139">
        <f t="shared" si="10"/>
        <v>3787</v>
      </c>
      <c r="G264" s="151">
        <f t="shared" si="12"/>
        <v>2800</v>
      </c>
      <c r="H264" s="179"/>
    </row>
    <row r="265" spans="1:8" x14ac:dyDescent="0.2">
      <c r="A265" s="119">
        <v>404</v>
      </c>
      <c r="B265" s="57"/>
      <c r="C265" s="63">
        <f t="shared" si="11"/>
        <v>54.82</v>
      </c>
      <c r="D265" s="117"/>
      <c r="E265" s="147">
        <v>12780</v>
      </c>
      <c r="F265" s="139">
        <f t="shared" si="10"/>
        <v>3784</v>
      </c>
      <c r="G265" s="151">
        <f t="shared" si="12"/>
        <v>2798</v>
      </c>
      <c r="H265" s="179"/>
    </row>
    <row r="266" spans="1:8" x14ac:dyDescent="0.2">
      <c r="A266" s="119">
        <v>405</v>
      </c>
      <c r="B266" s="57"/>
      <c r="C266" s="63">
        <f t="shared" si="11"/>
        <v>54.86</v>
      </c>
      <c r="D266" s="117"/>
      <c r="E266" s="147">
        <v>12780</v>
      </c>
      <c r="F266" s="139">
        <f t="shared" si="10"/>
        <v>3782</v>
      </c>
      <c r="G266" s="151">
        <f t="shared" si="12"/>
        <v>2795</v>
      </c>
      <c r="H266" s="179"/>
    </row>
    <row r="267" spans="1:8" x14ac:dyDescent="0.2">
      <c r="A267" s="119">
        <v>406</v>
      </c>
      <c r="B267" s="57"/>
      <c r="C267" s="63">
        <f t="shared" si="11"/>
        <v>54.9</v>
      </c>
      <c r="D267" s="117"/>
      <c r="E267" s="147">
        <v>12780</v>
      </c>
      <c r="F267" s="139">
        <f t="shared" si="10"/>
        <v>3779</v>
      </c>
      <c r="G267" s="151">
        <f t="shared" si="12"/>
        <v>2793</v>
      </c>
      <c r="H267" s="179"/>
    </row>
    <row r="268" spans="1:8" x14ac:dyDescent="0.2">
      <c r="A268" s="119">
        <v>407</v>
      </c>
      <c r="B268" s="57"/>
      <c r="C268" s="63">
        <f t="shared" si="11"/>
        <v>54.94</v>
      </c>
      <c r="D268" s="117"/>
      <c r="E268" s="147">
        <v>12780</v>
      </c>
      <c r="F268" s="139">
        <f t="shared" si="10"/>
        <v>3776</v>
      </c>
      <c r="G268" s="151">
        <f t="shared" si="12"/>
        <v>2791</v>
      </c>
      <c r="H268" s="179"/>
    </row>
    <row r="269" spans="1:8" x14ac:dyDescent="0.2">
      <c r="A269" s="119">
        <v>408</v>
      </c>
      <c r="B269" s="57"/>
      <c r="C269" s="63">
        <f t="shared" si="11"/>
        <v>54.97</v>
      </c>
      <c r="D269" s="117"/>
      <c r="E269" s="147">
        <v>12780</v>
      </c>
      <c r="F269" s="139">
        <f t="shared" si="10"/>
        <v>3774</v>
      </c>
      <c r="G269" s="151">
        <f t="shared" si="12"/>
        <v>2790</v>
      </c>
      <c r="H269" s="179"/>
    </row>
    <row r="270" spans="1:8" x14ac:dyDescent="0.2">
      <c r="A270" s="119">
        <v>409</v>
      </c>
      <c r="B270" s="57"/>
      <c r="C270" s="63">
        <f t="shared" si="11"/>
        <v>55.01</v>
      </c>
      <c r="D270" s="117"/>
      <c r="E270" s="147">
        <v>12780</v>
      </c>
      <c r="F270" s="139">
        <f t="shared" ref="F270:F333" si="13">ROUND(12*1.35278*(1/C270*E270)+H270,0)</f>
        <v>3771</v>
      </c>
      <c r="G270" s="151">
        <f t="shared" si="12"/>
        <v>2788</v>
      </c>
      <c r="H270" s="179"/>
    </row>
    <row r="271" spans="1:8" x14ac:dyDescent="0.2">
      <c r="A271" s="119">
        <v>410</v>
      </c>
      <c r="B271" s="57"/>
      <c r="C271" s="63">
        <f t="shared" ref="C271:C334" si="14">ROUND((-0.0000491*POWER(A271,2)+0.0818939*A271+34)*0.928,2)</f>
        <v>55.05</v>
      </c>
      <c r="D271" s="117"/>
      <c r="E271" s="147">
        <v>12780</v>
      </c>
      <c r="F271" s="139">
        <f t="shared" si="13"/>
        <v>3769</v>
      </c>
      <c r="G271" s="151">
        <f t="shared" si="12"/>
        <v>2786</v>
      </c>
      <c r="H271" s="179"/>
    </row>
    <row r="272" spans="1:8" x14ac:dyDescent="0.2">
      <c r="A272" s="119">
        <v>411</v>
      </c>
      <c r="B272" s="57"/>
      <c r="C272" s="63">
        <f t="shared" si="14"/>
        <v>55.09</v>
      </c>
      <c r="D272" s="117"/>
      <c r="E272" s="147">
        <v>12780</v>
      </c>
      <c r="F272" s="139">
        <f t="shared" si="13"/>
        <v>3766</v>
      </c>
      <c r="G272" s="151">
        <f t="shared" si="12"/>
        <v>2784</v>
      </c>
      <c r="H272" s="179"/>
    </row>
    <row r="273" spans="1:8" x14ac:dyDescent="0.2">
      <c r="A273" s="119">
        <v>412</v>
      </c>
      <c r="B273" s="57"/>
      <c r="C273" s="63">
        <f t="shared" si="14"/>
        <v>55.13</v>
      </c>
      <c r="D273" s="117"/>
      <c r="E273" s="147">
        <v>12780</v>
      </c>
      <c r="F273" s="139">
        <f t="shared" si="13"/>
        <v>3763</v>
      </c>
      <c r="G273" s="151">
        <f t="shared" si="12"/>
        <v>2782</v>
      </c>
      <c r="H273" s="179"/>
    </row>
    <row r="274" spans="1:8" x14ac:dyDescent="0.2">
      <c r="A274" s="119">
        <v>413</v>
      </c>
      <c r="B274" s="57"/>
      <c r="C274" s="63">
        <f t="shared" si="14"/>
        <v>55.17</v>
      </c>
      <c r="D274" s="117"/>
      <c r="E274" s="147">
        <v>12780</v>
      </c>
      <c r="F274" s="139">
        <f t="shared" si="13"/>
        <v>3760</v>
      </c>
      <c r="G274" s="151">
        <f t="shared" si="12"/>
        <v>2780</v>
      </c>
      <c r="H274" s="179"/>
    </row>
    <row r="275" spans="1:8" x14ac:dyDescent="0.2">
      <c r="A275" s="119">
        <v>414</v>
      </c>
      <c r="B275" s="57"/>
      <c r="C275" s="63">
        <f t="shared" si="14"/>
        <v>55.21</v>
      </c>
      <c r="D275" s="117"/>
      <c r="E275" s="147">
        <v>12780</v>
      </c>
      <c r="F275" s="139">
        <f t="shared" si="13"/>
        <v>3758</v>
      </c>
      <c r="G275" s="151">
        <f t="shared" si="12"/>
        <v>2778</v>
      </c>
      <c r="H275" s="179"/>
    </row>
    <row r="276" spans="1:8" x14ac:dyDescent="0.2">
      <c r="A276" s="119">
        <v>415</v>
      </c>
      <c r="B276" s="57"/>
      <c r="C276" s="63">
        <f t="shared" si="14"/>
        <v>55.24</v>
      </c>
      <c r="D276" s="117"/>
      <c r="E276" s="147">
        <v>12780</v>
      </c>
      <c r="F276" s="139">
        <f t="shared" si="13"/>
        <v>3756</v>
      </c>
      <c r="G276" s="151">
        <f t="shared" si="12"/>
        <v>2776</v>
      </c>
      <c r="H276" s="179"/>
    </row>
    <row r="277" spans="1:8" x14ac:dyDescent="0.2">
      <c r="A277" s="119">
        <v>416</v>
      </c>
      <c r="B277" s="57"/>
      <c r="C277" s="63">
        <f t="shared" si="14"/>
        <v>55.28</v>
      </c>
      <c r="D277" s="117"/>
      <c r="E277" s="147">
        <v>12780</v>
      </c>
      <c r="F277" s="139">
        <f t="shared" si="13"/>
        <v>3753</v>
      </c>
      <c r="G277" s="151">
        <f t="shared" si="12"/>
        <v>2774</v>
      </c>
      <c r="H277" s="179"/>
    </row>
    <row r="278" spans="1:8" x14ac:dyDescent="0.2">
      <c r="A278" s="119">
        <v>417</v>
      </c>
      <c r="B278" s="57"/>
      <c r="C278" s="63">
        <f t="shared" si="14"/>
        <v>55.32</v>
      </c>
      <c r="D278" s="117"/>
      <c r="E278" s="147">
        <v>12780</v>
      </c>
      <c r="F278" s="139">
        <f t="shared" si="13"/>
        <v>3750</v>
      </c>
      <c r="G278" s="151">
        <f t="shared" si="12"/>
        <v>2772</v>
      </c>
      <c r="H278" s="179"/>
    </row>
    <row r="279" spans="1:8" x14ac:dyDescent="0.2">
      <c r="A279" s="119">
        <v>418</v>
      </c>
      <c r="B279" s="57"/>
      <c r="C279" s="63">
        <f t="shared" si="14"/>
        <v>55.36</v>
      </c>
      <c r="D279" s="117"/>
      <c r="E279" s="147">
        <v>12780</v>
      </c>
      <c r="F279" s="139">
        <f t="shared" si="13"/>
        <v>3748</v>
      </c>
      <c r="G279" s="151">
        <f t="shared" si="12"/>
        <v>2770</v>
      </c>
      <c r="H279" s="179"/>
    </row>
    <row r="280" spans="1:8" x14ac:dyDescent="0.2">
      <c r="A280" s="119">
        <v>419</v>
      </c>
      <c r="B280" s="57"/>
      <c r="C280" s="63">
        <f t="shared" si="14"/>
        <v>55.4</v>
      </c>
      <c r="D280" s="117"/>
      <c r="E280" s="147">
        <v>12780</v>
      </c>
      <c r="F280" s="139">
        <f t="shared" si="13"/>
        <v>3745</v>
      </c>
      <c r="G280" s="151">
        <f t="shared" si="12"/>
        <v>2768</v>
      </c>
      <c r="H280" s="179"/>
    </row>
    <row r="281" spans="1:8" x14ac:dyDescent="0.2">
      <c r="A281" s="119">
        <v>420</v>
      </c>
      <c r="B281" s="57"/>
      <c r="C281" s="63">
        <f t="shared" si="14"/>
        <v>55.43</v>
      </c>
      <c r="D281" s="117"/>
      <c r="E281" s="147">
        <v>12780</v>
      </c>
      <c r="F281" s="139">
        <f t="shared" si="13"/>
        <v>3743</v>
      </c>
      <c r="G281" s="151">
        <f t="shared" si="12"/>
        <v>2767</v>
      </c>
      <c r="H281" s="179"/>
    </row>
    <row r="282" spans="1:8" x14ac:dyDescent="0.2">
      <c r="A282" s="119">
        <v>421</v>
      </c>
      <c r="B282" s="57"/>
      <c r="C282" s="63">
        <f t="shared" si="14"/>
        <v>55.47</v>
      </c>
      <c r="D282" s="117"/>
      <c r="E282" s="147">
        <v>12780</v>
      </c>
      <c r="F282" s="139">
        <f t="shared" si="13"/>
        <v>3740</v>
      </c>
      <c r="G282" s="151">
        <f t="shared" si="12"/>
        <v>2765</v>
      </c>
      <c r="H282" s="179"/>
    </row>
    <row r="283" spans="1:8" x14ac:dyDescent="0.2">
      <c r="A283" s="119">
        <v>422</v>
      </c>
      <c r="B283" s="57"/>
      <c r="C283" s="63">
        <f t="shared" si="14"/>
        <v>55.51</v>
      </c>
      <c r="D283" s="117"/>
      <c r="E283" s="147">
        <v>12780</v>
      </c>
      <c r="F283" s="139">
        <f t="shared" si="13"/>
        <v>3737</v>
      </c>
      <c r="G283" s="151">
        <f t="shared" si="12"/>
        <v>2763</v>
      </c>
      <c r="H283" s="179"/>
    </row>
    <row r="284" spans="1:8" x14ac:dyDescent="0.2">
      <c r="A284" s="119">
        <v>423</v>
      </c>
      <c r="B284" s="57"/>
      <c r="C284" s="63">
        <f t="shared" si="14"/>
        <v>55.55</v>
      </c>
      <c r="D284" s="117"/>
      <c r="E284" s="147">
        <v>12780</v>
      </c>
      <c r="F284" s="139">
        <f t="shared" si="13"/>
        <v>3735</v>
      </c>
      <c r="G284" s="151">
        <f t="shared" si="12"/>
        <v>2761</v>
      </c>
      <c r="H284" s="179"/>
    </row>
    <row r="285" spans="1:8" x14ac:dyDescent="0.2">
      <c r="A285" s="119">
        <v>424</v>
      </c>
      <c r="B285" s="57"/>
      <c r="C285" s="63">
        <f t="shared" si="14"/>
        <v>55.58</v>
      </c>
      <c r="D285" s="117"/>
      <c r="E285" s="147">
        <v>12780</v>
      </c>
      <c r="F285" s="139">
        <f t="shared" si="13"/>
        <v>3733</v>
      </c>
      <c r="G285" s="151">
        <f t="shared" si="12"/>
        <v>2759</v>
      </c>
      <c r="H285" s="179"/>
    </row>
    <row r="286" spans="1:8" x14ac:dyDescent="0.2">
      <c r="A286" s="119">
        <v>425</v>
      </c>
      <c r="B286" s="57"/>
      <c r="C286" s="63">
        <f t="shared" si="14"/>
        <v>55.62</v>
      </c>
      <c r="D286" s="117"/>
      <c r="E286" s="147">
        <v>12780</v>
      </c>
      <c r="F286" s="139">
        <f t="shared" si="13"/>
        <v>3730</v>
      </c>
      <c r="G286" s="151">
        <f t="shared" si="12"/>
        <v>2757</v>
      </c>
      <c r="H286" s="179"/>
    </row>
    <row r="287" spans="1:8" x14ac:dyDescent="0.2">
      <c r="A287" s="119">
        <v>426</v>
      </c>
      <c r="B287" s="57"/>
      <c r="C287" s="63">
        <f t="shared" si="14"/>
        <v>55.66</v>
      </c>
      <c r="D287" s="117"/>
      <c r="E287" s="147">
        <v>12780</v>
      </c>
      <c r="F287" s="139">
        <f t="shared" si="13"/>
        <v>3727</v>
      </c>
      <c r="G287" s="151">
        <f t="shared" si="12"/>
        <v>2755</v>
      </c>
      <c r="H287" s="179"/>
    </row>
    <row r="288" spans="1:8" x14ac:dyDescent="0.2">
      <c r="A288" s="119">
        <v>427</v>
      </c>
      <c r="B288" s="57"/>
      <c r="C288" s="63">
        <f t="shared" si="14"/>
        <v>55.7</v>
      </c>
      <c r="D288" s="117"/>
      <c r="E288" s="147">
        <v>12780</v>
      </c>
      <c r="F288" s="139">
        <f t="shared" si="13"/>
        <v>3725</v>
      </c>
      <c r="G288" s="151">
        <f t="shared" si="12"/>
        <v>2753</v>
      </c>
      <c r="H288" s="179"/>
    </row>
    <row r="289" spans="1:8" x14ac:dyDescent="0.2">
      <c r="A289" s="119">
        <v>428</v>
      </c>
      <c r="B289" s="57"/>
      <c r="C289" s="63">
        <f t="shared" si="14"/>
        <v>55.73</v>
      </c>
      <c r="D289" s="117"/>
      <c r="E289" s="147">
        <v>12780</v>
      </c>
      <c r="F289" s="139">
        <f t="shared" si="13"/>
        <v>3723</v>
      </c>
      <c r="G289" s="151">
        <f t="shared" si="12"/>
        <v>2752</v>
      </c>
      <c r="H289" s="179"/>
    </row>
    <row r="290" spans="1:8" x14ac:dyDescent="0.2">
      <c r="A290" s="119">
        <v>429</v>
      </c>
      <c r="B290" s="57"/>
      <c r="C290" s="63">
        <f t="shared" si="14"/>
        <v>55.77</v>
      </c>
      <c r="D290" s="117"/>
      <c r="E290" s="147">
        <v>12780</v>
      </c>
      <c r="F290" s="139">
        <f t="shared" si="13"/>
        <v>3720</v>
      </c>
      <c r="G290" s="151">
        <f t="shared" si="12"/>
        <v>2750</v>
      </c>
      <c r="H290" s="179"/>
    </row>
    <row r="291" spans="1:8" x14ac:dyDescent="0.2">
      <c r="A291" s="119">
        <v>430</v>
      </c>
      <c r="B291" s="57"/>
      <c r="C291" s="63">
        <f t="shared" si="14"/>
        <v>55.81</v>
      </c>
      <c r="D291" s="117"/>
      <c r="E291" s="147">
        <v>12780</v>
      </c>
      <c r="F291" s="139">
        <f t="shared" si="13"/>
        <v>3717</v>
      </c>
      <c r="G291" s="151">
        <f t="shared" si="12"/>
        <v>2748</v>
      </c>
      <c r="H291" s="179"/>
    </row>
    <row r="292" spans="1:8" x14ac:dyDescent="0.2">
      <c r="A292" s="119">
        <v>431</v>
      </c>
      <c r="B292" s="57"/>
      <c r="C292" s="63">
        <f t="shared" si="14"/>
        <v>55.84</v>
      </c>
      <c r="D292" s="117"/>
      <c r="E292" s="147">
        <v>12780</v>
      </c>
      <c r="F292" s="139">
        <f t="shared" si="13"/>
        <v>3715</v>
      </c>
      <c r="G292" s="151">
        <f t="shared" si="12"/>
        <v>2746</v>
      </c>
      <c r="H292" s="179"/>
    </row>
    <row r="293" spans="1:8" x14ac:dyDescent="0.2">
      <c r="A293" s="119">
        <v>432</v>
      </c>
      <c r="B293" s="57"/>
      <c r="C293" s="63">
        <f t="shared" si="14"/>
        <v>55.88</v>
      </c>
      <c r="D293" s="117"/>
      <c r="E293" s="147">
        <v>12780</v>
      </c>
      <c r="F293" s="139">
        <f t="shared" si="13"/>
        <v>3713</v>
      </c>
      <c r="G293" s="151">
        <f t="shared" si="12"/>
        <v>2744</v>
      </c>
      <c r="H293" s="179"/>
    </row>
    <row r="294" spans="1:8" x14ac:dyDescent="0.2">
      <c r="A294" s="119">
        <v>433</v>
      </c>
      <c r="B294" s="57"/>
      <c r="C294" s="63">
        <f t="shared" si="14"/>
        <v>55.92</v>
      </c>
      <c r="D294" s="117"/>
      <c r="E294" s="147">
        <v>12780</v>
      </c>
      <c r="F294" s="139">
        <f t="shared" si="13"/>
        <v>3710</v>
      </c>
      <c r="G294" s="151">
        <f t="shared" si="12"/>
        <v>2742</v>
      </c>
      <c r="H294" s="179"/>
    </row>
    <row r="295" spans="1:8" x14ac:dyDescent="0.2">
      <c r="A295" s="119">
        <v>434</v>
      </c>
      <c r="B295" s="57"/>
      <c r="C295" s="63">
        <f t="shared" si="14"/>
        <v>55.95</v>
      </c>
      <c r="D295" s="117"/>
      <c r="E295" s="147">
        <v>12780</v>
      </c>
      <c r="F295" s="139">
        <f t="shared" si="13"/>
        <v>3708</v>
      </c>
      <c r="G295" s="151">
        <f t="shared" si="12"/>
        <v>2741</v>
      </c>
      <c r="H295" s="179"/>
    </row>
    <row r="296" spans="1:8" x14ac:dyDescent="0.2">
      <c r="A296" s="119">
        <v>435</v>
      </c>
      <c r="B296" s="57"/>
      <c r="C296" s="63">
        <f t="shared" si="14"/>
        <v>55.99</v>
      </c>
      <c r="D296" s="117"/>
      <c r="E296" s="147">
        <v>12780</v>
      </c>
      <c r="F296" s="139">
        <f t="shared" si="13"/>
        <v>3705</v>
      </c>
      <c r="G296" s="151">
        <f t="shared" ref="G296:G359" si="15">ROUND(12*(1/C296*E296),0)</f>
        <v>2739</v>
      </c>
      <c r="H296" s="179"/>
    </row>
    <row r="297" spans="1:8" x14ac:dyDescent="0.2">
      <c r="A297" s="119">
        <v>436</v>
      </c>
      <c r="B297" s="57"/>
      <c r="C297" s="63">
        <f t="shared" si="14"/>
        <v>56.03</v>
      </c>
      <c r="D297" s="117"/>
      <c r="E297" s="147">
        <v>12780</v>
      </c>
      <c r="F297" s="139">
        <f t="shared" si="13"/>
        <v>3703</v>
      </c>
      <c r="G297" s="151">
        <f t="shared" si="15"/>
        <v>2737</v>
      </c>
      <c r="H297" s="179"/>
    </row>
    <row r="298" spans="1:8" x14ac:dyDescent="0.2">
      <c r="A298" s="119">
        <v>437</v>
      </c>
      <c r="B298" s="57"/>
      <c r="C298" s="63">
        <f t="shared" si="14"/>
        <v>56.06</v>
      </c>
      <c r="D298" s="117"/>
      <c r="E298" s="147">
        <v>12780</v>
      </c>
      <c r="F298" s="139">
        <f t="shared" si="13"/>
        <v>3701</v>
      </c>
      <c r="G298" s="151">
        <f t="shared" si="15"/>
        <v>2736</v>
      </c>
      <c r="H298" s="179"/>
    </row>
    <row r="299" spans="1:8" x14ac:dyDescent="0.2">
      <c r="A299" s="119">
        <v>438</v>
      </c>
      <c r="B299" s="57"/>
      <c r="C299" s="63">
        <f t="shared" si="14"/>
        <v>56.1</v>
      </c>
      <c r="D299" s="117"/>
      <c r="E299" s="147">
        <v>12780</v>
      </c>
      <c r="F299" s="139">
        <f t="shared" si="13"/>
        <v>3698</v>
      </c>
      <c r="G299" s="151">
        <f t="shared" si="15"/>
        <v>2734</v>
      </c>
      <c r="H299" s="179"/>
    </row>
    <row r="300" spans="1:8" x14ac:dyDescent="0.2">
      <c r="A300" s="119">
        <v>439</v>
      </c>
      <c r="B300" s="57"/>
      <c r="C300" s="63">
        <f t="shared" si="14"/>
        <v>56.13</v>
      </c>
      <c r="D300" s="117"/>
      <c r="E300" s="147">
        <v>12780</v>
      </c>
      <c r="F300" s="139">
        <f t="shared" si="13"/>
        <v>3696</v>
      </c>
      <c r="G300" s="151">
        <f t="shared" si="15"/>
        <v>2732</v>
      </c>
      <c r="H300" s="179"/>
    </row>
    <row r="301" spans="1:8" x14ac:dyDescent="0.2">
      <c r="A301" s="119">
        <v>440</v>
      </c>
      <c r="B301" s="57"/>
      <c r="C301" s="63">
        <f t="shared" si="14"/>
        <v>56.17</v>
      </c>
      <c r="D301" s="117"/>
      <c r="E301" s="147">
        <v>12780</v>
      </c>
      <c r="F301" s="139">
        <f t="shared" si="13"/>
        <v>3693</v>
      </c>
      <c r="G301" s="151">
        <f t="shared" si="15"/>
        <v>2730</v>
      </c>
      <c r="H301" s="179"/>
    </row>
    <row r="302" spans="1:8" x14ac:dyDescent="0.2">
      <c r="A302" s="119">
        <v>441</v>
      </c>
      <c r="B302" s="57"/>
      <c r="C302" s="63">
        <f t="shared" si="14"/>
        <v>56.21</v>
      </c>
      <c r="D302" s="117"/>
      <c r="E302" s="147">
        <v>12780</v>
      </c>
      <c r="F302" s="139">
        <f t="shared" si="13"/>
        <v>3691</v>
      </c>
      <c r="G302" s="151">
        <f t="shared" si="15"/>
        <v>2728</v>
      </c>
      <c r="H302" s="179"/>
    </row>
    <row r="303" spans="1:8" x14ac:dyDescent="0.2">
      <c r="A303" s="119">
        <v>442</v>
      </c>
      <c r="B303" s="57"/>
      <c r="C303" s="63">
        <f t="shared" si="14"/>
        <v>56.24</v>
      </c>
      <c r="D303" s="117"/>
      <c r="E303" s="147">
        <v>12780</v>
      </c>
      <c r="F303" s="139">
        <f t="shared" si="13"/>
        <v>3689</v>
      </c>
      <c r="G303" s="151">
        <f t="shared" si="15"/>
        <v>2727</v>
      </c>
      <c r="H303" s="179"/>
    </row>
    <row r="304" spans="1:8" x14ac:dyDescent="0.2">
      <c r="A304" s="119">
        <v>443</v>
      </c>
      <c r="B304" s="57"/>
      <c r="C304" s="63">
        <f t="shared" si="14"/>
        <v>56.28</v>
      </c>
      <c r="D304" s="117"/>
      <c r="E304" s="147">
        <v>12780</v>
      </c>
      <c r="F304" s="139">
        <f t="shared" si="13"/>
        <v>3686</v>
      </c>
      <c r="G304" s="151">
        <f t="shared" si="15"/>
        <v>2725</v>
      </c>
      <c r="H304" s="179"/>
    </row>
    <row r="305" spans="1:8" x14ac:dyDescent="0.2">
      <c r="A305" s="119">
        <v>444</v>
      </c>
      <c r="B305" s="57"/>
      <c r="C305" s="63">
        <f t="shared" si="14"/>
        <v>56.31</v>
      </c>
      <c r="D305" s="117"/>
      <c r="E305" s="147">
        <v>12780</v>
      </c>
      <c r="F305" s="139">
        <f t="shared" si="13"/>
        <v>3684</v>
      </c>
      <c r="G305" s="151">
        <f t="shared" si="15"/>
        <v>2723</v>
      </c>
      <c r="H305" s="179"/>
    </row>
    <row r="306" spans="1:8" x14ac:dyDescent="0.2">
      <c r="A306" s="119">
        <v>445</v>
      </c>
      <c r="B306" s="57"/>
      <c r="C306" s="63">
        <f t="shared" si="14"/>
        <v>56.35</v>
      </c>
      <c r="D306" s="117"/>
      <c r="E306" s="147">
        <v>12780</v>
      </c>
      <c r="F306" s="139">
        <f t="shared" si="13"/>
        <v>3682</v>
      </c>
      <c r="G306" s="151">
        <f t="shared" si="15"/>
        <v>2722</v>
      </c>
      <c r="H306" s="179"/>
    </row>
    <row r="307" spans="1:8" x14ac:dyDescent="0.2">
      <c r="A307" s="119">
        <v>446</v>
      </c>
      <c r="B307" s="57"/>
      <c r="C307" s="63">
        <f t="shared" si="14"/>
        <v>56.38</v>
      </c>
      <c r="D307" s="117"/>
      <c r="E307" s="147">
        <v>12780</v>
      </c>
      <c r="F307" s="139">
        <f t="shared" si="13"/>
        <v>3680</v>
      </c>
      <c r="G307" s="151">
        <f t="shared" si="15"/>
        <v>2720</v>
      </c>
      <c r="H307" s="179"/>
    </row>
    <row r="308" spans="1:8" x14ac:dyDescent="0.2">
      <c r="A308" s="119">
        <v>447</v>
      </c>
      <c r="B308" s="57"/>
      <c r="C308" s="63">
        <f t="shared" si="14"/>
        <v>56.42</v>
      </c>
      <c r="D308" s="117"/>
      <c r="E308" s="147">
        <v>12780</v>
      </c>
      <c r="F308" s="139">
        <f t="shared" si="13"/>
        <v>3677</v>
      </c>
      <c r="G308" s="151">
        <f t="shared" si="15"/>
        <v>2718</v>
      </c>
      <c r="H308" s="179"/>
    </row>
    <row r="309" spans="1:8" x14ac:dyDescent="0.2">
      <c r="A309" s="119">
        <v>448</v>
      </c>
      <c r="B309" s="57"/>
      <c r="C309" s="63">
        <f t="shared" si="14"/>
        <v>56.45</v>
      </c>
      <c r="D309" s="117"/>
      <c r="E309" s="147">
        <v>12780</v>
      </c>
      <c r="F309" s="139">
        <f t="shared" si="13"/>
        <v>3675</v>
      </c>
      <c r="G309" s="151">
        <f t="shared" si="15"/>
        <v>2717</v>
      </c>
      <c r="H309" s="179"/>
    </row>
    <row r="310" spans="1:8" x14ac:dyDescent="0.2">
      <c r="A310" s="119">
        <v>449</v>
      </c>
      <c r="B310" s="57"/>
      <c r="C310" s="63">
        <f t="shared" si="14"/>
        <v>56.49</v>
      </c>
      <c r="D310" s="117"/>
      <c r="E310" s="147">
        <v>12780</v>
      </c>
      <c r="F310" s="139">
        <f t="shared" si="13"/>
        <v>3673</v>
      </c>
      <c r="G310" s="151">
        <f t="shared" si="15"/>
        <v>2715</v>
      </c>
      <c r="H310" s="179"/>
    </row>
    <row r="311" spans="1:8" x14ac:dyDescent="0.2">
      <c r="A311" s="119">
        <v>450</v>
      </c>
      <c r="B311" s="57"/>
      <c r="C311" s="63">
        <f t="shared" si="14"/>
        <v>56.52</v>
      </c>
      <c r="D311" s="117"/>
      <c r="E311" s="147">
        <v>12780</v>
      </c>
      <c r="F311" s="139">
        <f t="shared" si="13"/>
        <v>3671</v>
      </c>
      <c r="G311" s="151">
        <f t="shared" si="15"/>
        <v>2713</v>
      </c>
      <c r="H311" s="179"/>
    </row>
    <row r="312" spans="1:8" x14ac:dyDescent="0.2">
      <c r="A312" s="119">
        <v>451</v>
      </c>
      <c r="B312" s="57"/>
      <c r="C312" s="63">
        <f t="shared" si="14"/>
        <v>56.56</v>
      </c>
      <c r="D312" s="117"/>
      <c r="E312" s="147">
        <v>12780</v>
      </c>
      <c r="F312" s="139">
        <f t="shared" si="13"/>
        <v>3668</v>
      </c>
      <c r="G312" s="151">
        <f t="shared" si="15"/>
        <v>2711</v>
      </c>
      <c r="H312" s="179"/>
    </row>
    <row r="313" spans="1:8" x14ac:dyDescent="0.2">
      <c r="A313" s="119">
        <v>452</v>
      </c>
      <c r="B313" s="57"/>
      <c r="C313" s="63">
        <f t="shared" si="14"/>
        <v>56.59</v>
      </c>
      <c r="D313" s="117"/>
      <c r="E313" s="147">
        <v>12780</v>
      </c>
      <c r="F313" s="139">
        <f t="shared" si="13"/>
        <v>3666</v>
      </c>
      <c r="G313" s="151">
        <f t="shared" si="15"/>
        <v>2710</v>
      </c>
      <c r="H313" s="179"/>
    </row>
    <row r="314" spans="1:8" x14ac:dyDescent="0.2">
      <c r="A314" s="119">
        <v>453</v>
      </c>
      <c r="B314" s="57"/>
      <c r="C314" s="63">
        <f t="shared" si="14"/>
        <v>56.63</v>
      </c>
      <c r="D314" s="117"/>
      <c r="E314" s="147">
        <v>12780</v>
      </c>
      <c r="F314" s="139">
        <f t="shared" si="13"/>
        <v>3663</v>
      </c>
      <c r="G314" s="151">
        <f t="shared" si="15"/>
        <v>2708</v>
      </c>
      <c r="H314" s="179"/>
    </row>
    <row r="315" spans="1:8" x14ac:dyDescent="0.2">
      <c r="A315" s="119">
        <v>454</v>
      </c>
      <c r="B315" s="57"/>
      <c r="C315" s="63">
        <f t="shared" si="14"/>
        <v>56.66</v>
      </c>
      <c r="D315" s="117"/>
      <c r="E315" s="147">
        <v>12780</v>
      </c>
      <c r="F315" s="139">
        <f t="shared" si="13"/>
        <v>3662</v>
      </c>
      <c r="G315" s="151">
        <f t="shared" si="15"/>
        <v>2707</v>
      </c>
      <c r="H315" s="179"/>
    </row>
    <row r="316" spans="1:8" x14ac:dyDescent="0.2">
      <c r="A316" s="119">
        <v>455</v>
      </c>
      <c r="B316" s="57"/>
      <c r="C316" s="63">
        <f t="shared" si="14"/>
        <v>56.7</v>
      </c>
      <c r="D316" s="117"/>
      <c r="E316" s="147">
        <v>12780</v>
      </c>
      <c r="F316" s="139">
        <f t="shared" si="13"/>
        <v>3659</v>
      </c>
      <c r="G316" s="151">
        <f t="shared" si="15"/>
        <v>2705</v>
      </c>
      <c r="H316" s="179"/>
    </row>
    <row r="317" spans="1:8" x14ac:dyDescent="0.2">
      <c r="A317" s="119">
        <v>456</v>
      </c>
      <c r="B317" s="57"/>
      <c r="C317" s="63">
        <f t="shared" si="14"/>
        <v>56.73</v>
      </c>
      <c r="D317" s="117"/>
      <c r="E317" s="147">
        <v>12780</v>
      </c>
      <c r="F317" s="139">
        <f t="shared" si="13"/>
        <v>3657</v>
      </c>
      <c r="G317" s="151">
        <f t="shared" si="15"/>
        <v>2703</v>
      </c>
      <c r="H317" s="179"/>
    </row>
    <row r="318" spans="1:8" x14ac:dyDescent="0.2">
      <c r="A318" s="119">
        <v>457</v>
      </c>
      <c r="B318" s="57"/>
      <c r="C318" s="63">
        <f t="shared" si="14"/>
        <v>56.77</v>
      </c>
      <c r="D318" s="117"/>
      <c r="E318" s="147">
        <v>12780</v>
      </c>
      <c r="F318" s="139">
        <f t="shared" si="13"/>
        <v>3654</v>
      </c>
      <c r="G318" s="151">
        <f t="shared" si="15"/>
        <v>2701</v>
      </c>
      <c r="H318" s="179"/>
    </row>
    <row r="319" spans="1:8" x14ac:dyDescent="0.2">
      <c r="A319" s="119">
        <v>458</v>
      </c>
      <c r="B319" s="57"/>
      <c r="C319" s="63">
        <f t="shared" si="14"/>
        <v>56.8</v>
      </c>
      <c r="D319" s="117"/>
      <c r="E319" s="147">
        <v>12780</v>
      </c>
      <c r="F319" s="139">
        <f t="shared" si="13"/>
        <v>3653</v>
      </c>
      <c r="G319" s="151">
        <f t="shared" si="15"/>
        <v>2700</v>
      </c>
      <c r="H319" s="179"/>
    </row>
    <row r="320" spans="1:8" x14ac:dyDescent="0.2">
      <c r="A320" s="119">
        <v>459</v>
      </c>
      <c r="B320" s="57"/>
      <c r="C320" s="63">
        <f t="shared" si="14"/>
        <v>56.84</v>
      </c>
      <c r="D320" s="117"/>
      <c r="E320" s="147">
        <v>12780</v>
      </c>
      <c r="F320" s="139">
        <f t="shared" si="13"/>
        <v>3650</v>
      </c>
      <c r="G320" s="151">
        <f t="shared" si="15"/>
        <v>2698</v>
      </c>
      <c r="H320" s="179"/>
    </row>
    <row r="321" spans="1:8" x14ac:dyDescent="0.2">
      <c r="A321" s="119">
        <v>460</v>
      </c>
      <c r="B321" s="57"/>
      <c r="C321" s="63">
        <f t="shared" si="14"/>
        <v>56.87</v>
      </c>
      <c r="D321" s="117"/>
      <c r="E321" s="147">
        <v>12780</v>
      </c>
      <c r="F321" s="139">
        <f t="shared" si="13"/>
        <v>3648</v>
      </c>
      <c r="G321" s="151">
        <f t="shared" si="15"/>
        <v>2697</v>
      </c>
      <c r="H321" s="179"/>
    </row>
    <row r="322" spans="1:8" x14ac:dyDescent="0.2">
      <c r="A322" s="119">
        <v>461</v>
      </c>
      <c r="B322" s="57"/>
      <c r="C322" s="63">
        <f t="shared" si="14"/>
        <v>56.9</v>
      </c>
      <c r="D322" s="117"/>
      <c r="E322" s="147">
        <v>12780</v>
      </c>
      <c r="F322" s="139">
        <f t="shared" si="13"/>
        <v>3646</v>
      </c>
      <c r="G322" s="151">
        <f t="shared" si="15"/>
        <v>2695</v>
      </c>
      <c r="H322" s="179"/>
    </row>
    <row r="323" spans="1:8" x14ac:dyDescent="0.2">
      <c r="A323" s="119">
        <v>462</v>
      </c>
      <c r="B323" s="57"/>
      <c r="C323" s="63">
        <f t="shared" si="14"/>
        <v>56.94</v>
      </c>
      <c r="D323" s="117"/>
      <c r="E323" s="147">
        <v>12780</v>
      </c>
      <c r="F323" s="139">
        <f t="shared" si="13"/>
        <v>3644</v>
      </c>
      <c r="G323" s="151">
        <f t="shared" si="15"/>
        <v>2693</v>
      </c>
      <c r="H323" s="179"/>
    </row>
    <row r="324" spans="1:8" x14ac:dyDescent="0.2">
      <c r="A324" s="119">
        <v>463</v>
      </c>
      <c r="B324" s="57"/>
      <c r="C324" s="63">
        <f t="shared" si="14"/>
        <v>56.97</v>
      </c>
      <c r="D324" s="117"/>
      <c r="E324" s="147">
        <v>12780</v>
      </c>
      <c r="F324" s="139">
        <f t="shared" si="13"/>
        <v>3642</v>
      </c>
      <c r="G324" s="151">
        <f t="shared" si="15"/>
        <v>2692</v>
      </c>
      <c r="H324" s="179"/>
    </row>
    <row r="325" spans="1:8" x14ac:dyDescent="0.2">
      <c r="A325" s="119">
        <v>464</v>
      </c>
      <c r="B325" s="57"/>
      <c r="C325" s="63">
        <f t="shared" si="14"/>
        <v>57</v>
      </c>
      <c r="D325" s="117"/>
      <c r="E325" s="147">
        <v>12780</v>
      </c>
      <c r="F325" s="139">
        <f t="shared" si="13"/>
        <v>3640</v>
      </c>
      <c r="G325" s="151">
        <f t="shared" si="15"/>
        <v>2691</v>
      </c>
      <c r="H325" s="179"/>
    </row>
    <row r="326" spans="1:8" x14ac:dyDescent="0.2">
      <c r="A326" s="119">
        <v>465</v>
      </c>
      <c r="B326" s="57"/>
      <c r="C326" s="63">
        <f t="shared" si="14"/>
        <v>57.04</v>
      </c>
      <c r="D326" s="117"/>
      <c r="E326" s="147">
        <v>12780</v>
      </c>
      <c r="F326" s="139">
        <f t="shared" si="13"/>
        <v>3637</v>
      </c>
      <c r="G326" s="151">
        <f t="shared" si="15"/>
        <v>2689</v>
      </c>
      <c r="H326" s="179"/>
    </row>
    <row r="327" spans="1:8" x14ac:dyDescent="0.2">
      <c r="A327" s="119">
        <v>466</v>
      </c>
      <c r="B327" s="57"/>
      <c r="C327" s="63">
        <f t="shared" si="14"/>
        <v>57.07</v>
      </c>
      <c r="D327" s="117"/>
      <c r="E327" s="147">
        <v>12780</v>
      </c>
      <c r="F327" s="139">
        <f t="shared" si="13"/>
        <v>3635</v>
      </c>
      <c r="G327" s="151">
        <f t="shared" si="15"/>
        <v>2687</v>
      </c>
      <c r="H327" s="179"/>
    </row>
    <row r="328" spans="1:8" x14ac:dyDescent="0.2">
      <c r="A328" s="119">
        <v>467</v>
      </c>
      <c r="B328" s="57"/>
      <c r="C328" s="63">
        <f t="shared" si="14"/>
        <v>57.11</v>
      </c>
      <c r="D328" s="117"/>
      <c r="E328" s="147">
        <v>12780</v>
      </c>
      <c r="F328" s="139">
        <f t="shared" si="13"/>
        <v>3633</v>
      </c>
      <c r="G328" s="151">
        <f t="shared" si="15"/>
        <v>2685</v>
      </c>
      <c r="H328" s="179"/>
    </row>
    <row r="329" spans="1:8" x14ac:dyDescent="0.2">
      <c r="A329" s="119">
        <v>468</v>
      </c>
      <c r="B329" s="57"/>
      <c r="C329" s="63">
        <f t="shared" si="14"/>
        <v>57.14</v>
      </c>
      <c r="D329" s="117"/>
      <c r="E329" s="147">
        <v>12780</v>
      </c>
      <c r="F329" s="139">
        <f t="shared" si="13"/>
        <v>3631</v>
      </c>
      <c r="G329" s="151">
        <f t="shared" si="15"/>
        <v>2684</v>
      </c>
      <c r="H329" s="179"/>
    </row>
    <row r="330" spans="1:8" x14ac:dyDescent="0.2">
      <c r="A330" s="119">
        <v>469</v>
      </c>
      <c r="B330" s="57"/>
      <c r="C330" s="63">
        <f t="shared" si="14"/>
        <v>57.17</v>
      </c>
      <c r="D330" s="117"/>
      <c r="E330" s="147">
        <v>12780</v>
      </c>
      <c r="F330" s="139">
        <f t="shared" si="13"/>
        <v>3629</v>
      </c>
      <c r="G330" s="151">
        <f t="shared" si="15"/>
        <v>2683</v>
      </c>
      <c r="H330" s="179"/>
    </row>
    <row r="331" spans="1:8" x14ac:dyDescent="0.2">
      <c r="A331" s="119">
        <v>470</v>
      </c>
      <c r="B331" s="57"/>
      <c r="C331" s="63">
        <f t="shared" si="14"/>
        <v>57.21</v>
      </c>
      <c r="D331" s="117"/>
      <c r="E331" s="147">
        <v>12780</v>
      </c>
      <c r="F331" s="139">
        <f t="shared" si="13"/>
        <v>3626</v>
      </c>
      <c r="G331" s="151">
        <f t="shared" si="15"/>
        <v>2681</v>
      </c>
      <c r="H331" s="179"/>
    </row>
    <row r="332" spans="1:8" x14ac:dyDescent="0.2">
      <c r="A332" s="119">
        <v>471</v>
      </c>
      <c r="B332" s="57"/>
      <c r="C332" s="63">
        <f t="shared" si="14"/>
        <v>57.24</v>
      </c>
      <c r="D332" s="117"/>
      <c r="E332" s="147">
        <v>12780</v>
      </c>
      <c r="F332" s="139">
        <f t="shared" si="13"/>
        <v>3624</v>
      </c>
      <c r="G332" s="151">
        <f t="shared" si="15"/>
        <v>2679</v>
      </c>
      <c r="H332" s="179"/>
    </row>
    <row r="333" spans="1:8" x14ac:dyDescent="0.2">
      <c r="A333" s="119">
        <v>472</v>
      </c>
      <c r="B333" s="57"/>
      <c r="C333" s="63">
        <f t="shared" si="14"/>
        <v>57.27</v>
      </c>
      <c r="D333" s="117"/>
      <c r="E333" s="147">
        <v>12780</v>
      </c>
      <c r="F333" s="139">
        <f t="shared" si="13"/>
        <v>3623</v>
      </c>
      <c r="G333" s="151">
        <f t="shared" si="15"/>
        <v>2678</v>
      </c>
      <c r="H333" s="179"/>
    </row>
    <row r="334" spans="1:8" x14ac:dyDescent="0.2">
      <c r="A334" s="119">
        <v>473</v>
      </c>
      <c r="B334" s="57"/>
      <c r="C334" s="63">
        <f t="shared" si="14"/>
        <v>57.3</v>
      </c>
      <c r="D334" s="117"/>
      <c r="E334" s="147">
        <v>12780</v>
      </c>
      <c r="F334" s="139">
        <f t="shared" ref="F334:F397" si="16">ROUND(12*1.35278*(1/C334*E334)+H334,0)</f>
        <v>3621</v>
      </c>
      <c r="G334" s="151">
        <f t="shared" si="15"/>
        <v>2676</v>
      </c>
      <c r="H334" s="179"/>
    </row>
    <row r="335" spans="1:8" x14ac:dyDescent="0.2">
      <c r="A335" s="119">
        <v>474</v>
      </c>
      <c r="B335" s="57"/>
      <c r="C335" s="63">
        <f t="shared" ref="C335:C398" si="17">ROUND((-0.0000491*POWER(A335,2)+0.0818939*A335+34)*0.928,2)</f>
        <v>57.34</v>
      </c>
      <c r="D335" s="117"/>
      <c r="E335" s="147">
        <v>12780</v>
      </c>
      <c r="F335" s="139">
        <f t="shared" si="16"/>
        <v>3618</v>
      </c>
      <c r="G335" s="151">
        <f t="shared" si="15"/>
        <v>2675</v>
      </c>
      <c r="H335" s="179"/>
    </row>
    <row r="336" spans="1:8" x14ac:dyDescent="0.2">
      <c r="A336" s="119">
        <v>475</v>
      </c>
      <c r="B336" s="57"/>
      <c r="C336" s="63">
        <f t="shared" si="17"/>
        <v>57.37</v>
      </c>
      <c r="D336" s="117"/>
      <c r="E336" s="147">
        <v>12780</v>
      </c>
      <c r="F336" s="139">
        <f t="shared" si="16"/>
        <v>3616</v>
      </c>
      <c r="G336" s="151">
        <f t="shared" si="15"/>
        <v>2673</v>
      </c>
      <c r="H336" s="179"/>
    </row>
    <row r="337" spans="1:8" x14ac:dyDescent="0.2">
      <c r="A337" s="119">
        <v>476</v>
      </c>
      <c r="B337" s="57"/>
      <c r="C337" s="63">
        <f t="shared" si="17"/>
        <v>57.4</v>
      </c>
      <c r="D337" s="117"/>
      <c r="E337" s="147">
        <v>12780</v>
      </c>
      <c r="F337" s="139">
        <f t="shared" si="16"/>
        <v>3614</v>
      </c>
      <c r="G337" s="151">
        <f t="shared" si="15"/>
        <v>2672</v>
      </c>
      <c r="H337" s="179"/>
    </row>
    <row r="338" spans="1:8" x14ac:dyDescent="0.2">
      <c r="A338" s="119">
        <v>477</v>
      </c>
      <c r="B338" s="57"/>
      <c r="C338" s="63">
        <f t="shared" si="17"/>
        <v>57.44</v>
      </c>
      <c r="D338" s="117"/>
      <c r="E338" s="147">
        <v>12780</v>
      </c>
      <c r="F338" s="139">
        <f t="shared" si="16"/>
        <v>3612</v>
      </c>
      <c r="G338" s="151">
        <f t="shared" si="15"/>
        <v>2670</v>
      </c>
      <c r="H338" s="179"/>
    </row>
    <row r="339" spans="1:8" x14ac:dyDescent="0.2">
      <c r="A339" s="119">
        <v>478</v>
      </c>
      <c r="B339" s="57"/>
      <c r="C339" s="63">
        <f t="shared" si="17"/>
        <v>57.47</v>
      </c>
      <c r="D339" s="117"/>
      <c r="E339" s="147">
        <v>12780</v>
      </c>
      <c r="F339" s="139">
        <f t="shared" si="16"/>
        <v>3610</v>
      </c>
      <c r="G339" s="151">
        <f t="shared" si="15"/>
        <v>2669</v>
      </c>
      <c r="H339" s="179"/>
    </row>
    <row r="340" spans="1:8" x14ac:dyDescent="0.2">
      <c r="A340" s="119">
        <v>479</v>
      </c>
      <c r="B340" s="57"/>
      <c r="C340" s="63">
        <f t="shared" si="17"/>
        <v>57.5</v>
      </c>
      <c r="D340" s="117"/>
      <c r="E340" s="147">
        <v>12780</v>
      </c>
      <c r="F340" s="139">
        <f t="shared" si="16"/>
        <v>3608</v>
      </c>
      <c r="G340" s="151">
        <f t="shared" si="15"/>
        <v>2667</v>
      </c>
      <c r="H340" s="179"/>
    </row>
    <row r="341" spans="1:8" x14ac:dyDescent="0.2">
      <c r="A341" s="119">
        <v>480</v>
      </c>
      <c r="B341" s="57"/>
      <c r="C341" s="63">
        <f t="shared" si="17"/>
        <v>57.53</v>
      </c>
      <c r="D341" s="117"/>
      <c r="E341" s="147">
        <v>12780</v>
      </c>
      <c r="F341" s="139">
        <f t="shared" si="16"/>
        <v>3606</v>
      </c>
      <c r="G341" s="151">
        <f t="shared" si="15"/>
        <v>2666</v>
      </c>
      <c r="H341" s="179"/>
    </row>
    <row r="342" spans="1:8" x14ac:dyDescent="0.2">
      <c r="A342" s="119">
        <v>481</v>
      </c>
      <c r="B342" s="57"/>
      <c r="C342" s="63">
        <f t="shared" si="17"/>
        <v>57.56</v>
      </c>
      <c r="D342" s="117"/>
      <c r="E342" s="147">
        <v>12780</v>
      </c>
      <c r="F342" s="139">
        <f t="shared" si="16"/>
        <v>3604</v>
      </c>
      <c r="G342" s="151">
        <f t="shared" si="15"/>
        <v>2664</v>
      </c>
      <c r="H342" s="179"/>
    </row>
    <row r="343" spans="1:8" x14ac:dyDescent="0.2">
      <c r="A343" s="119">
        <v>482</v>
      </c>
      <c r="B343" s="57"/>
      <c r="C343" s="63">
        <f t="shared" si="17"/>
        <v>57.6</v>
      </c>
      <c r="D343" s="117"/>
      <c r="E343" s="147">
        <v>12780</v>
      </c>
      <c r="F343" s="139">
        <f t="shared" si="16"/>
        <v>3602</v>
      </c>
      <c r="G343" s="151">
        <f t="shared" si="15"/>
        <v>2663</v>
      </c>
      <c r="H343" s="179"/>
    </row>
    <row r="344" spans="1:8" x14ac:dyDescent="0.2">
      <c r="A344" s="119">
        <v>483</v>
      </c>
      <c r="B344" s="57"/>
      <c r="C344" s="63">
        <f t="shared" si="17"/>
        <v>57.63</v>
      </c>
      <c r="D344" s="117"/>
      <c r="E344" s="147">
        <v>12780</v>
      </c>
      <c r="F344" s="139">
        <f t="shared" si="16"/>
        <v>3600</v>
      </c>
      <c r="G344" s="151">
        <f t="shared" si="15"/>
        <v>2661</v>
      </c>
      <c r="H344" s="179"/>
    </row>
    <row r="345" spans="1:8" x14ac:dyDescent="0.2">
      <c r="A345" s="119">
        <v>484</v>
      </c>
      <c r="B345" s="57"/>
      <c r="C345" s="63">
        <f t="shared" si="17"/>
        <v>57.66</v>
      </c>
      <c r="D345" s="117"/>
      <c r="E345" s="147">
        <v>12780</v>
      </c>
      <c r="F345" s="139">
        <f t="shared" si="16"/>
        <v>3598</v>
      </c>
      <c r="G345" s="151">
        <f t="shared" si="15"/>
        <v>2660</v>
      </c>
      <c r="H345" s="179"/>
    </row>
    <row r="346" spans="1:8" x14ac:dyDescent="0.2">
      <c r="A346" s="119">
        <v>485</v>
      </c>
      <c r="B346" s="57"/>
      <c r="C346" s="63">
        <f t="shared" si="17"/>
        <v>57.69</v>
      </c>
      <c r="D346" s="117"/>
      <c r="E346" s="147">
        <v>12780</v>
      </c>
      <c r="F346" s="139">
        <f t="shared" si="16"/>
        <v>3596</v>
      </c>
      <c r="G346" s="151">
        <f t="shared" si="15"/>
        <v>2658</v>
      </c>
      <c r="H346" s="179"/>
    </row>
    <row r="347" spans="1:8" x14ac:dyDescent="0.2">
      <c r="A347" s="119">
        <v>486</v>
      </c>
      <c r="B347" s="57"/>
      <c r="C347" s="63">
        <f t="shared" si="17"/>
        <v>57.72</v>
      </c>
      <c r="D347" s="117"/>
      <c r="E347" s="147">
        <v>12780</v>
      </c>
      <c r="F347" s="139">
        <f t="shared" si="16"/>
        <v>3594</v>
      </c>
      <c r="G347" s="151">
        <f t="shared" si="15"/>
        <v>2657</v>
      </c>
      <c r="H347" s="179"/>
    </row>
    <row r="348" spans="1:8" x14ac:dyDescent="0.2">
      <c r="A348" s="119">
        <v>487</v>
      </c>
      <c r="B348" s="57"/>
      <c r="C348" s="63">
        <f t="shared" si="17"/>
        <v>57.76</v>
      </c>
      <c r="D348" s="117"/>
      <c r="E348" s="147">
        <v>12780</v>
      </c>
      <c r="F348" s="139">
        <f t="shared" si="16"/>
        <v>3592</v>
      </c>
      <c r="G348" s="151">
        <f t="shared" si="15"/>
        <v>2655</v>
      </c>
      <c r="H348" s="179"/>
    </row>
    <row r="349" spans="1:8" x14ac:dyDescent="0.2">
      <c r="A349" s="119">
        <v>488</v>
      </c>
      <c r="B349" s="57"/>
      <c r="C349" s="63">
        <f t="shared" si="17"/>
        <v>57.79</v>
      </c>
      <c r="D349" s="117"/>
      <c r="E349" s="147">
        <v>12780</v>
      </c>
      <c r="F349" s="139">
        <f t="shared" si="16"/>
        <v>3590</v>
      </c>
      <c r="G349" s="151">
        <f t="shared" si="15"/>
        <v>2654</v>
      </c>
      <c r="H349" s="179"/>
    </row>
    <row r="350" spans="1:8" x14ac:dyDescent="0.2">
      <c r="A350" s="119">
        <v>489</v>
      </c>
      <c r="B350" s="57"/>
      <c r="C350" s="63">
        <f t="shared" si="17"/>
        <v>57.82</v>
      </c>
      <c r="D350" s="117"/>
      <c r="E350" s="147">
        <v>12780</v>
      </c>
      <c r="F350" s="139">
        <f t="shared" si="16"/>
        <v>3588</v>
      </c>
      <c r="G350" s="151">
        <f t="shared" si="15"/>
        <v>2652</v>
      </c>
      <c r="H350" s="179"/>
    </row>
    <row r="351" spans="1:8" x14ac:dyDescent="0.2">
      <c r="A351" s="119">
        <v>490</v>
      </c>
      <c r="B351" s="57"/>
      <c r="C351" s="63">
        <f t="shared" si="17"/>
        <v>57.85</v>
      </c>
      <c r="D351" s="117"/>
      <c r="E351" s="147">
        <v>12780</v>
      </c>
      <c r="F351" s="139">
        <f t="shared" si="16"/>
        <v>3586</v>
      </c>
      <c r="G351" s="151">
        <f t="shared" si="15"/>
        <v>2651</v>
      </c>
      <c r="H351" s="179"/>
    </row>
    <row r="352" spans="1:8" x14ac:dyDescent="0.2">
      <c r="A352" s="119">
        <v>491</v>
      </c>
      <c r="B352" s="57"/>
      <c r="C352" s="63">
        <f t="shared" si="17"/>
        <v>57.88</v>
      </c>
      <c r="D352" s="117"/>
      <c r="E352" s="147">
        <v>12780</v>
      </c>
      <c r="F352" s="139">
        <f t="shared" si="16"/>
        <v>3584</v>
      </c>
      <c r="G352" s="151">
        <f t="shared" si="15"/>
        <v>2650</v>
      </c>
      <c r="H352" s="179"/>
    </row>
    <row r="353" spans="1:8" x14ac:dyDescent="0.2">
      <c r="A353" s="119">
        <v>492</v>
      </c>
      <c r="B353" s="57"/>
      <c r="C353" s="63">
        <f t="shared" si="17"/>
        <v>57.91</v>
      </c>
      <c r="D353" s="117"/>
      <c r="E353" s="147">
        <v>12780</v>
      </c>
      <c r="F353" s="139">
        <f t="shared" si="16"/>
        <v>3582</v>
      </c>
      <c r="G353" s="151">
        <f t="shared" si="15"/>
        <v>2648</v>
      </c>
      <c r="H353" s="179"/>
    </row>
    <row r="354" spans="1:8" x14ac:dyDescent="0.2">
      <c r="A354" s="119">
        <v>493</v>
      </c>
      <c r="B354" s="57"/>
      <c r="C354" s="63">
        <f t="shared" si="17"/>
        <v>57.94</v>
      </c>
      <c r="D354" s="117"/>
      <c r="E354" s="147">
        <v>12780</v>
      </c>
      <c r="F354" s="139">
        <f t="shared" si="16"/>
        <v>3581</v>
      </c>
      <c r="G354" s="151">
        <f t="shared" si="15"/>
        <v>2647</v>
      </c>
      <c r="H354" s="179"/>
    </row>
    <row r="355" spans="1:8" x14ac:dyDescent="0.2">
      <c r="A355" s="119">
        <v>494</v>
      </c>
      <c r="B355" s="57"/>
      <c r="C355" s="63">
        <f t="shared" si="17"/>
        <v>57.98</v>
      </c>
      <c r="D355" s="117"/>
      <c r="E355" s="147">
        <v>12780</v>
      </c>
      <c r="F355" s="139">
        <f t="shared" si="16"/>
        <v>3578</v>
      </c>
      <c r="G355" s="151">
        <f t="shared" si="15"/>
        <v>2645</v>
      </c>
      <c r="H355" s="179"/>
    </row>
    <row r="356" spans="1:8" x14ac:dyDescent="0.2">
      <c r="A356" s="119">
        <v>495</v>
      </c>
      <c r="B356" s="57"/>
      <c r="C356" s="63">
        <f t="shared" si="17"/>
        <v>58.01</v>
      </c>
      <c r="D356" s="117"/>
      <c r="E356" s="147">
        <v>12780</v>
      </c>
      <c r="F356" s="139">
        <f t="shared" si="16"/>
        <v>3576</v>
      </c>
      <c r="G356" s="151">
        <f t="shared" si="15"/>
        <v>2644</v>
      </c>
      <c r="H356" s="179"/>
    </row>
    <row r="357" spans="1:8" x14ac:dyDescent="0.2">
      <c r="A357" s="119">
        <v>496</v>
      </c>
      <c r="B357" s="57"/>
      <c r="C357" s="63">
        <f t="shared" si="17"/>
        <v>58.04</v>
      </c>
      <c r="D357" s="117"/>
      <c r="E357" s="147">
        <v>12780</v>
      </c>
      <c r="F357" s="139">
        <f t="shared" si="16"/>
        <v>3574</v>
      </c>
      <c r="G357" s="151">
        <f t="shared" si="15"/>
        <v>2642</v>
      </c>
      <c r="H357" s="179"/>
    </row>
    <row r="358" spans="1:8" x14ac:dyDescent="0.2">
      <c r="A358" s="119">
        <v>497</v>
      </c>
      <c r="B358" s="57"/>
      <c r="C358" s="63">
        <f t="shared" si="17"/>
        <v>58.07</v>
      </c>
      <c r="D358" s="117"/>
      <c r="E358" s="147">
        <v>12780</v>
      </c>
      <c r="F358" s="139">
        <f t="shared" si="16"/>
        <v>3573</v>
      </c>
      <c r="G358" s="151">
        <f t="shared" si="15"/>
        <v>2641</v>
      </c>
      <c r="H358" s="179"/>
    </row>
    <row r="359" spans="1:8" x14ac:dyDescent="0.2">
      <c r="A359" s="119">
        <v>498</v>
      </c>
      <c r="B359" s="57"/>
      <c r="C359" s="63">
        <f t="shared" si="17"/>
        <v>58.1</v>
      </c>
      <c r="D359" s="117"/>
      <c r="E359" s="147">
        <v>12780</v>
      </c>
      <c r="F359" s="139">
        <f t="shared" si="16"/>
        <v>3571</v>
      </c>
      <c r="G359" s="151">
        <f t="shared" si="15"/>
        <v>2640</v>
      </c>
      <c r="H359" s="179"/>
    </row>
    <row r="360" spans="1:8" x14ac:dyDescent="0.2">
      <c r="A360" s="119">
        <v>499</v>
      </c>
      <c r="B360" s="57"/>
      <c r="C360" s="63">
        <f t="shared" si="17"/>
        <v>58.13</v>
      </c>
      <c r="D360" s="117"/>
      <c r="E360" s="147">
        <v>12780</v>
      </c>
      <c r="F360" s="139">
        <f t="shared" si="16"/>
        <v>3569</v>
      </c>
      <c r="G360" s="151">
        <f t="shared" ref="G360:G389" si="18">ROUND(12*(1/C360*E360),0)</f>
        <v>2638</v>
      </c>
      <c r="H360" s="179"/>
    </row>
    <row r="361" spans="1:8" x14ac:dyDescent="0.2">
      <c r="A361" s="119">
        <v>500</v>
      </c>
      <c r="B361" s="57"/>
      <c r="C361" s="63">
        <f t="shared" si="17"/>
        <v>58.16</v>
      </c>
      <c r="D361" s="117"/>
      <c r="E361" s="147">
        <v>12780</v>
      </c>
      <c r="F361" s="139">
        <f t="shared" si="16"/>
        <v>3567</v>
      </c>
      <c r="G361" s="151">
        <f t="shared" si="18"/>
        <v>2637</v>
      </c>
      <c r="H361" s="179"/>
    </row>
    <row r="362" spans="1:8" x14ac:dyDescent="0.2">
      <c r="A362" s="119">
        <v>501</v>
      </c>
      <c r="B362" s="57"/>
      <c r="C362" s="63">
        <f t="shared" si="17"/>
        <v>58.19</v>
      </c>
      <c r="D362" s="117"/>
      <c r="E362" s="147">
        <v>12780</v>
      </c>
      <c r="F362" s="139">
        <f t="shared" si="16"/>
        <v>3565</v>
      </c>
      <c r="G362" s="151">
        <f t="shared" si="18"/>
        <v>2636</v>
      </c>
      <c r="H362" s="179"/>
    </row>
    <row r="363" spans="1:8" x14ac:dyDescent="0.2">
      <c r="A363" s="119">
        <v>502</v>
      </c>
      <c r="B363" s="57"/>
      <c r="C363" s="63">
        <f t="shared" si="17"/>
        <v>58.22</v>
      </c>
      <c r="D363" s="117"/>
      <c r="E363" s="147">
        <v>12780</v>
      </c>
      <c r="F363" s="139">
        <f t="shared" si="16"/>
        <v>3563</v>
      </c>
      <c r="G363" s="151">
        <f t="shared" si="18"/>
        <v>2634</v>
      </c>
      <c r="H363" s="179"/>
    </row>
    <row r="364" spans="1:8" x14ac:dyDescent="0.2">
      <c r="A364" s="119">
        <v>503</v>
      </c>
      <c r="B364" s="57"/>
      <c r="C364" s="63">
        <f t="shared" si="17"/>
        <v>58.25</v>
      </c>
      <c r="D364" s="117"/>
      <c r="E364" s="147">
        <v>12780</v>
      </c>
      <c r="F364" s="139">
        <f t="shared" si="16"/>
        <v>3562</v>
      </c>
      <c r="G364" s="151">
        <f t="shared" si="18"/>
        <v>2633</v>
      </c>
      <c r="H364" s="179"/>
    </row>
    <row r="365" spans="1:8" x14ac:dyDescent="0.2">
      <c r="A365" s="119">
        <v>504</v>
      </c>
      <c r="B365" s="57"/>
      <c r="C365" s="63">
        <f t="shared" si="17"/>
        <v>58.28</v>
      </c>
      <c r="D365" s="117"/>
      <c r="E365" s="147">
        <v>12780</v>
      </c>
      <c r="F365" s="139">
        <f t="shared" si="16"/>
        <v>3560</v>
      </c>
      <c r="G365" s="151">
        <f t="shared" si="18"/>
        <v>2631</v>
      </c>
      <c r="H365" s="179"/>
    </row>
    <row r="366" spans="1:8" x14ac:dyDescent="0.2">
      <c r="A366" s="119">
        <v>505</v>
      </c>
      <c r="B366" s="57"/>
      <c r="C366" s="63">
        <f t="shared" si="17"/>
        <v>58.31</v>
      </c>
      <c r="D366" s="117"/>
      <c r="E366" s="147">
        <v>12780</v>
      </c>
      <c r="F366" s="139">
        <f t="shared" si="16"/>
        <v>3558</v>
      </c>
      <c r="G366" s="151">
        <f t="shared" si="18"/>
        <v>2630</v>
      </c>
      <c r="H366" s="179"/>
    </row>
    <row r="367" spans="1:8" x14ac:dyDescent="0.2">
      <c r="A367" s="119">
        <v>506</v>
      </c>
      <c r="B367" s="57"/>
      <c r="C367" s="63">
        <f t="shared" si="17"/>
        <v>58.34</v>
      </c>
      <c r="D367" s="117"/>
      <c r="E367" s="147">
        <v>12780</v>
      </c>
      <c r="F367" s="139">
        <f t="shared" si="16"/>
        <v>3556</v>
      </c>
      <c r="G367" s="151">
        <f t="shared" si="18"/>
        <v>2629</v>
      </c>
      <c r="H367" s="179"/>
    </row>
    <row r="368" spans="1:8" x14ac:dyDescent="0.2">
      <c r="A368" s="119">
        <v>507</v>
      </c>
      <c r="B368" s="57"/>
      <c r="C368" s="63">
        <f t="shared" si="17"/>
        <v>58.37</v>
      </c>
      <c r="D368" s="117"/>
      <c r="E368" s="147">
        <v>12780</v>
      </c>
      <c r="F368" s="139">
        <f t="shared" si="16"/>
        <v>3554</v>
      </c>
      <c r="G368" s="151">
        <f t="shared" si="18"/>
        <v>2627</v>
      </c>
      <c r="H368" s="179"/>
    </row>
    <row r="369" spans="1:8" x14ac:dyDescent="0.2">
      <c r="A369" s="119">
        <v>508</v>
      </c>
      <c r="B369" s="57"/>
      <c r="C369" s="63">
        <f t="shared" si="17"/>
        <v>58.4</v>
      </c>
      <c r="D369" s="117"/>
      <c r="E369" s="147">
        <v>12780</v>
      </c>
      <c r="F369" s="139">
        <f t="shared" si="16"/>
        <v>3552</v>
      </c>
      <c r="G369" s="151">
        <f t="shared" si="18"/>
        <v>2626</v>
      </c>
      <c r="H369" s="179"/>
    </row>
    <row r="370" spans="1:8" x14ac:dyDescent="0.2">
      <c r="A370" s="119">
        <v>509</v>
      </c>
      <c r="B370" s="57"/>
      <c r="C370" s="63">
        <f t="shared" si="17"/>
        <v>58.43</v>
      </c>
      <c r="D370" s="117"/>
      <c r="E370" s="147">
        <v>12780</v>
      </c>
      <c r="F370" s="139">
        <f t="shared" si="16"/>
        <v>3551</v>
      </c>
      <c r="G370" s="151">
        <f t="shared" si="18"/>
        <v>2625</v>
      </c>
      <c r="H370" s="179"/>
    </row>
    <row r="371" spans="1:8" x14ac:dyDescent="0.2">
      <c r="A371" s="119">
        <v>510</v>
      </c>
      <c r="B371" s="57"/>
      <c r="C371" s="63">
        <f t="shared" si="17"/>
        <v>58.46</v>
      </c>
      <c r="D371" s="117"/>
      <c r="E371" s="147">
        <v>12780</v>
      </c>
      <c r="F371" s="139">
        <f t="shared" si="16"/>
        <v>3549</v>
      </c>
      <c r="G371" s="151">
        <f t="shared" si="18"/>
        <v>2623</v>
      </c>
      <c r="H371" s="179"/>
    </row>
    <row r="372" spans="1:8" x14ac:dyDescent="0.2">
      <c r="A372" s="119">
        <v>511</v>
      </c>
      <c r="B372" s="57"/>
      <c r="C372" s="63">
        <f t="shared" si="17"/>
        <v>58.49</v>
      </c>
      <c r="D372" s="117"/>
      <c r="E372" s="147">
        <v>12780</v>
      </c>
      <c r="F372" s="139">
        <f t="shared" si="16"/>
        <v>3547</v>
      </c>
      <c r="G372" s="151">
        <f t="shared" si="18"/>
        <v>2622</v>
      </c>
      <c r="H372" s="179"/>
    </row>
    <row r="373" spans="1:8" x14ac:dyDescent="0.2">
      <c r="A373" s="119">
        <v>512</v>
      </c>
      <c r="B373" s="57"/>
      <c r="C373" s="63">
        <f t="shared" si="17"/>
        <v>58.52</v>
      </c>
      <c r="D373" s="117"/>
      <c r="E373" s="147">
        <v>12780</v>
      </c>
      <c r="F373" s="139">
        <f t="shared" si="16"/>
        <v>3545</v>
      </c>
      <c r="G373" s="151">
        <f t="shared" si="18"/>
        <v>2621</v>
      </c>
      <c r="H373" s="179"/>
    </row>
    <row r="374" spans="1:8" x14ac:dyDescent="0.2">
      <c r="A374" s="119">
        <v>513</v>
      </c>
      <c r="B374" s="57"/>
      <c r="C374" s="63">
        <f t="shared" si="17"/>
        <v>58.55</v>
      </c>
      <c r="D374" s="117"/>
      <c r="E374" s="147">
        <v>12780</v>
      </c>
      <c r="F374" s="139">
        <f t="shared" si="16"/>
        <v>3543</v>
      </c>
      <c r="G374" s="151">
        <f t="shared" si="18"/>
        <v>2619</v>
      </c>
      <c r="H374" s="179"/>
    </row>
    <row r="375" spans="1:8" x14ac:dyDescent="0.2">
      <c r="A375" s="119">
        <v>514</v>
      </c>
      <c r="B375" s="57"/>
      <c r="C375" s="63">
        <f t="shared" si="17"/>
        <v>58.58</v>
      </c>
      <c r="D375" s="117"/>
      <c r="E375" s="147">
        <v>12780</v>
      </c>
      <c r="F375" s="139">
        <f t="shared" si="16"/>
        <v>3542</v>
      </c>
      <c r="G375" s="151">
        <f t="shared" si="18"/>
        <v>2618</v>
      </c>
      <c r="H375" s="179"/>
    </row>
    <row r="376" spans="1:8" x14ac:dyDescent="0.2">
      <c r="A376" s="119">
        <v>515</v>
      </c>
      <c r="B376" s="57"/>
      <c r="C376" s="63">
        <f t="shared" si="17"/>
        <v>58.61</v>
      </c>
      <c r="D376" s="117"/>
      <c r="E376" s="147">
        <v>12780</v>
      </c>
      <c r="F376" s="139">
        <f t="shared" si="16"/>
        <v>3540</v>
      </c>
      <c r="G376" s="151">
        <f t="shared" si="18"/>
        <v>2617</v>
      </c>
      <c r="H376" s="179"/>
    </row>
    <row r="377" spans="1:8" x14ac:dyDescent="0.2">
      <c r="A377" s="119">
        <v>516</v>
      </c>
      <c r="B377" s="57"/>
      <c r="C377" s="63">
        <f t="shared" si="17"/>
        <v>58.63</v>
      </c>
      <c r="D377" s="117"/>
      <c r="E377" s="147">
        <v>12780</v>
      </c>
      <c r="F377" s="139">
        <f t="shared" si="16"/>
        <v>3539</v>
      </c>
      <c r="G377" s="151">
        <f t="shared" si="18"/>
        <v>2616</v>
      </c>
      <c r="H377" s="179"/>
    </row>
    <row r="378" spans="1:8" x14ac:dyDescent="0.2">
      <c r="A378" s="119">
        <v>517</v>
      </c>
      <c r="B378" s="57"/>
      <c r="C378" s="63">
        <f t="shared" si="17"/>
        <v>58.66</v>
      </c>
      <c r="D378" s="117"/>
      <c r="E378" s="147">
        <v>12780</v>
      </c>
      <c r="F378" s="139">
        <f t="shared" si="16"/>
        <v>3537</v>
      </c>
      <c r="G378" s="151">
        <f t="shared" si="18"/>
        <v>2614</v>
      </c>
      <c r="H378" s="179"/>
    </row>
    <row r="379" spans="1:8" x14ac:dyDescent="0.2">
      <c r="A379" s="119">
        <v>518</v>
      </c>
      <c r="B379" s="57"/>
      <c r="C379" s="63">
        <f t="shared" si="17"/>
        <v>58.69</v>
      </c>
      <c r="D379" s="117"/>
      <c r="E379" s="147">
        <v>12780</v>
      </c>
      <c r="F379" s="139">
        <f t="shared" si="16"/>
        <v>3535</v>
      </c>
      <c r="G379" s="151">
        <f t="shared" si="18"/>
        <v>2613</v>
      </c>
      <c r="H379" s="179"/>
    </row>
    <row r="380" spans="1:8" x14ac:dyDescent="0.2">
      <c r="A380" s="119">
        <v>519</v>
      </c>
      <c r="B380" s="57"/>
      <c r="C380" s="63">
        <f t="shared" si="17"/>
        <v>58.72</v>
      </c>
      <c r="D380" s="117"/>
      <c r="E380" s="147">
        <v>12780</v>
      </c>
      <c r="F380" s="139">
        <f t="shared" si="16"/>
        <v>3533</v>
      </c>
      <c r="G380" s="151">
        <f t="shared" si="18"/>
        <v>2612</v>
      </c>
      <c r="H380" s="179"/>
    </row>
    <row r="381" spans="1:8" x14ac:dyDescent="0.2">
      <c r="A381" s="119">
        <v>520</v>
      </c>
      <c r="B381" s="57"/>
      <c r="C381" s="63">
        <f t="shared" si="17"/>
        <v>58.75</v>
      </c>
      <c r="D381" s="117"/>
      <c r="E381" s="147">
        <v>12780</v>
      </c>
      <c r="F381" s="139">
        <f t="shared" si="16"/>
        <v>3531</v>
      </c>
      <c r="G381" s="151">
        <f t="shared" si="18"/>
        <v>2610</v>
      </c>
      <c r="H381" s="179"/>
    </row>
    <row r="382" spans="1:8" x14ac:dyDescent="0.2">
      <c r="A382" s="119">
        <v>521</v>
      </c>
      <c r="B382" s="57"/>
      <c r="C382" s="63">
        <f t="shared" si="17"/>
        <v>58.78</v>
      </c>
      <c r="D382" s="117"/>
      <c r="E382" s="147">
        <v>12780</v>
      </c>
      <c r="F382" s="139">
        <f t="shared" si="16"/>
        <v>3529</v>
      </c>
      <c r="G382" s="151">
        <f t="shared" si="18"/>
        <v>2609</v>
      </c>
      <c r="H382" s="179"/>
    </row>
    <row r="383" spans="1:8" x14ac:dyDescent="0.2">
      <c r="A383" s="119">
        <v>522</v>
      </c>
      <c r="B383" s="57"/>
      <c r="C383" s="63">
        <f t="shared" si="17"/>
        <v>58.81</v>
      </c>
      <c r="D383" s="117"/>
      <c r="E383" s="147">
        <v>12780</v>
      </c>
      <c r="F383" s="139">
        <f t="shared" si="16"/>
        <v>3528</v>
      </c>
      <c r="G383" s="151">
        <f t="shared" si="18"/>
        <v>2608</v>
      </c>
      <c r="H383" s="179"/>
    </row>
    <row r="384" spans="1:8" x14ac:dyDescent="0.2">
      <c r="A384" s="119">
        <v>523</v>
      </c>
      <c r="B384" s="57"/>
      <c r="C384" s="63">
        <f t="shared" si="17"/>
        <v>58.84</v>
      </c>
      <c r="D384" s="117"/>
      <c r="E384" s="147">
        <v>12780</v>
      </c>
      <c r="F384" s="139">
        <f t="shared" si="16"/>
        <v>3526</v>
      </c>
      <c r="G384" s="151">
        <f t="shared" si="18"/>
        <v>2606</v>
      </c>
      <c r="H384" s="179"/>
    </row>
    <row r="385" spans="1:8" x14ac:dyDescent="0.2">
      <c r="A385" s="119">
        <v>524</v>
      </c>
      <c r="B385" s="57"/>
      <c r="C385" s="63">
        <f t="shared" si="17"/>
        <v>58.86</v>
      </c>
      <c r="D385" s="117"/>
      <c r="E385" s="147">
        <v>12780</v>
      </c>
      <c r="F385" s="139">
        <f t="shared" si="16"/>
        <v>3525</v>
      </c>
      <c r="G385" s="151">
        <f t="shared" si="18"/>
        <v>2606</v>
      </c>
      <c r="H385" s="179"/>
    </row>
    <row r="386" spans="1:8" x14ac:dyDescent="0.2">
      <c r="A386" s="119">
        <v>525</v>
      </c>
      <c r="B386" s="57"/>
      <c r="C386" s="63">
        <f t="shared" si="17"/>
        <v>58.89</v>
      </c>
      <c r="D386" s="117"/>
      <c r="E386" s="147">
        <v>12780</v>
      </c>
      <c r="F386" s="139">
        <f t="shared" si="16"/>
        <v>3523</v>
      </c>
      <c r="G386" s="151">
        <f t="shared" si="18"/>
        <v>2604</v>
      </c>
      <c r="H386" s="179"/>
    </row>
    <row r="387" spans="1:8" x14ac:dyDescent="0.2">
      <c r="A387" s="119">
        <v>526</v>
      </c>
      <c r="B387" s="57"/>
      <c r="C387" s="63">
        <f t="shared" si="17"/>
        <v>58.92</v>
      </c>
      <c r="D387" s="117"/>
      <c r="E387" s="147">
        <v>12780</v>
      </c>
      <c r="F387" s="139">
        <f t="shared" si="16"/>
        <v>3521</v>
      </c>
      <c r="G387" s="151">
        <f t="shared" si="18"/>
        <v>2603</v>
      </c>
      <c r="H387" s="179"/>
    </row>
    <row r="388" spans="1:8" x14ac:dyDescent="0.2">
      <c r="A388" s="119">
        <v>527</v>
      </c>
      <c r="B388" s="57"/>
      <c r="C388" s="63">
        <f t="shared" si="17"/>
        <v>58.95</v>
      </c>
      <c r="D388" s="117"/>
      <c r="E388" s="147">
        <v>12780</v>
      </c>
      <c r="F388" s="139">
        <f t="shared" si="16"/>
        <v>3519</v>
      </c>
      <c r="G388" s="151">
        <f t="shared" si="18"/>
        <v>2602</v>
      </c>
      <c r="H388" s="179"/>
    </row>
    <row r="389" spans="1:8" x14ac:dyDescent="0.2">
      <c r="A389" s="119">
        <v>528</v>
      </c>
      <c r="B389" s="57"/>
      <c r="C389" s="63">
        <f t="shared" si="17"/>
        <v>58.98</v>
      </c>
      <c r="D389" s="117"/>
      <c r="E389" s="147">
        <v>12780</v>
      </c>
      <c r="F389" s="139">
        <f t="shared" si="16"/>
        <v>3518</v>
      </c>
      <c r="G389" s="151">
        <f t="shared" si="18"/>
        <v>2600</v>
      </c>
      <c r="H389" s="179"/>
    </row>
    <row r="390" spans="1:8" x14ac:dyDescent="0.2">
      <c r="A390" s="119">
        <v>529</v>
      </c>
      <c r="B390" s="57"/>
      <c r="C390" s="63">
        <f t="shared" si="17"/>
        <v>59</v>
      </c>
      <c r="D390" s="117"/>
      <c r="E390" s="147">
        <v>12780</v>
      </c>
      <c r="F390" s="139">
        <f t="shared" si="16"/>
        <v>3516</v>
      </c>
      <c r="G390" s="151">
        <f t="shared" ref="G390:G453" si="19">ROUND(12*(1/C390*E390),0)</f>
        <v>2599</v>
      </c>
      <c r="H390" s="179"/>
    </row>
    <row r="391" spans="1:8" x14ac:dyDescent="0.2">
      <c r="A391" s="119">
        <v>530</v>
      </c>
      <c r="B391" s="57"/>
      <c r="C391" s="63">
        <f t="shared" si="17"/>
        <v>59.03</v>
      </c>
      <c r="D391" s="117"/>
      <c r="E391" s="147">
        <v>12780</v>
      </c>
      <c r="F391" s="139">
        <f t="shared" si="16"/>
        <v>3515</v>
      </c>
      <c r="G391" s="151">
        <f t="shared" si="19"/>
        <v>2598</v>
      </c>
      <c r="H391" s="179"/>
    </row>
    <row r="392" spans="1:8" x14ac:dyDescent="0.2">
      <c r="A392" s="119">
        <v>531</v>
      </c>
      <c r="B392" s="57"/>
      <c r="C392" s="63">
        <f t="shared" si="17"/>
        <v>59.06</v>
      </c>
      <c r="D392" s="117"/>
      <c r="E392" s="147">
        <v>12780</v>
      </c>
      <c r="F392" s="139">
        <f t="shared" si="16"/>
        <v>3513</v>
      </c>
      <c r="G392" s="151">
        <f t="shared" si="19"/>
        <v>2597</v>
      </c>
      <c r="H392" s="179"/>
    </row>
    <row r="393" spans="1:8" x14ac:dyDescent="0.2">
      <c r="A393" s="119">
        <v>532</v>
      </c>
      <c r="B393" s="57"/>
      <c r="C393" s="63">
        <f t="shared" si="17"/>
        <v>59.09</v>
      </c>
      <c r="D393" s="117"/>
      <c r="E393" s="147">
        <v>12780</v>
      </c>
      <c r="F393" s="139">
        <f t="shared" si="16"/>
        <v>3511</v>
      </c>
      <c r="G393" s="151">
        <f t="shared" si="19"/>
        <v>2595</v>
      </c>
      <c r="H393" s="179"/>
    </row>
    <row r="394" spans="1:8" x14ac:dyDescent="0.2">
      <c r="A394" s="119">
        <v>533</v>
      </c>
      <c r="B394" s="57"/>
      <c r="C394" s="63">
        <f t="shared" si="17"/>
        <v>59.11</v>
      </c>
      <c r="D394" s="117"/>
      <c r="E394" s="147">
        <v>12780</v>
      </c>
      <c r="F394" s="139">
        <f t="shared" si="16"/>
        <v>3510</v>
      </c>
      <c r="G394" s="151">
        <f t="shared" si="19"/>
        <v>2594</v>
      </c>
      <c r="H394" s="179"/>
    </row>
    <row r="395" spans="1:8" x14ac:dyDescent="0.2">
      <c r="A395" s="119">
        <v>534</v>
      </c>
      <c r="B395" s="57"/>
      <c r="C395" s="63">
        <f t="shared" si="17"/>
        <v>59.14</v>
      </c>
      <c r="D395" s="117"/>
      <c r="E395" s="147">
        <v>12780</v>
      </c>
      <c r="F395" s="139">
        <f t="shared" si="16"/>
        <v>3508</v>
      </c>
      <c r="G395" s="151">
        <f t="shared" si="19"/>
        <v>2593</v>
      </c>
      <c r="H395" s="179"/>
    </row>
    <row r="396" spans="1:8" x14ac:dyDescent="0.2">
      <c r="A396" s="119">
        <v>535</v>
      </c>
      <c r="B396" s="57"/>
      <c r="C396" s="63">
        <f t="shared" si="17"/>
        <v>59.17</v>
      </c>
      <c r="D396" s="117"/>
      <c r="E396" s="147">
        <v>12780</v>
      </c>
      <c r="F396" s="139">
        <f t="shared" si="16"/>
        <v>3506</v>
      </c>
      <c r="G396" s="151">
        <f t="shared" si="19"/>
        <v>2592</v>
      </c>
      <c r="H396" s="179"/>
    </row>
    <row r="397" spans="1:8" x14ac:dyDescent="0.2">
      <c r="A397" s="119">
        <v>536</v>
      </c>
      <c r="B397" s="57"/>
      <c r="C397" s="63">
        <f t="shared" si="17"/>
        <v>59.2</v>
      </c>
      <c r="D397" s="117"/>
      <c r="E397" s="147">
        <v>12780</v>
      </c>
      <c r="F397" s="139">
        <f t="shared" si="16"/>
        <v>3504</v>
      </c>
      <c r="G397" s="151">
        <f t="shared" si="19"/>
        <v>2591</v>
      </c>
      <c r="H397" s="179"/>
    </row>
    <row r="398" spans="1:8" x14ac:dyDescent="0.2">
      <c r="A398" s="119">
        <v>537</v>
      </c>
      <c r="B398" s="57"/>
      <c r="C398" s="63">
        <f t="shared" si="17"/>
        <v>59.22</v>
      </c>
      <c r="D398" s="117"/>
      <c r="E398" s="147">
        <v>12780</v>
      </c>
      <c r="F398" s="139">
        <f t="shared" ref="F398:F461" si="20">ROUND(12*1.35278*(1/C398*E398)+H398,0)</f>
        <v>3503</v>
      </c>
      <c r="G398" s="151">
        <f t="shared" si="19"/>
        <v>2590</v>
      </c>
      <c r="H398" s="179"/>
    </row>
    <row r="399" spans="1:8" x14ac:dyDescent="0.2">
      <c r="A399" s="119">
        <v>538</v>
      </c>
      <c r="B399" s="57"/>
      <c r="C399" s="63">
        <f t="shared" ref="C399:C462" si="21">ROUND((-0.0000491*POWER(A399,2)+0.0818939*A399+34)*0.928,2)</f>
        <v>59.25</v>
      </c>
      <c r="D399" s="117"/>
      <c r="E399" s="147">
        <v>12780</v>
      </c>
      <c r="F399" s="139">
        <f t="shared" si="20"/>
        <v>3501</v>
      </c>
      <c r="G399" s="151">
        <f t="shared" si="19"/>
        <v>2588</v>
      </c>
      <c r="H399" s="179"/>
    </row>
    <row r="400" spans="1:8" x14ac:dyDescent="0.2">
      <c r="A400" s="119">
        <v>539</v>
      </c>
      <c r="B400" s="57"/>
      <c r="C400" s="63">
        <f t="shared" si="21"/>
        <v>59.28</v>
      </c>
      <c r="D400" s="117"/>
      <c r="E400" s="147">
        <v>12780</v>
      </c>
      <c r="F400" s="139">
        <f t="shared" si="20"/>
        <v>3500</v>
      </c>
      <c r="G400" s="151">
        <f t="shared" si="19"/>
        <v>2587</v>
      </c>
      <c r="H400" s="179"/>
    </row>
    <row r="401" spans="1:8" x14ac:dyDescent="0.2">
      <c r="A401" s="119">
        <v>540</v>
      </c>
      <c r="B401" s="57"/>
      <c r="C401" s="63">
        <f t="shared" si="21"/>
        <v>59.3</v>
      </c>
      <c r="D401" s="117"/>
      <c r="E401" s="147">
        <v>12780</v>
      </c>
      <c r="F401" s="139">
        <f t="shared" si="20"/>
        <v>3499</v>
      </c>
      <c r="G401" s="151">
        <f t="shared" si="19"/>
        <v>2586</v>
      </c>
      <c r="H401" s="179"/>
    </row>
    <row r="402" spans="1:8" x14ac:dyDescent="0.2">
      <c r="A402" s="119">
        <v>541</v>
      </c>
      <c r="B402" s="57"/>
      <c r="C402" s="63">
        <f t="shared" si="21"/>
        <v>59.33</v>
      </c>
      <c r="D402" s="117"/>
      <c r="E402" s="147">
        <v>12780</v>
      </c>
      <c r="F402" s="139">
        <f t="shared" si="20"/>
        <v>3497</v>
      </c>
      <c r="G402" s="151">
        <f t="shared" si="19"/>
        <v>2585</v>
      </c>
      <c r="H402" s="179"/>
    </row>
    <row r="403" spans="1:8" x14ac:dyDescent="0.2">
      <c r="A403" s="119">
        <v>542</v>
      </c>
      <c r="B403" s="57"/>
      <c r="C403" s="63">
        <f t="shared" si="21"/>
        <v>59.36</v>
      </c>
      <c r="D403" s="117"/>
      <c r="E403" s="147">
        <v>12780</v>
      </c>
      <c r="F403" s="139">
        <f t="shared" si="20"/>
        <v>3495</v>
      </c>
      <c r="G403" s="151">
        <f t="shared" si="19"/>
        <v>2584</v>
      </c>
      <c r="H403" s="179"/>
    </row>
    <row r="404" spans="1:8" x14ac:dyDescent="0.2">
      <c r="A404" s="119">
        <v>543</v>
      </c>
      <c r="B404" s="57"/>
      <c r="C404" s="63">
        <f t="shared" si="21"/>
        <v>59.38</v>
      </c>
      <c r="D404" s="117"/>
      <c r="E404" s="147">
        <v>12780</v>
      </c>
      <c r="F404" s="139">
        <f t="shared" si="20"/>
        <v>3494</v>
      </c>
      <c r="G404" s="151">
        <f t="shared" si="19"/>
        <v>2583</v>
      </c>
      <c r="H404" s="179"/>
    </row>
    <row r="405" spans="1:8" x14ac:dyDescent="0.2">
      <c r="A405" s="119">
        <v>544</v>
      </c>
      <c r="B405" s="57"/>
      <c r="C405" s="63">
        <f t="shared" si="21"/>
        <v>59.41</v>
      </c>
      <c r="D405" s="117"/>
      <c r="E405" s="147">
        <v>12780</v>
      </c>
      <c r="F405" s="139">
        <f t="shared" si="20"/>
        <v>3492</v>
      </c>
      <c r="G405" s="151">
        <f t="shared" si="19"/>
        <v>2581</v>
      </c>
      <c r="H405" s="179"/>
    </row>
    <row r="406" spans="1:8" x14ac:dyDescent="0.2">
      <c r="A406" s="119">
        <v>545</v>
      </c>
      <c r="B406" s="57"/>
      <c r="C406" s="63">
        <f t="shared" si="21"/>
        <v>59.44</v>
      </c>
      <c r="D406" s="117"/>
      <c r="E406" s="147">
        <v>12780</v>
      </c>
      <c r="F406" s="139">
        <f t="shared" si="20"/>
        <v>3490</v>
      </c>
      <c r="G406" s="151">
        <f t="shared" si="19"/>
        <v>2580</v>
      </c>
      <c r="H406" s="179"/>
    </row>
    <row r="407" spans="1:8" x14ac:dyDescent="0.2">
      <c r="A407" s="119">
        <v>546</v>
      </c>
      <c r="B407" s="57"/>
      <c r="C407" s="63">
        <f t="shared" si="21"/>
        <v>59.46</v>
      </c>
      <c r="D407" s="117"/>
      <c r="E407" s="147">
        <v>12780</v>
      </c>
      <c r="F407" s="139">
        <f t="shared" si="20"/>
        <v>3489</v>
      </c>
      <c r="G407" s="151">
        <f t="shared" si="19"/>
        <v>2579</v>
      </c>
      <c r="H407" s="179"/>
    </row>
    <row r="408" spans="1:8" x14ac:dyDescent="0.2">
      <c r="A408" s="119">
        <v>547</v>
      </c>
      <c r="B408" s="57"/>
      <c r="C408" s="63">
        <f t="shared" si="21"/>
        <v>59.49</v>
      </c>
      <c r="D408" s="117"/>
      <c r="E408" s="147">
        <v>12780</v>
      </c>
      <c r="F408" s="139">
        <f t="shared" si="20"/>
        <v>3487</v>
      </c>
      <c r="G408" s="151">
        <f t="shared" si="19"/>
        <v>2578</v>
      </c>
      <c r="H408" s="179"/>
    </row>
    <row r="409" spans="1:8" x14ac:dyDescent="0.2">
      <c r="A409" s="119">
        <v>548</v>
      </c>
      <c r="B409" s="57"/>
      <c r="C409" s="63">
        <f t="shared" si="21"/>
        <v>59.52</v>
      </c>
      <c r="D409" s="117"/>
      <c r="E409" s="147">
        <v>12780</v>
      </c>
      <c r="F409" s="139">
        <f t="shared" si="20"/>
        <v>3486</v>
      </c>
      <c r="G409" s="151">
        <f t="shared" si="19"/>
        <v>2577</v>
      </c>
      <c r="H409" s="179"/>
    </row>
    <row r="410" spans="1:8" x14ac:dyDescent="0.2">
      <c r="A410" s="119">
        <v>549</v>
      </c>
      <c r="B410" s="57"/>
      <c r="C410" s="63">
        <f t="shared" si="21"/>
        <v>59.54</v>
      </c>
      <c r="D410" s="117"/>
      <c r="E410" s="147">
        <v>12780</v>
      </c>
      <c r="F410" s="139">
        <f t="shared" si="20"/>
        <v>3484</v>
      </c>
      <c r="G410" s="151">
        <f t="shared" si="19"/>
        <v>2576</v>
      </c>
      <c r="H410" s="179"/>
    </row>
    <row r="411" spans="1:8" x14ac:dyDescent="0.2">
      <c r="A411" s="119">
        <v>550</v>
      </c>
      <c r="B411" s="57"/>
      <c r="C411" s="63">
        <f t="shared" si="21"/>
        <v>59.57</v>
      </c>
      <c r="D411" s="117"/>
      <c r="E411" s="147">
        <v>12780</v>
      </c>
      <c r="F411" s="139">
        <f t="shared" si="20"/>
        <v>3483</v>
      </c>
      <c r="G411" s="151">
        <f t="shared" si="19"/>
        <v>2574</v>
      </c>
      <c r="H411" s="179"/>
    </row>
    <row r="412" spans="1:8" x14ac:dyDescent="0.2">
      <c r="A412" s="119">
        <v>551</v>
      </c>
      <c r="B412" s="57"/>
      <c r="C412" s="63">
        <f t="shared" si="21"/>
        <v>59.59</v>
      </c>
      <c r="D412" s="117"/>
      <c r="E412" s="147">
        <v>12780</v>
      </c>
      <c r="F412" s="139">
        <f t="shared" si="20"/>
        <v>3481</v>
      </c>
      <c r="G412" s="151">
        <f t="shared" si="19"/>
        <v>2574</v>
      </c>
      <c r="H412" s="179"/>
    </row>
    <row r="413" spans="1:8" x14ac:dyDescent="0.2">
      <c r="A413" s="119">
        <v>552</v>
      </c>
      <c r="B413" s="57"/>
      <c r="C413" s="63">
        <f t="shared" si="21"/>
        <v>59.62</v>
      </c>
      <c r="D413" s="117"/>
      <c r="E413" s="147">
        <v>12780</v>
      </c>
      <c r="F413" s="139">
        <f t="shared" si="20"/>
        <v>3480</v>
      </c>
      <c r="G413" s="151">
        <f t="shared" si="19"/>
        <v>2572</v>
      </c>
      <c r="H413" s="179"/>
    </row>
    <row r="414" spans="1:8" x14ac:dyDescent="0.2">
      <c r="A414" s="119">
        <v>553</v>
      </c>
      <c r="B414" s="57"/>
      <c r="C414" s="63">
        <f t="shared" si="21"/>
        <v>59.64</v>
      </c>
      <c r="D414" s="117"/>
      <c r="E414" s="147">
        <v>12780</v>
      </c>
      <c r="F414" s="139">
        <f t="shared" si="20"/>
        <v>3479</v>
      </c>
      <c r="G414" s="151">
        <f t="shared" si="19"/>
        <v>2571</v>
      </c>
      <c r="H414" s="179"/>
    </row>
    <row r="415" spans="1:8" x14ac:dyDescent="0.2">
      <c r="A415" s="119">
        <v>554</v>
      </c>
      <c r="B415" s="57"/>
      <c r="C415" s="63">
        <f t="shared" si="21"/>
        <v>59.67</v>
      </c>
      <c r="D415" s="117"/>
      <c r="E415" s="147">
        <v>12780</v>
      </c>
      <c r="F415" s="139">
        <f t="shared" si="20"/>
        <v>3477</v>
      </c>
      <c r="G415" s="151">
        <f t="shared" si="19"/>
        <v>2570</v>
      </c>
      <c r="H415" s="179"/>
    </row>
    <row r="416" spans="1:8" x14ac:dyDescent="0.2">
      <c r="A416" s="119">
        <v>555</v>
      </c>
      <c r="B416" s="57"/>
      <c r="C416" s="63">
        <f t="shared" si="21"/>
        <v>59.7</v>
      </c>
      <c r="D416" s="117"/>
      <c r="E416" s="147">
        <v>12780</v>
      </c>
      <c r="F416" s="139">
        <f t="shared" si="20"/>
        <v>3475</v>
      </c>
      <c r="G416" s="151">
        <f t="shared" si="19"/>
        <v>2569</v>
      </c>
      <c r="H416" s="179"/>
    </row>
    <row r="417" spans="1:8" x14ac:dyDescent="0.2">
      <c r="A417" s="119">
        <v>556</v>
      </c>
      <c r="B417" s="57"/>
      <c r="C417" s="63">
        <f t="shared" si="21"/>
        <v>59.72</v>
      </c>
      <c r="D417" s="117"/>
      <c r="E417" s="147">
        <v>12780</v>
      </c>
      <c r="F417" s="139">
        <f t="shared" si="20"/>
        <v>3474</v>
      </c>
      <c r="G417" s="151">
        <f t="shared" si="19"/>
        <v>2568</v>
      </c>
      <c r="H417" s="179"/>
    </row>
    <row r="418" spans="1:8" x14ac:dyDescent="0.2">
      <c r="A418" s="119">
        <v>557</v>
      </c>
      <c r="B418" s="57"/>
      <c r="C418" s="63">
        <f t="shared" si="21"/>
        <v>59.75</v>
      </c>
      <c r="D418" s="117"/>
      <c r="E418" s="147">
        <v>12780</v>
      </c>
      <c r="F418" s="139">
        <f t="shared" si="20"/>
        <v>3472</v>
      </c>
      <c r="G418" s="151">
        <f t="shared" si="19"/>
        <v>2567</v>
      </c>
      <c r="H418" s="179"/>
    </row>
    <row r="419" spans="1:8" x14ac:dyDescent="0.2">
      <c r="A419" s="119">
        <v>558</v>
      </c>
      <c r="B419" s="57"/>
      <c r="C419" s="63">
        <f t="shared" si="21"/>
        <v>59.77</v>
      </c>
      <c r="D419" s="117"/>
      <c r="E419" s="147">
        <v>12780</v>
      </c>
      <c r="F419" s="139">
        <f t="shared" si="20"/>
        <v>3471</v>
      </c>
      <c r="G419" s="151">
        <f t="shared" si="19"/>
        <v>2566</v>
      </c>
      <c r="H419" s="179"/>
    </row>
    <row r="420" spans="1:8" x14ac:dyDescent="0.2">
      <c r="A420" s="119">
        <v>559</v>
      </c>
      <c r="B420" s="57"/>
      <c r="C420" s="63">
        <f t="shared" si="21"/>
        <v>59.8</v>
      </c>
      <c r="D420" s="117"/>
      <c r="E420" s="147">
        <v>12780</v>
      </c>
      <c r="F420" s="139">
        <f t="shared" si="20"/>
        <v>3469</v>
      </c>
      <c r="G420" s="151">
        <f t="shared" si="19"/>
        <v>2565</v>
      </c>
      <c r="H420" s="179"/>
    </row>
    <row r="421" spans="1:8" x14ac:dyDescent="0.2">
      <c r="A421" s="119">
        <v>560</v>
      </c>
      <c r="B421" s="57"/>
      <c r="C421" s="63">
        <f t="shared" si="21"/>
        <v>59.82</v>
      </c>
      <c r="D421" s="117"/>
      <c r="E421" s="147">
        <v>12780</v>
      </c>
      <c r="F421" s="139">
        <f t="shared" si="20"/>
        <v>3468</v>
      </c>
      <c r="G421" s="151">
        <f t="shared" si="19"/>
        <v>2564</v>
      </c>
      <c r="H421" s="179"/>
    </row>
    <row r="422" spans="1:8" x14ac:dyDescent="0.2">
      <c r="A422" s="119">
        <v>561</v>
      </c>
      <c r="B422" s="57"/>
      <c r="C422" s="63">
        <f t="shared" si="21"/>
        <v>59.85</v>
      </c>
      <c r="D422" s="117"/>
      <c r="E422" s="147">
        <v>12780</v>
      </c>
      <c r="F422" s="139">
        <f t="shared" si="20"/>
        <v>3466</v>
      </c>
      <c r="G422" s="151">
        <f t="shared" si="19"/>
        <v>2562</v>
      </c>
      <c r="H422" s="179"/>
    </row>
    <row r="423" spans="1:8" x14ac:dyDescent="0.2">
      <c r="A423" s="119">
        <v>562</v>
      </c>
      <c r="B423" s="57"/>
      <c r="C423" s="63">
        <f t="shared" si="21"/>
        <v>59.87</v>
      </c>
      <c r="D423" s="117"/>
      <c r="E423" s="147">
        <v>12780</v>
      </c>
      <c r="F423" s="139">
        <f t="shared" si="20"/>
        <v>3465</v>
      </c>
      <c r="G423" s="151">
        <f t="shared" si="19"/>
        <v>2562</v>
      </c>
      <c r="H423" s="179"/>
    </row>
    <row r="424" spans="1:8" x14ac:dyDescent="0.2">
      <c r="A424" s="119">
        <v>563</v>
      </c>
      <c r="B424" s="57"/>
      <c r="C424" s="63">
        <f t="shared" si="21"/>
        <v>59.9</v>
      </c>
      <c r="D424" s="117"/>
      <c r="E424" s="147">
        <v>12780</v>
      </c>
      <c r="F424" s="139">
        <f t="shared" si="20"/>
        <v>3463</v>
      </c>
      <c r="G424" s="151">
        <f t="shared" si="19"/>
        <v>2560</v>
      </c>
      <c r="H424" s="179"/>
    </row>
    <row r="425" spans="1:8" x14ac:dyDescent="0.2">
      <c r="A425" s="119">
        <v>564</v>
      </c>
      <c r="B425" s="57"/>
      <c r="C425" s="63">
        <f t="shared" si="21"/>
        <v>59.92</v>
      </c>
      <c r="D425" s="117"/>
      <c r="E425" s="147">
        <v>12780</v>
      </c>
      <c r="F425" s="139">
        <f t="shared" si="20"/>
        <v>3462</v>
      </c>
      <c r="G425" s="151">
        <f t="shared" si="19"/>
        <v>2559</v>
      </c>
      <c r="H425" s="179"/>
    </row>
    <row r="426" spans="1:8" x14ac:dyDescent="0.2">
      <c r="A426" s="119">
        <v>565</v>
      </c>
      <c r="B426" s="57"/>
      <c r="C426" s="63">
        <f t="shared" si="21"/>
        <v>59.95</v>
      </c>
      <c r="D426" s="117"/>
      <c r="E426" s="147">
        <v>12780</v>
      </c>
      <c r="F426" s="139">
        <f t="shared" si="20"/>
        <v>3461</v>
      </c>
      <c r="G426" s="151">
        <f t="shared" si="19"/>
        <v>2558</v>
      </c>
      <c r="H426" s="179"/>
    </row>
    <row r="427" spans="1:8" x14ac:dyDescent="0.2">
      <c r="A427" s="119">
        <v>566</v>
      </c>
      <c r="B427" s="57"/>
      <c r="C427" s="63">
        <f t="shared" si="21"/>
        <v>59.97</v>
      </c>
      <c r="D427" s="117"/>
      <c r="E427" s="147">
        <v>12780</v>
      </c>
      <c r="F427" s="139">
        <f t="shared" si="20"/>
        <v>3459</v>
      </c>
      <c r="G427" s="151">
        <f t="shared" si="19"/>
        <v>2557</v>
      </c>
      <c r="H427" s="179"/>
    </row>
    <row r="428" spans="1:8" x14ac:dyDescent="0.2">
      <c r="A428" s="119">
        <v>567</v>
      </c>
      <c r="B428" s="57"/>
      <c r="C428" s="63">
        <f t="shared" si="21"/>
        <v>59.99</v>
      </c>
      <c r="D428" s="117"/>
      <c r="E428" s="147">
        <v>12780</v>
      </c>
      <c r="F428" s="139">
        <f t="shared" si="20"/>
        <v>3458</v>
      </c>
      <c r="G428" s="151">
        <f t="shared" si="19"/>
        <v>2556</v>
      </c>
      <c r="H428" s="179"/>
    </row>
    <row r="429" spans="1:8" x14ac:dyDescent="0.2">
      <c r="A429" s="119">
        <v>568</v>
      </c>
      <c r="B429" s="57"/>
      <c r="C429" s="63">
        <f t="shared" si="21"/>
        <v>60.02</v>
      </c>
      <c r="D429" s="117"/>
      <c r="E429" s="147">
        <v>12780</v>
      </c>
      <c r="F429" s="139">
        <f t="shared" si="20"/>
        <v>3457</v>
      </c>
      <c r="G429" s="151">
        <f t="shared" si="19"/>
        <v>2555</v>
      </c>
      <c r="H429" s="179"/>
    </row>
    <row r="430" spans="1:8" x14ac:dyDescent="0.2">
      <c r="A430" s="119">
        <v>569</v>
      </c>
      <c r="B430" s="57"/>
      <c r="C430" s="63">
        <f t="shared" si="21"/>
        <v>60.04</v>
      </c>
      <c r="D430" s="117"/>
      <c r="E430" s="147">
        <v>12780</v>
      </c>
      <c r="F430" s="139">
        <f t="shared" si="20"/>
        <v>3455</v>
      </c>
      <c r="G430" s="151">
        <f t="shared" si="19"/>
        <v>2554</v>
      </c>
      <c r="H430" s="179"/>
    </row>
    <row r="431" spans="1:8" x14ac:dyDescent="0.2">
      <c r="A431" s="119">
        <v>570</v>
      </c>
      <c r="B431" s="57"/>
      <c r="C431" s="63">
        <f t="shared" si="21"/>
        <v>60.07</v>
      </c>
      <c r="D431" s="117"/>
      <c r="E431" s="147">
        <v>12780</v>
      </c>
      <c r="F431" s="139">
        <f t="shared" si="20"/>
        <v>3454</v>
      </c>
      <c r="G431" s="151">
        <f t="shared" si="19"/>
        <v>2553</v>
      </c>
      <c r="H431" s="179"/>
    </row>
    <row r="432" spans="1:8" x14ac:dyDescent="0.2">
      <c r="A432" s="119">
        <v>571</v>
      </c>
      <c r="B432" s="57"/>
      <c r="C432" s="63">
        <f t="shared" si="21"/>
        <v>60.09</v>
      </c>
      <c r="D432" s="117"/>
      <c r="E432" s="147">
        <v>12780</v>
      </c>
      <c r="F432" s="139">
        <f t="shared" si="20"/>
        <v>3453</v>
      </c>
      <c r="G432" s="151">
        <f t="shared" si="19"/>
        <v>2552</v>
      </c>
      <c r="H432" s="179"/>
    </row>
    <row r="433" spans="1:8" x14ac:dyDescent="0.2">
      <c r="A433" s="119">
        <v>572</v>
      </c>
      <c r="B433" s="57"/>
      <c r="C433" s="63">
        <f t="shared" si="21"/>
        <v>60.11</v>
      </c>
      <c r="D433" s="117"/>
      <c r="E433" s="147">
        <v>12780</v>
      </c>
      <c r="F433" s="139">
        <f t="shared" si="20"/>
        <v>3451</v>
      </c>
      <c r="G433" s="151">
        <f t="shared" si="19"/>
        <v>2551</v>
      </c>
      <c r="H433" s="179"/>
    </row>
    <row r="434" spans="1:8" x14ac:dyDescent="0.2">
      <c r="A434" s="119">
        <v>573</v>
      </c>
      <c r="B434" s="57"/>
      <c r="C434" s="63">
        <f t="shared" si="21"/>
        <v>60.14</v>
      </c>
      <c r="D434" s="117"/>
      <c r="E434" s="147">
        <v>12780</v>
      </c>
      <c r="F434" s="139">
        <f t="shared" si="20"/>
        <v>3450</v>
      </c>
      <c r="G434" s="151">
        <f t="shared" si="19"/>
        <v>2550</v>
      </c>
      <c r="H434" s="179"/>
    </row>
    <row r="435" spans="1:8" x14ac:dyDescent="0.2">
      <c r="A435" s="119">
        <v>574</v>
      </c>
      <c r="B435" s="57"/>
      <c r="C435" s="63">
        <f t="shared" si="21"/>
        <v>60.16</v>
      </c>
      <c r="D435" s="117"/>
      <c r="E435" s="147">
        <v>12780</v>
      </c>
      <c r="F435" s="139">
        <f t="shared" si="20"/>
        <v>3449</v>
      </c>
      <c r="G435" s="151">
        <f t="shared" si="19"/>
        <v>2549</v>
      </c>
      <c r="H435" s="179"/>
    </row>
    <row r="436" spans="1:8" x14ac:dyDescent="0.2">
      <c r="A436" s="119">
        <v>575</v>
      </c>
      <c r="B436" s="57"/>
      <c r="C436" s="63">
        <f t="shared" si="21"/>
        <v>60.19</v>
      </c>
      <c r="D436" s="117"/>
      <c r="E436" s="147">
        <v>12780</v>
      </c>
      <c r="F436" s="139">
        <f t="shared" si="20"/>
        <v>3447</v>
      </c>
      <c r="G436" s="151">
        <f t="shared" si="19"/>
        <v>2548</v>
      </c>
      <c r="H436" s="179"/>
    </row>
    <row r="437" spans="1:8" x14ac:dyDescent="0.2">
      <c r="A437" s="119">
        <v>576</v>
      </c>
      <c r="B437" s="57"/>
      <c r="C437" s="63">
        <f t="shared" si="21"/>
        <v>60.21</v>
      </c>
      <c r="D437" s="117"/>
      <c r="E437" s="147">
        <v>12780</v>
      </c>
      <c r="F437" s="139">
        <f t="shared" si="20"/>
        <v>3446</v>
      </c>
      <c r="G437" s="151">
        <f t="shared" si="19"/>
        <v>2547</v>
      </c>
      <c r="H437" s="179"/>
    </row>
    <row r="438" spans="1:8" x14ac:dyDescent="0.2">
      <c r="A438" s="119">
        <v>577</v>
      </c>
      <c r="B438" s="57"/>
      <c r="C438" s="63">
        <f t="shared" si="21"/>
        <v>60.23</v>
      </c>
      <c r="D438" s="117"/>
      <c r="E438" s="147">
        <v>12780</v>
      </c>
      <c r="F438" s="139">
        <f t="shared" si="20"/>
        <v>3445</v>
      </c>
      <c r="G438" s="151">
        <f t="shared" si="19"/>
        <v>2546</v>
      </c>
      <c r="H438" s="179"/>
    </row>
    <row r="439" spans="1:8" x14ac:dyDescent="0.2">
      <c r="A439" s="119">
        <v>578</v>
      </c>
      <c r="B439" s="57"/>
      <c r="C439" s="63">
        <f t="shared" si="21"/>
        <v>60.26</v>
      </c>
      <c r="D439" s="117"/>
      <c r="E439" s="147">
        <v>12780</v>
      </c>
      <c r="F439" s="139">
        <f t="shared" si="20"/>
        <v>3443</v>
      </c>
      <c r="G439" s="151">
        <f t="shared" si="19"/>
        <v>2545</v>
      </c>
      <c r="H439" s="179"/>
    </row>
    <row r="440" spans="1:8" x14ac:dyDescent="0.2">
      <c r="A440" s="119">
        <v>579</v>
      </c>
      <c r="B440" s="57"/>
      <c r="C440" s="63">
        <f t="shared" si="21"/>
        <v>60.28</v>
      </c>
      <c r="D440" s="117"/>
      <c r="E440" s="147">
        <v>12780</v>
      </c>
      <c r="F440" s="139">
        <f t="shared" si="20"/>
        <v>3442</v>
      </c>
      <c r="G440" s="151">
        <f t="shared" si="19"/>
        <v>2544</v>
      </c>
      <c r="H440" s="179"/>
    </row>
    <row r="441" spans="1:8" x14ac:dyDescent="0.2">
      <c r="A441" s="119">
        <v>580</v>
      </c>
      <c r="B441" s="57"/>
      <c r="C441" s="63">
        <f t="shared" si="21"/>
        <v>60.3</v>
      </c>
      <c r="D441" s="117"/>
      <c r="E441" s="147">
        <v>12780</v>
      </c>
      <c r="F441" s="139">
        <f t="shared" si="20"/>
        <v>3441</v>
      </c>
      <c r="G441" s="151">
        <f t="shared" si="19"/>
        <v>2543</v>
      </c>
      <c r="H441" s="179"/>
    </row>
    <row r="442" spans="1:8" x14ac:dyDescent="0.2">
      <c r="A442" s="119">
        <v>581</v>
      </c>
      <c r="B442" s="57"/>
      <c r="C442" s="63">
        <f t="shared" si="21"/>
        <v>60.33</v>
      </c>
      <c r="D442" s="117"/>
      <c r="E442" s="147">
        <v>12780</v>
      </c>
      <c r="F442" s="139">
        <f t="shared" si="20"/>
        <v>3439</v>
      </c>
      <c r="G442" s="151">
        <f t="shared" si="19"/>
        <v>2542</v>
      </c>
      <c r="H442" s="179"/>
    </row>
    <row r="443" spans="1:8" x14ac:dyDescent="0.2">
      <c r="A443" s="119">
        <v>582</v>
      </c>
      <c r="B443" s="57"/>
      <c r="C443" s="63">
        <f t="shared" si="21"/>
        <v>60.35</v>
      </c>
      <c r="D443" s="117"/>
      <c r="E443" s="147">
        <v>12780</v>
      </c>
      <c r="F443" s="139">
        <f t="shared" si="20"/>
        <v>3438</v>
      </c>
      <c r="G443" s="151">
        <f t="shared" si="19"/>
        <v>2541</v>
      </c>
      <c r="H443" s="179"/>
    </row>
    <row r="444" spans="1:8" x14ac:dyDescent="0.2">
      <c r="A444" s="119">
        <v>583</v>
      </c>
      <c r="B444" s="57"/>
      <c r="C444" s="63">
        <f t="shared" si="21"/>
        <v>60.37</v>
      </c>
      <c r="D444" s="117"/>
      <c r="E444" s="147">
        <v>12780</v>
      </c>
      <c r="F444" s="139">
        <f t="shared" si="20"/>
        <v>3437</v>
      </c>
      <c r="G444" s="151">
        <f t="shared" si="19"/>
        <v>2540</v>
      </c>
      <c r="H444" s="179"/>
    </row>
    <row r="445" spans="1:8" x14ac:dyDescent="0.2">
      <c r="A445" s="119">
        <v>584</v>
      </c>
      <c r="B445" s="57"/>
      <c r="C445" s="63">
        <f t="shared" si="21"/>
        <v>60.39</v>
      </c>
      <c r="D445" s="117"/>
      <c r="E445" s="147">
        <v>12780</v>
      </c>
      <c r="F445" s="139">
        <f t="shared" si="20"/>
        <v>3435</v>
      </c>
      <c r="G445" s="151">
        <f t="shared" si="19"/>
        <v>2539</v>
      </c>
      <c r="H445" s="179"/>
    </row>
    <row r="446" spans="1:8" x14ac:dyDescent="0.2">
      <c r="A446" s="119">
        <v>585</v>
      </c>
      <c r="B446" s="57"/>
      <c r="C446" s="63">
        <f t="shared" si="21"/>
        <v>60.42</v>
      </c>
      <c r="D446" s="117"/>
      <c r="E446" s="147">
        <v>12780</v>
      </c>
      <c r="F446" s="139">
        <f t="shared" si="20"/>
        <v>3434</v>
      </c>
      <c r="G446" s="151">
        <f t="shared" si="19"/>
        <v>2538</v>
      </c>
      <c r="H446" s="179"/>
    </row>
    <row r="447" spans="1:8" x14ac:dyDescent="0.2">
      <c r="A447" s="119">
        <v>586</v>
      </c>
      <c r="B447" s="57"/>
      <c r="C447" s="63">
        <f t="shared" si="21"/>
        <v>60.44</v>
      </c>
      <c r="D447" s="117"/>
      <c r="E447" s="147">
        <v>12780</v>
      </c>
      <c r="F447" s="139">
        <f t="shared" si="20"/>
        <v>3433</v>
      </c>
      <c r="G447" s="151">
        <f t="shared" si="19"/>
        <v>2537</v>
      </c>
      <c r="H447" s="179"/>
    </row>
    <row r="448" spans="1:8" x14ac:dyDescent="0.2">
      <c r="A448" s="119">
        <v>587</v>
      </c>
      <c r="B448" s="57"/>
      <c r="C448" s="63">
        <f t="shared" si="21"/>
        <v>60.46</v>
      </c>
      <c r="D448" s="117"/>
      <c r="E448" s="147">
        <v>12780</v>
      </c>
      <c r="F448" s="139">
        <f t="shared" si="20"/>
        <v>3431</v>
      </c>
      <c r="G448" s="151">
        <f t="shared" si="19"/>
        <v>2537</v>
      </c>
      <c r="H448" s="179"/>
    </row>
    <row r="449" spans="1:8" x14ac:dyDescent="0.2">
      <c r="A449" s="119">
        <v>588</v>
      </c>
      <c r="B449" s="57"/>
      <c r="C449" s="63">
        <f t="shared" si="21"/>
        <v>60.48</v>
      </c>
      <c r="D449" s="117"/>
      <c r="E449" s="147">
        <v>12780</v>
      </c>
      <c r="F449" s="139">
        <f t="shared" si="20"/>
        <v>3430</v>
      </c>
      <c r="G449" s="151">
        <f t="shared" si="19"/>
        <v>2536</v>
      </c>
      <c r="H449" s="179"/>
    </row>
    <row r="450" spans="1:8" x14ac:dyDescent="0.2">
      <c r="A450" s="119">
        <v>589</v>
      </c>
      <c r="B450" s="57"/>
      <c r="C450" s="63">
        <f t="shared" si="21"/>
        <v>60.51</v>
      </c>
      <c r="D450" s="117"/>
      <c r="E450" s="147">
        <v>12780</v>
      </c>
      <c r="F450" s="139">
        <f t="shared" si="20"/>
        <v>3429</v>
      </c>
      <c r="G450" s="151">
        <f t="shared" si="19"/>
        <v>2534</v>
      </c>
      <c r="H450" s="179"/>
    </row>
    <row r="451" spans="1:8" x14ac:dyDescent="0.2">
      <c r="A451" s="119">
        <v>590</v>
      </c>
      <c r="B451" s="57"/>
      <c r="C451" s="63">
        <f t="shared" si="21"/>
        <v>60.53</v>
      </c>
      <c r="D451" s="117"/>
      <c r="E451" s="147">
        <v>12780</v>
      </c>
      <c r="F451" s="139">
        <f t="shared" si="20"/>
        <v>3427</v>
      </c>
      <c r="G451" s="151">
        <f t="shared" si="19"/>
        <v>2534</v>
      </c>
      <c r="H451" s="179"/>
    </row>
    <row r="452" spans="1:8" x14ac:dyDescent="0.2">
      <c r="A452" s="119">
        <v>591</v>
      </c>
      <c r="B452" s="57"/>
      <c r="C452" s="63">
        <f t="shared" si="21"/>
        <v>60.55</v>
      </c>
      <c r="D452" s="117"/>
      <c r="E452" s="147">
        <v>12780</v>
      </c>
      <c r="F452" s="139">
        <f t="shared" si="20"/>
        <v>3426</v>
      </c>
      <c r="G452" s="151">
        <f t="shared" si="19"/>
        <v>2533</v>
      </c>
      <c r="H452" s="179"/>
    </row>
    <row r="453" spans="1:8" x14ac:dyDescent="0.2">
      <c r="A453" s="119">
        <v>592</v>
      </c>
      <c r="B453" s="57"/>
      <c r="C453" s="63">
        <f t="shared" si="21"/>
        <v>60.57</v>
      </c>
      <c r="D453" s="117"/>
      <c r="E453" s="147">
        <v>12780</v>
      </c>
      <c r="F453" s="139">
        <f t="shared" si="20"/>
        <v>3425</v>
      </c>
      <c r="G453" s="151">
        <f t="shared" si="19"/>
        <v>2532</v>
      </c>
      <c r="H453" s="179"/>
    </row>
    <row r="454" spans="1:8" x14ac:dyDescent="0.2">
      <c r="A454" s="119">
        <v>593</v>
      </c>
      <c r="B454" s="57"/>
      <c r="C454" s="63">
        <f t="shared" si="21"/>
        <v>60.6</v>
      </c>
      <c r="D454" s="117"/>
      <c r="E454" s="147">
        <v>12780</v>
      </c>
      <c r="F454" s="139">
        <f t="shared" si="20"/>
        <v>3423</v>
      </c>
      <c r="G454" s="151">
        <f t="shared" ref="G454:G517" si="22">ROUND(12*(1/C454*E454),0)</f>
        <v>2531</v>
      </c>
      <c r="H454" s="179"/>
    </row>
    <row r="455" spans="1:8" x14ac:dyDescent="0.2">
      <c r="A455" s="119">
        <v>594</v>
      </c>
      <c r="B455" s="57"/>
      <c r="C455" s="63">
        <f t="shared" si="21"/>
        <v>60.62</v>
      </c>
      <c r="D455" s="117"/>
      <c r="E455" s="147">
        <v>12780</v>
      </c>
      <c r="F455" s="139">
        <f t="shared" si="20"/>
        <v>3422</v>
      </c>
      <c r="G455" s="151">
        <f t="shared" si="22"/>
        <v>2530</v>
      </c>
      <c r="H455" s="179"/>
    </row>
    <row r="456" spans="1:8" x14ac:dyDescent="0.2">
      <c r="A456" s="119">
        <v>595</v>
      </c>
      <c r="B456" s="57"/>
      <c r="C456" s="63">
        <f t="shared" si="21"/>
        <v>60.64</v>
      </c>
      <c r="D456" s="117"/>
      <c r="E456" s="147">
        <v>12780</v>
      </c>
      <c r="F456" s="139">
        <f t="shared" si="20"/>
        <v>3421</v>
      </c>
      <c r="G456" s="151">
        <f t="shared" si="22"/>
        <v>2529</v>
      </c>
      <c r="H456" s="179"/>
    </row>
    <row r="457" spans="1:8" x14ac:dyDescent="0.2">
      <c r="A457" s="119">
        <v>596</v>
      </c>
      <c r="B457" s="57"/>
      <c r="C457" s="63">
        <f t="shared" si="21"/>
        <v>60.66</v>
      </c>
      <c r="D457" s="117"/>
      <c r="E457" s="147">
        <v>12780</v>
      </c>
      <c r="F457" s="139">
        <f t="shared" si="20"/>
        <v>3420</v>
      </c>
      <c r="G457" s="151">
        <f t="shared" si="22"/>
        <v>2528</v>
      </c>
      <c r="H457" s="179"/>
    </row>
    <row r="458" spans="1:8" x14ac:dyDescent="0.2">
      <c r="A458" s="119">
        <v>597</v>
      </c>
      <c r="B458" s="57"/>
      <c r="C458" s="63">
        <f t="shared" si="21"/>
        <v>60.68</v>
      </c>
      <c r="D458" s="117"/>
      <c r="E458" s="147">
        <v>12780</v>
      </c>
      <c r="F458" s="139">
        <f t="shared" si="20"/>
        <v>3419</v>
      </c>
      <c r="G458" s="151">
        <f t="shared" si="22"/>
        <v>2527</v>
      </c>
      <c r="H458" s="179"/>
    </row>
    <row r="459" spans="1:8" x14ac:dyDescent="0.2">
      <c r="A459" s="119">
        <v>598</v>
      </c>
      <c r="B459" s="57"/>
      <c r="C459" s="63">
        <f t="shared" si="21"/>
        <v>60.7</v>
      </c>
      <c r="D459" s="117"/>
      <c r="E459" s="147">
        <v>12780</v>
      </c>
      <c r="F459" s="139">
        <f t="shared" si="20"/>
        <v>3418</v>
      </c>
      <c r="G459" s="151">
        <f t="shared" si="22"/>
        <v>2527</v>
      </c>
      <c r="H459" s="179"/>
    </row>
    <row r="460" spans="1:8" x14ac:dyDescent="0.2">
      <c r="A460" s="119">
        <v>599</v>
      </c>
      <c r="B460" s="57"/>
      <c r="C460" s="63">
        <f t="shared" si="21"/>
        <v>60.73</v>
      </c>
      <c r="D460" s="117"/>
      <c r="E460" s="147">
        <v>12780</v>
      </c>
      <c r="F460" s="139">
        <f t="shared" si="20"/>
        <v>3416</v>
      </c>
      <c r="G460" s="151">
        <f t="shared" si="22"/>
        <v>2525</v>
      </c>
      <c r="H460" s="179"/>
    </row>
    <row r="461" spans="1:8" x14ac:dyDescent="0.2">
      <c r="A461" s="119">
        <v>600</v>
      </c>
      <c r="B461" s="57"/>
      <c r="C461" s="63">
        <f t="shared" si="21"/>
        <v>60.75</v>
      </c>
      <c r="D461" s="117"/>
      <c r="E461" s="147">
        <v>12780</v>
      </c>
      <c r="F461" s="139">
        <f t="shared" si="20"/>
        <v>3415</v>
      </c>
      <c r="G461" s="151">
        <f t="shared" si="22"/>
        <v>2524</v>
      </c>
      <c r="H461" s="179"/>
    </row>
    <row r="462" spans="1:8" x14ac:dyDescent="0.2">
      <c r="A462" s="119">
        <v>601</v>
      </c>
      <c r="B462" s="57"/>
      <c r="C462" s="63">
        <f t="shared" si="21"/>
        <v>60.77</v>
      </c>
      <c r="D462" s="117"/>
      <c r="E462" s="147">
        <v>12780</v>
      </c>
      <c r="F462" s="139">
        <f t="shared" ref="F462:F525" si="23">ROUND(12*1.35278*(1/C462*E462)+H462,0)</f>
        <v>3414</v>
      </c>
      <c r="G462" s="151">
        <f t="shared" si="22"/>
        <v>2524</v>
      </c>
      <c r="H462" s="179"/>
    </row>
    <row r="463" spans="1:8" x14ac:dyDescent="0.2">
      <c r="A463" s="119">
        <v>602</v>
      </c>
      <c r="B463" s="57"/>
      <c r="C463" s="63">
        <f t="shared" ref="C463:C526" si="24">ROUND((-0.0000491*POWER(A463,2)+0.0818939*A463+34)*0.928,2)</f>
        <v>60.79</v>
      </c>
      <c r="D463" s="117"/>
      <c r="E463" s="147">
        <v>12780</v>
      </c>
      <c r="F463" s="139">
        <f t="shared" si="23"/>
        <v>3413</v>
      </c>
      <c r="G463" s="151">
        <f t="shared" si="22"/>
        <v>2523</v>
      </c>
      <c r="H463" s="179"/>
    </row>
    <row r="464" spans="1:8" x14ac:dyDescent="0.2">
      <c r="A464" s="119">
        <v>603</v>
      </c>
      <c r="B464" s="57"/>
      <c r="C464" s="63">
        <f t="shared" si="24"/>
        <v>60.81</v>
      </c>
      <c r="D464" s="117"/>
      <c r="E464" s="147">
        <v>12780</v>
      </c>
      <c r="F464" s="139">
        <f t="shared" si="23"/>
        <v>3412</v>
      </c>
      <c r="G464" s="151">
        <f t="shared" si="22"/>
        <v>2522</v>
      </c>
      <c r="H464" s="179"/>
    </row>
    <row r="465" spans="1:8" x14ac:dyDescent="0.2">
      <c r="A465" s="119">
        <v>604</v>
      </c>
      <c r="B465" s="57"/>
      <c r="C465" s="63">
        <f t="shared" si="24"/>
        <v>60.83</v>
      </c>
      <c r="D465" s="117"/>
      <c r="E465" s="147">
        <v>12780</v>
      </c>
      <c r="F465" s="139">
        <f t="shared" si="23"/>
        <v>3411</v>
      </c>
      <c r="G465" s="151">
        <f t="shared" si="22"/>
        <v>2521</v>
      </c>
      <c r="H465" s="179"/>
    </row>
    <row r="466" spans="1:8" x14ac:dyDescent="0.2">
      <c r="A466" s="119">
        <v>605</v>
      </c>
      <c r="B466" s="57"/>
      <c r="C466" s="63">
        <f t="shared" si="24"/>
        <v>60.85</v>
      </c>
      <c r="D466" s="117"/>
      <c r="E466" s="147">
        <v>12780</v>
      </c>
      <c r="F466" s="139">
        <f t="shared" si="23"/>
        <v>3409</v>
      </c>
      <c r="G466" s="151">
        <f t="shared" si="22"/>
        <v>2520</v>
      </c>
      <c r="H466" s="179"/>
    </row>
    <row r="467" spans="1:8" x14ac:dyDescent="0.2">
      <c r="A467" s="119">
        <v>606</v>
      </c>
      <c r="B467" s="57"/>
      <c r="C467" s="63">
        <f t="shared" si="24"/>
        <v>60.87</v>
      </c>
      <c r="D467" s="117"/>
      <c r="E467" s="147">
        <v>12780</v>
      </c>
      <c r="F467" s="139">
        <f t="shared" si="23"/>
        <v>3408</v>
      </c>
      <c r="G467" s="151">
        <f t="shared" si="22"/>
        <v>2519</v>
      </c>
      <c r="H467" s="179"/>
    </row>
    <row r="468" spans="1:8" x14ac:dyDescent="0.2">
      <c r="A468" s="119">
        <v>607</v>
      </c>
      <c r="B468" s="57"/>
      <c r="C468" s="63">
        <f t="shared" si="24"/>
        <v>60.89</v>
      </c>
      <c r="D468" s="117"/>
      <c r="E468" s="147">
        <v>12780</v>
      </c>
      <c r="F468" s="139">
        <f t="shared" si="23"/>
        <v>3407</v>
      </c>
      <c r="G468" s="151">
        <f t="shared" si="22"/>
        <v>2519</v>
      </c>
      <c r="H468" s="179"/>
    </row>
    <row r="469" spans="1:8" x14ac:dyDescent="0.2">
      <c r="A469" s="119">
        <v>608</v>
      </c>
      <c r="B469" s="57"/>
      <c r="C469" s="63">
        <f t="shared" si="24"/>
        <v>60.91</v>
      </c>
      <c r="D469" s="117"/>
      <c r="E469" s="147">
        <v>12780</v>
      </c>
      <c r="F469" s="139">
        <f t="shared" si="23"/>
        <v>3406</v>
      </c>
      <c r="G469" s="151">
        <f t="shared" si="22"/>
        <v>2518</v>
      </c>
      <c r="H469" s="179"/>
    </row>
    <row r="470" spans="1:8" x14ac:dyDescent="0.2">
      <c r="A470" s="119">
        <v>609</v>
      </c>
      <c r="B470" s="57"/>
      <c r="C470" s="63">
        <f t="shared" si="24"/>
        <v>60.94</v>
      </c>
      <c r="D470" s="117"/>
      <c r="E470" s="147">
        <v>12780</v>
      </c>
      <c r="F470" s="139">
        <f t="shared" si="23"/>
        <v>3404</v>
      </c>
      <c r="G470" s="151">
        <f t="shared" si="22"/>
        <v>2517</v>
      </c>
      <c r="H470" s="179"/>
    </row>
    <row r="471" spans="1:8" x14ac:dyDescent="0.2">
      <c r="A471" s="119">
        <v>610</v>
      </c>
      <c r="B471" s="57"/>
      <c r="C471" s="63">
        <f t="shared" si="24"/>
        <v>60.96</v>
      </c>
      <c r="D471" s="117"/>
      <c r="E471" s="147">
        <v>12780</v>
      </c>
      <c r="F471" s="139">
        <f t="shared" si="23"/>
        <v>3403</v>
      </c>
      <c r="G471" s="151">
        <f t="shared" si="22"/>
        <v>2516</v>
      </c>
      <c r="H471" s="179"/>
    </row>
    <row r="472" spans="1:8" x14ac:dyDescent="0.2">
      <c r="A472" s="119">
        <v>611</v>
      </c>
      <c r="B472" s="57"/>
      <c r="C472" s="63">
        <f t="shared" si="24"/>
        <v>60.98</v>
      </c>
      <c r="D472" s="117"/>
      <c r="E472" s="147">
        <v>12780</v>
      </c>
      <c r="F472" s="139">
        <f t="shared" si="23"/>
        <v>3402</v>
      </c>
      <c r="G472" s="151">
        <f t="shared" si="22"/>
        <v>2515</v>
      </c>
      <c r="H472" s="179"/>
    </row>
    <row r="473" spans="1:8" x14ac:dyDescent="0.2">
      <c r="A473" s="119">
        <v>612</v>
      </c>
      <c r="B473" s="57"/>
      <c r="C473" s="63">
        <f t="shared" si="24"/>
        <v>61</v>
      </c>
      <c r="D473" s="117"/>
      <c r="E473" s="147">
        <v>12780</v>
      </c>
      <c r="F473" s="139">
        <f t="shared" si="23"/>
        <v>3401</v>
      </c>
      <c r="G473" s="151">
        <f t="shared" si="22"/>
        <v>2514</v>
      </c>
      <c r="H473" s="179"/>
    </row>
    <row r="474" spans="1:8" x14ac:dyDescent="0.2">
      <c r="A474" s="119">
        <v>613</v>
      </c>
      <c r="B474" s="57"/>
      <c r="C474" s="63">
        <f t="shared" si="24"/>
        <v>61.02</v>
      </c>
      <c r="D474" s="117"/>
      <c r="E474" s="147">
        <v>12780</v>
      </c>
      <c r="F474" s="139">
        <f t="shared" si="23"/>
        <v>3400</v>
      </c>
      <c r="G474" s="151">
        <f t="shared" si="22"/>
        <v>2513</v>
      </c>
      <c r="H474" s="179"/>
    </row>
    <row r="475" spans="1:8" x14ac:dyDescent="0.2">
      <c r="A475" s="119">
        <v>614</v>
      </c>
      <c r="B475" s="57"/>
      <c r="C475" s="63">
        <f t="shared" si="24"/>
        <v>61.04</v>
      </c>
      <c r="D475" s="117"/>
      <c r="E475" s="147">
        <v>12780</v>
      </c>
      <c r="F475" s="139">
        <f t="shared" si="23"/>
        <v>3399</v>
      </c>
      <c r="G475" s="151">
        <f t="shared" si="22"/>
        <v>2512</v>
      </c>
      <c r="H475" s="179"/>
    </row>
    <row r="476" spans="1:8" x14ac:dyDescent="0.2">
      <c r="A476" s="119">
        <v>615</v>
      </c>
      <c r="B476" s="57"/>
      <c r="C476" s="63">
        <f t="shared" si="24"/>
        <v>61.06</v>
      </c>
      <c r="D476" s="117"/>
      <c r="E476" s="147">
        <v>12780</v>
      </c>
      <c r="F476" s="139">
        <f t="shared" si="23"/>
        <v>3398</v>
      </c>
      <c r="G476" s="151">
        <f t="shared" si="22"/>
        <v>2512</v>
      </c>
      <c r="H476" s="179"/>
    </row>
    <row r="477" spans="1:8" x14ac:dyDescent="0.2">
      <c r="A477" s="119">
        <v>616</v>
      </c>
      <c r="B477" s="57"/>
      <c r="C477" s="63">
        <f t="shared" si="24"/>
        <v>61.08</v>
      </c>
      <c r="D477" s="117"/>
      <c r="E477" s="147">
        <v>12780</v>
      </c>
      <c r="F477" s="139">
        <f t="shared" si="23"/>
        <v>3397</v>
      </c>
      <c r="G477" s="151">
        <f t="shared" si="22"/>
        <v>2511</v>
      </c>
      <c r="H477" s="179"/>
    </row>
    <row r="478" spans="1:8" x14ac:dyDescent="0.2">
      <c r="A478" s="119">
        <v>617</v>
      </c>
      <c r="B478" s="57"/>
      <c r="C478" s="63">
        <f t="shared" si="24"/>
        <v>61.1</v>
      </c>
      <c r="D478" s="117"/>
      <c r="E478" s="147">
        <v>12780</v>
      </c>
      <c r="F478" s="139">
        <f t="shared" si="23"/>
        <v>3395</v>
      </c>
      <c r="G478" s="151">
        <f t="shared" si="22"/>
        <v>2510</v>
      </c>
      <c r="H478" s="179"/>
    </row>
    <row r="479" spans="1:8" x14ac:dyDescent="0.2">
      <c r="A479" s="119">
        <v>618</v>
      </c>
      <c r="B479" s="57"/>
      <c r="C479" s="63">
        <f t="shared" si="24"/>
        <v>61.12</v>
      </c>
      <c r="D479" s="117"/>
      <c r="E479" s="147">
        <v>12780</v>
      </c>
      <c r="F479" s="139">
        <f t="shared" si="23"/>
        <v>3394</v>
      </c>
      <c r="G479" s="151">
        <f t="shared" si="22"/>
        <v>2509</v>
      </c>
      <c r="H479" s="179"/>
    </row>
    <row r="480" spans="1:8" x14ac:dyDescent="0.2">
      <c r="A480" s="119">
        <v>619</v>
      </c>
      <c r="B480" s="57"/>
      <c r="C480" s="63">
        <f t="shared" si="24"/>
        <v>61.14</v>
      </c>
      <c r="D480" s="117"/>
      <c r="E480" s="147">
        <v>12780</v>
      </c>
      <c r="F480" s="139">
        <f t="shared" si="23"/>
        <v>3393</v>
      </c>
      <c r="G480" s="151">
        <f t="shared" si="22"/>
        <v>2508</v>
      </c>
      <c r="H480" s="179"/>
    </row>
    <row r="481" spans="1:8" x14ac:dyDescent="0.2">
      <c r="A481" s="119">
        <v>620</v>
      </c>
      <c r="B481" s="57"/>
      <c r="C481" s="63">
        <f t="shared" si="24"/>
        <v>61.16</v>
      </c>
      <c r="D481" s="117"/>
      <c r="E481" s="147">
        <v>12780</v>
      </c>
      <c r="F481" s="139">
        <f t="shared" si="23"/>
        <v>3392</v>
      </c>
      <c r="G481" s="151">
        <f t="shared" si="22"/>
        <v>2508</v>
      </c>
      <c r="H481" s="179"/>
    </row>
    <row r="482" spans="1:8" x14ac:dyDescent="0.2">
      <c r="A482" s="119">
        <v>621</v>
      </c>
      <c r="B482" s="57"/>
      <c r="C482" s="63">
        <f t="shared" si="24"/>
        <v>61.17</v>
      </c>
      <c r="D482" s="117"/>
      <c r="E482" s="147">
        <v>12780</v>
      </c>
      <c r="F482" s="139">
        <f t="shared" si="23"/>
        <v>3392</v>
      </c>
      <c r="G482" s="151">
        <f t="shared" si="22"/>
        <v>2507</v>
      </c>
      <c r="H482" s="179"/>
    </row>
    <row r="483" spans="1:8" x14ac:dyDescent="0.2">
      <c r="A483" s="119">
        <v>622</v>
      </c>
      <c r="B483" s="57"/>
      <c r="C483" s="63">
        <f t="shared" si="24"/>
        <v>61.19</v>
      </c>
      <c r="D483" s="117"/>
      <c r="E483" s="147">
        <v>12780</v>
      </c>
      <c r="F483" s="139">
        <f t="shared" si="23"/>
        <v>3390</v>
      </c>
      <c r="G483" s="151">
        <f t="shared" si="22"/>
        <v>2506</v>
      </c>
      <c r="H483" s="179"/>
    </row>
    <row r="484" spans="1:8" x14ac:dyDescent="0.2">
      <c r="A484" s="119">
        <v>623</v>
      </c>
      <c r="B484" s="57"/>
      <c r="C484" s="63">
        <f t="shared" si="24"/>
        <v>61.21</v>
      </c>
      <c r="D484" s="117"/>
      <c r="E484" s="147">
        <v>12780</v>
      </c>
      <c r="F484" s="139">
        <f t="shared" si="23"/>
        <v>3389</v>
      </c>
      <c r="G484" s="151">
        <f t="shared" si="22"/>
        <v>2505</v>
      </c>
      <c r="H484" s="179"/>
    </row>
    <row r="485" spans="1:8" x14ac:dyDescent="0.2">
      <c r="A485" s="119">
        <v>624</v>
      </c>
      <c r="B485" s="57"/>
      <c r="C485" s="63">
        <f t="shared" si="24"/>
        <v>61.23</v>
      </c>
      <c r="D485" s="117"/>
      <c r="E485" s="147">
        <v>12780</v>
      </c>
      <c r="F485" s="139">
        <f t="shared" si="23"/>
        <v>3388</v>
      </c>
      <c r="G485" s="151">
        <f t="shared" si="22"/>
        <v>2505</v>
      </c>
      <c r="H485" s="179"/>
    </row>
    <row r="486" spans="1:8" x14ac:dyDescent="0.2">
      <c r="A486" s="119">
        <v>625</v>
      </c>
      <c r="B486" s="57"/>
      <c r="C486" s="63">
        <f t="shared" si="24"/>
        <v>61.25</v>
      </c>
      <c r="D486" s="117"/>
      <c r="E486" s="147">
        <v>12780</v>
      </c>
      <c r="F486" s="139">
        <f t="shared" si="23"/>
        <v>3387</v>
      </c>
      <c r="G486" s="151">
        <f t="shared" si="22"/>
        <v>2504</v>
      </c>
      <c r="H486" s="179"/>
    </row>
    <row r="487" spans="1:8" x14ac:dyDescent="0.2">
      <c r="A487" s="119">
        <v>626</v>
      </c>
      <c r="B487" s="57"/>
      <c r="C487" s="63">
        <f t="shared" si="24"/>
        <v>61.27</v>
      </c>
      <c r="D487" s="117"/>
      <c r="E487" s="147">
        <v>12780</v>
      </c>
      <c r="F487" s="139">
        <f t="shared" si="23"/>
        <v>3386</v>
      </c>
      <c r="G487" s="151">
        <f t="shared" si="22"/>
        <v>2503</v>
      </c>
      <c r="H487" s="179"/>
    </row>
    <row r="488" spans="1:8" x14ac:dyDescent="0.2">
      <c r="A488" s="119">
        <v>627</v>
      </c>
      <c r="B488" s="57"/>
      <c r="C488" s="63">
        <f t="shared" si="24"/>
        <v>61.29</v>
      </c>
      <c r="D488" s="117"/>
      <c r="E488" s="147">
        <v>12780</v>
      </c>
      <c r="F488" s="139">
        <f t="shared" si="23"/>
        <v>3385</v>
      </c>
      <c r="G488" s="151">
        <f t="shared" si="22"/>
        <v>2502</v>
      </c>
      <c r="H488" s="179"/>
    </row>
    <row r="489" spans="1:8" x14ac:dyDescent="0.2">
      <c r="A489" s="119">
        <v>628</v>
      </c>
      <c r="B489" s="57"/>
      <c r="C489" s="63">
        <f t="shared" si="24"/>
        <v>61.31</v>
      </c>
      <c r="D489" s="117"/>
      <c r="E489" s="147">
        <v>12780</v>
      </c>
      <c r="F489" s="139">
        <f t="shared" si="23"/>
        <v>3384</v>
      </c>
      <c r="G489" s="151">
        <f t="shared" si="22"/>
        <v>2501</v>
      </c>
      <c r="H489" s="179"/>
    </row>
    <row r="490" spans="1:8" x14ac:dyDescent="0.2">
      <c r="A490" s="119">
        <v>629</v>
      </c>
      <c r="B490" s="57"/>
      <c r="C490" s="63">
        <f t="shared" si="24"/>
        <v>61.33</v>
      </c>
      <c r="D490" s="117"/>
      <c r="E490" s="147">
        <v>12780</v>
      </c>
      <c r="F490" s="139">
        <f t="shared" si="23"/>
        <v>3383</v>
      </c>
      <c r="G490" s="151">
        <f t="shared" si="22"/>
        <v>2501</v>
      </c>
      <c r="H490" s="179"/>
    </row>
    <row r="491" spans="1:8" x14ac:dyDescent="0.2">
      <c r="A491" s="119">
        <v>630</v>
      </c>
      <c r="B491" s="57"/>
      <c r="C491" s="63">
        <f t="shared" si="24"/>
        <v>61.35</v>
      </c>
      <c r="D491" s="117"/>
      <c r="E491" s="147">
        <v>12780</v>
      </c>
      <c r="F491" s="139">
        <f t="shared" si="23"/>
        <v>3382</v>
      </c>
      <c r="G491" s="151">
        <f t="shared" si="22"/>
        <v>2500</v>
      </c>
      <c r="H491" s="179"/>
    </row>
    <row r="492" spans="1:8" x14ac:dyDescent="0.2">
      <c r="A492" s="119">
        <v>631</v>
      </c>
      <c r="B492" s="57"/>
      <c r="C492" s="63">
        <f t="shared" si="24"/>
        <v>61.36</v>
      </c>
      <c r="D492" s="117"/>
      <c r="E492" s="147">
        <v>12780</v>
      </c>
      <c r="F492" s="139">
        <f t="shared" si="23"/>
        <v>3381</v>
      </c>
      <c r="G492" s="151">
        <f t="shared" si="22"/>
        <v>2499</v>
      </c>
      <c r="H492" s="179"/>
    </row>
    <row r="493" spans="1:8" x14ac:dyDescent="0.2">
      <c r="A493" s="119">
        <v>632</v>
      </c>
      <c r="B493" s="57"/>
      <c r="C493" s="63">
        <f t="shared" si="24"/>
        <v>61.38</v>
      </c>
      <c r="D493" s="117"/>
      <c r="E493" s="147">
        <v>12780</v>
      </c>
      <c r="F493" s="139">
        <f t="shared" si="23"/>
        <v>3380</v>
      </c>
      <c r="G493" s="151">
        <f t="shared" si="22"/>
        <v>2499</v>
      </c>
      <c r="H493" s="179"/>
    </row>
    <row r="494" spans="1:8" x14ac:dyDescent="0.2">
      <c r="A494" s="119">
        <v>633</v>
      </c>
      <c r="B494" s="57"/>
      <c r="C494" s="63">
        <f t="shared" si="24"/>
        <v>61.4</v>
      </c>
      <c r="D494" s="117"/>
      <c r="E494" s="147">
        <v>12780</v>
      </c>
      <c r="F494" s="139">
        <f t="shared" si="23"/>
        <v>3379</v>
      </c>
      <c r="G494" s="151">
        <f t="shared" si="22"/>
        <v>2498</v>
      </c>
      <c r="H494" s="179"/>
    </row>
    <row r="495" spans="1:8" x14ac:dyDescent="0.2">
      <c r="A495" s="119">
        <v>634</v>
      </c>
      <c r="B495" s="57"/>
      <c r="C495" s="63">
        <f t="shared" si="24"/>
        <v>61.42</v>
      </c>
      <c r="D495" s="117"/>
      <c r="E495" s="147">
        <v>12780</v>
      </c>
      <c r="F495" s="139">
        <f t="shared" si="23"/>
        <v>3378</v>
      </c>
      <c r="G495" s="151">
        <f t="shared" si="22"/>
        <v>2497</v>
      </c>
      <c r="H495" s="179"/>
    </row>
    <row r="496" spans="1:8" x14ac:dyDescent="0.2">
      <c r="A496" s="119">
        <v>635</v>
      </c>
      <c r="B496" s="57"/>
      <c r="C496" s="63">
        <f t="shared" si="24"/>
        <v>61.44</v>
      </c>
      <c r="D496" s="117"/>
      <c r="E496" s="147">
        <v>12780</v>
      </c>
      <c r="F496" s="139">
        <f t="shared" si="23"/>
        <v>3377</v>
      </c>
      <c r="G496" s="151">
        <f t="shared" si="22"/>
        <v>2496</v>
      </c>
      <c r="H496" s="179"/>
    </row>
    <row r="497" spans="1:8" x14ac:dyDescent="0.2">
      <c r="A497" s="119">
        <v>636</v>
      </c>
      <c r="B497" s="57"/>
      <c r="C497" s="63">
        <f t="shared" si="24"/>
        <v>61.46</v>
      </c>
      <c r="D497" s="117"/>
      <c r="E497" s="147">
        <v>12780</v>
      </c>
      <c r="F497" s="139">
        <f t="shared" si="23"/>
        <v>3376</v>
      </c>
      <c r="G497" s="151">
        <f t="shared" si="22"/>
        <v>2495</v>
      </c>
      <c r="H497" s="179"/>
    </row>
    <row r="498" spans="1:8" x14ac:dyDescent="0.2">
      <c r="A498" s="119">
        <v>637</v>
      </c>
      <c r="B498" s="57"/>
      <c r="C498" s="63">
        <f t="shared" si="24"/>
        <v>61.47</v>
      </c>
      <c r="D498" s="117"/>
      <c r="E498" s="147">
        <v>12780</v>
      </c>
      <c r="F498" s="139">
        <f t="shared" si="23"/>
        <v>3375</v>
      </c>
      <c r="G498" s="151">
        <f t="shared" si="22"/>
        <v>2495</v>
      </c>
      <c r="H498" s="179"/>
    </row>
    <row r="499" spans="1:8" x14ac:dyDescent="0.2">
      <c r="A499" s="119">
        <v>638</v>
      </c>
      <c r="B499" s="57"/>
      <c r="C499" s="63">
        <f t="shared" si="24"/>
        <v>61.49</v>
      </c>
      <c r="D499" s="117"/>
      <c r="E499" s="147">
        <v>12780</v>
      </c>
      <c r="F499" s="139">
        <f t="shared" si="23"/>
        <v>3374</v>
      </c>
      <c r="G499" s="151">
        <f t="shared" si="22"/>
        <v>2494</v>
      </c>
      <c r="H499" s="179"/>
    </row>
    <row r="500" spans="1:8" x14ac:dyDescent="0.2">
      <c r="A500" s="119">
        <v>639</v>
      </c>
      <c r="B500" s="57"/>
      <c r="C500" s="63">
        <f t="shared" si="24"/>
        <v>61.51</v>
      </c>
      <c r="D500" s="117"/>
      <c r="E500" s="147">
        <v>12780</v>
      </c>
      <c r="F500" s="139">
        <f t="shared" si="23"/>
        <v>3373</v>
      </c>
      <c r="G500" s="151">
        <f t="shared" si="22"/>
        <v>2493</v>
      </c>
      <c r="H500" s="179"/>
    </row>
    <row r="501" spans="1:8" x14ac:dyDescent="0.2">
      <c r="A501" s="119">
        <v>640</v>
      </c>
      <c r="B501" s="57"/>
      <c r="C501" s="63">
        <f t="shared" si="24"/>
        <v>61.53</v>
      </c>
      <c r="D501" s="117"/>
      <c r="E501" s="147">
        <v>12780</v>
      </c>
      <c r="F501" s="139">
        <f t="shared" si="23"/>
        <v>3372</v>
      </c>
      <c r="G501" s="151">
        <f t="shared" si="22"/>
        <v>2492</v>
      </c>
      <c r="H501" s="179"/>
    </row>
    <row r="502" spans="1:8" x14ac:dyDescent="0.2">
      <c r="A502" s="119">
        <v>641</v>
      </c>
      <c r="B502" s="57"/>
      <c r="C502" s="63">
        <f t="shared" si="24"/>
        <v>61.54</v>
      </c>
      <c r="D502" s="117"/>
      <c r="E502" s="147">
        <v>12780</v>
      </c>
      <c r="F502" s="139">
        <f t="shared" si="23"/>
        <v>3371</v>
      </c>
      <c r="G502" s="151">
        <f t="shared" si="22"/>
        <v>2492</v>
      </c>
      <c r="H502" s="179"/>
    </row>
    <row r="503" spans="1:8" x14ac:dyDescent="0.2">
      <c r="A503" s="119">
        <v>642</v>
      </c>
      <c r="B503" s="57"/>
      <c r="C503" s="63">
        <f t="shared" si="24"/>
        <v>61.56</v>
      </c>
      <c r="D503" s="117"/>
      <c r="E503" s="147">
        <v>12780</v>
      </c>
      <c r="F503" s="139">
        <f t="shared" si="23"/>
        <v>3370</v>
      </c>
      <c r="G503" s="151">
        <f t="shared" si="22"/>
        <v>2491</v>
      </c>
      <c r="H503" s="179"/>
    </row>
    <row r="504" spans="1:8" x14ac:dyDescent="0.2">
      <c r="A504" s="119">
        <v>643</v>
      </c>
      <c r="B504" s="57"/>
      <c r="C504" s="63">
        <f t="shared" si="24"/>
        <v>61.58</v>
      </c>
      <c r="D504" s="117"/>
      <c r="E504" s="147">
        <v>12780</v>
      </c>
      <c r="F504" s="139">
        <f t="shared" si="23"/>
        <v>3369</v>
      </c>
      <c r="G504" s="151">
        <f t="shared" si="22"/>
        <v>2490</v>
      </c>
      <c r="H504" s="179"/>
    </row>
    <row r="505" spans="1:8" x14ac:dyDescent="0.2">
      <c r="A505" s="119">
        <v>644</v>
      </c>
      <c r="B505" s="57"/>
      <c r="C505" s="63">
        <f t="shared" si="24"/>
        <v>61.6</v>
      </c>
      <c r="D505" s="117"/>
      <c r="E505" s="147">
        <v>12780</v>
      </c>
      <c r="F505" s="139">
        <f t="shared" si="23"/>
        <v>3368</v>
      </c>
      <c r="G505" s="151">
        <f t="shared" si="22"/>
        <v>2490</v>
      </c>
      <c r="H505" s="179"/>
    </row>
    <row r="506" spans="1:8" x14ac:dyDescent="0.2">
      <c r="A506" s="119">
        <v>645</v>
      </c>
      <c r="B506" s="57"/>
      <c r="C506" s="63">
        <f t="shared" si="24"/>
        <v>61.61</v>
      </c>
      <c r="D506" s="117"/>
      <c r="E506" s="147">
        <v>12780</v>
      </c>
      <c r="F506" s="139">
        <f t="shared" si="23"/>
        <v>3367</v>
      </c>
      <c r="G506" s="151">
        <f t="shared" si="22"/>
        <v>2489</v>
      </c>
      <c r="H506" s="179"/>
    </row>
    <row r="507" spans="1:8" x14ac:dyDescent="0.2">
      <c r="A507" s="119">
        <v>646</v>
      </c>
      <c r="B507" s="57"/>
      <c r="C507" s="63">
        <f t="shared" si="24"/>
        <v>61.63</v>
      </c>
      <c r="D507" s="117"/>
      <c r="E507" s="147">
        <v>12780</v>
      </c>
      <c r="F507" s="139">
        <f t="shared" si="23"/>
        <v>3366</v>
      </c>
      <c r="G507" s="151">
        <f t="shared" si="22"/>
        <v>2488</v>
      </c>
      <c r="H507" s="179"/>
    </row>
    <row r="508" spans="1:8" x14ac:dyDescent="0.2">
      <c r="A508" s="119">
        <v>647</v>
      </c>
      <c r="B508" s="57"/>
      <c r="C508" s="63">
        <f t="shared" si="24"/>
        <v>61.65</v>
      </c>
      <c r="D508" s="117"/>
      <c r="E508" s="147">
        <v>12780</v>
      </c>
      <c r="F508" s="139">
        <f t="shared" si="23"/>
        <v>3365</v>
      </c>
      <c r="G508" s="151">
        <f t="shared" si="22"/>
        <v>2488</v>
      </c>
      <c r="H508" s="179"/>
    </row>
    <row r="509" spans="1:8" x14ac:dyDescent="0.2">
      <c r="A509" s="119">
        <v>648</v>
      </c>
      <c r="B509" s="57"/>
      <c r="C509" s="63">
        <f t="shared" si="24"/>
        <v>61.67</v>
      </c>
      <c r="D509" s="117"/>
      <c r="E509" s="147">
        <v>12780</v>
      </c>
      <c r="F509" s="139">
        <f t="shared" si="23"/>
        <v>3364</v>
      </c>
      <c r="G509" s="151">
        <f t="shared" si="22"/>
        <v>2487</v>
      </c>
      <c r="H509" s="179"/>
    </row>
    <row r="510" spans="1:8" x14ac:dyDescent="0.2">
      <c r="A510" s="119">
        <v>649</v>
      </c>
      <c r="B510" s="57"/>
      <c r="C510" s="63">
        <f t="shared" si="24"/>
        <v>61.68</v>
      </c>
      <c r="D510" s="117"/>
      <c r="E510" s="147">
        <v>12780</v>
      </c>
      <c r="F510" s="139">
        <f t="shared" si="23"/>
        <v>3364</v>
      </c>
      <c r="G510" s="151">
        <f t="shared" si="22"/>
        <v>2486</v>
      </c>
      <c r="H510" s="179"/>
    </row>
    <row r="511" spans="1:8" x14ac:dyDescent="0.2">
      <c r="A511" s="119">
        <v>650</v>
      </c>
      <c r="B511" s="57"/>
      <c r="C511" s="63">
        <f t="shared" si="24"/>
        <v>61.7</v>
      </c>
      <c r="D511" s="117"/>
      <c r="E511" s="147">
        <v>12780</v>
      </c>
      <c r="F511" s="139">
        <f t="shared" si="23"/>
        <v>3362</v>
      </c>
      <c r="G511" s="151">
        <f t="shared" si="22"/>
        <v>2486</v>
      </c>
      <c r="H511" s="179"/>
    </row>
    <row r="512" spans="1:8" x14ac:dyDescent="0.2">
      <c r="A512" s="119">
        <v>651</v>
      </c>
      <c r="B512" s="57"/>
      <c r="C512" s="63">
        <f t="shared" si="24"/>
        <v>61.72</v>
      </c>
      <c r="D512" s="117"/>
      <c r="E512" s="147">
        <v>12780</v>
      </c>
      <c r="F512" s="139">
        <f t="shared" si="23"/>
        <v>3361</v>
      </c>
      <c r="G512" s="151">
        <f t="shared" si="22"/>
        <v>2485</v>
      </c>
      <c r="H512" s="179"/>
    </row>
    <row r="513" spans="1:8" x14ac:dyDescent="0.2">
      <c r="A513" s="119">
        <v>652</v>
      </c>
      <c r="B513" s="57"/>
      <c r="C513" s="63">
        <f t="shared" si="24"/>
        <v>61.73</v>
      </c>
      <c r="D513" s="117"/>
      <c r="E513" s="147">
        <v>12780</v>
      </c>
      <c r="F513" s="139">
        <f t="shared" si="23"/>
        <v>3361</v>
      </c>
      <c r="G513" s="151">
        <f t="shared" si="22"/>
        <v>2484</v>
      </c>
      <c r="H513" s="179"/>
    </row>
    <row r="514" spans="1:8" x14ac:dyDescent="0.2">
      <c r="A514" s="119">
        <v>653</v>
      </c>
      <c r="B514" s="57"/>
      <c r="C514" s="63">
        <f t="shared" si="24"/>
        <v>61.75</v>
      </c>
      <c r="D514" s="117"/>
      <c r="E514" s="147">
        <v>12780</v>
      </c>
      <c r="F514" s="139">
        <f t="shared" si="23"/>
        <v>3360</v>
      </c>
      <c r="G514" s="151">
        <f t="shared" si="22"/>
        <v>2484</v>
      </c>
      <c r="H514" s="179"/>
    </row>
    <row r="515" spans="1:8" x14ac:dyDescent="0.2">
      <c r="A515" s="119">
        <v>654</v>
      </c>
      <c r="B515" s="57"/>
      <c r="C515" s="63">
        <f t="shared" si="24"/>
        <v>61.77</v>
      </c>
      <c r="D515" s="117"/>
      <c r="E515" s="147">
        <v>12780</v>
      </c>
      <c r="F515" s="139">
        <f t="shared" si="23"/>
        <v>3359</v>
      </c>
      <c r="G515" s="151">
        <f t="shared" si="22"/>
        <v>2483</v>
      </c>
      <c r="H515" s="179"/>
    </row>
    <row r="516" spans="1:8" x14ac:dyDescent="0.2">
      <c r="A516" s="119">
        <v>655</v>
      </c>
      <c r="B516" s="57"/>
      <c r="C516" s="63">
        <f t="shared" si="24"/>
        <v>61.78</v>
      </c>
      <c r="D516" s="117"/>
      <c r="E516" s="147">
        <v>12780</v>
      </c>
      <c r="F516" s="139">
        <f t="shared" si="23"/>
        <v>3358</v>
      </c>
      <c r="G516" s="151">
        <f t="shared" si="22"/>
        <v>2482</v>
      </c>
      <c r="H516" s="179"/>
    </row>
    <row r="517" spans="1:8" x14ac:dyDescent="0.2">
      <c r="A517" s="119">
        <v>656</v>
      </c>
      <c r="B517" s="57"/>
      <c r="C517" s="63">
        <f t="shared" si="24"/>
        <v>61.8</v>
      </c>
      <c r="D517" s="117"/>
      <c r="E517" s="147">
        <v>12780</v>
      </c>
      <c r="F517" s="139">
        <f t="shared" si="23"/>
        <v>3357</v>
      </c>
      <c r="G517" s="151">
        <f t="shared" si="22"/>
        <v>2482</v>
      </c>
      <c r="H517" s="179"/>
    </row>
    <row r="518" spans="1:8" x14ac:dyDescent="0.2">
      <c r="A518" s="119">
        <v>657</v>
      </c>
      <c r="B518" s="57"/>
      <c r="C518" s="63">
        <f t="shared" si="24"/>
        <v>61.81</v>
      </c>
      <c r="D518" s="117"/>
      <c r="E518" s="147">
        <v>12780</v>
      </c>
      <c r="F518" s="139">
        <f t="shared" si="23"/>
        <v>3356</v>
      </c>
      <c r="G518" s="151">
        <f t="shared" ref="G518:G581" si="25">ROUND(12*(1/C518*E518),0)</f>
        <v>2481</v>
      </c>
      <c r="H518" s="179"/>
    </row>
    <row r="519" spans="1:8" x14ac:dyDescent="0.2">
      <c r="A519" s="119">
        <v>658</v>
      </c>
      <c r="B519" s="57"/>
      <c r="C519" s="63">
        <f t="shared" si="24"/>
        <v>61.83</v>
      </c>
      <c r="D519" s="117"/>
      <c r="E519" s="147">
        <v>12780</v>
      </c>
      <c r="F519" s="139">
        <f t="shared" si="23"/>
        <v>3355</v>
      </c>
      <c r="G519" s="151">
        <f t="shared" si="25"/>
        <v>2480</v>
      </c>
      <c r="H519" s="179"/>
    </row>
    <row r="520" spans="1:8" x14ac:dyDescent="0.2">
      <c r="A520" s="119">
        <v>659</v>
      </c>
      <c r="B520" s="57"/>
      <c r="C520" s="63">
        <f t="shared" si="24"/>
        <v>61.85</v>
      </c>
      <c r="D520" s="117"/>
      <c r="E520" s="147">
        <v>12780</v>
      </c>
      <c r="F520" s="139">
        <f t="shared" si="23"/>
        <v>3354</v>
      </c>
      <c r="G520" s="151">
        <f t="shared" si="25"/>
        <v>2480</v>
      </c>
      <c r="H520" s="179"/>
    </row>
    <row r="521" spans="1:8" x14ac:dyDescent="0.2">
      <c r="A521" s="119">
        <v>660</v>
      </c>
      <c r="B521" s="57"/>
      <c r="C521" s="63">
        <f t="shared" si="24"/>
        <v>61.86</v>
      </c>
      <c r="D521" s="117"/>
      <c r="E521" s="147">
        <v>12780</v>
      </c>
      <c r="F521" s="139">
        <f t="shared" si="23"/>
        <v>3354</v>
      </c>
      <c r="G521" s="151">
        <f t="shared" si="25"/>
        <v>2479</v>
      </c>
      <c r="H521" s="179"/>
    </row>
    <row r="522" spans="1:8" x14ac:dyDescent="0.2">
      <c r="A522" s="119">
        <v>661</v>
      </c>
      <c r="B522" s="57"/>
      <c r="C522" s="63">
        <f t="shared" si="24"/>
        <v>61.88</v>
      </c>
      <c r="D522" s="117"/>
      <c r="E522" s="147">
        <v>12780</v>
      </c>
      <c r="F522" s="139">
        <f t="shared" si="23"/>
        <v>3353</v>
      </c>
      <c r="G522" s="151">
        <f t="shared" si="25"/>
        <v>2478</v>
      </c>
      <c r="H522" s="179"/>
    </row>
    <row r="523" spans="1:8" x14ac:dyDescent="0.2">
      <c r="A523" s="119">
        <v>662</v>
      </c>
      <c r="B523" s="57"/>
      <c r="C523" s="63">
        <f t="shared" si="24"/>
        <v>61.89</v>
      </c>
      <c r="D523" s="117"/>
      <c r="E523" s="147">
        <v>12780</v>
      </c>
      <c r="F523" s="139">
        <f t="shared" si="23"/>
        <v>3352</v>
      </c>
      <c r="G523" s="151">
        <f t="shared" si="25"/>
        <v>2478</v>
      </c>
      <c r="H523" s="179"/>
    </row>
    <row r="524" spans="1:8" x14ac:dyDescent="0.2">
      <c r="A524" s="119">
        <v>663</v>
      </c>
      <c r="B524" s="57"/>
      <c r="C524" s="63">
        <f t="shared" si="24"/>
        <v>61.91</v>
      </c>
      <c r="D524" s="117"/>
      <c r="E524" s="147">
        <v>12780</v>
      </c>
      <c r="F524" s="139">
        <f t="shared" si="23"/>
        <v>3351</v>
      </c>
      <c r="G524" s="151">
        <f t="shared" si="25"/>
        <v>2477</v>
      </c>
      <c r="H524" s="179"/>
    </row>
    <row r="525" spans="1:8" x14ac:dyDescent="0.2">
      <c r="A525" s="119">
        <v>664</v>
      </c>
      <c r="B525" s="57"/>
      <c r="C525" s="63">
        <f t="shared" si="24"/>
        <v>61.93</v>
      </c>
      <c r="D525" s="117"/>
      <c r="E525" s="147">
        <v>12780</v>
      </c>
      <c r="F525" s="139">
        <f t="shared" si="23"/>
        <v>3350</v>
      </c>
      <c r="G525" s="151">
        <f t="shared" si="25"/>
        <v>2476</v>
      </c>
      <c r="H525" s="179"/>
    </row>
    <row r="526" spans="1:8" x14ac:dyDescent="0.2">
      <c r="A526" s="119">
        <v>665</v>
      </c>
      <c r="B526" s="57"/>
      <c r="C526" s="63">
        <f t="shared" si="24"/>
        <v>61.94</v>
      </c>
      <c r="D526" s="117"/>
      <c r="E526" s="147">
        <v>12780</v>
      </c>
      <c r="F526" s="139">
        <f t="shared" ref="F526:F589" si="26">ROUND(12*1.35278*(1/C526*E526)+H526,0)</f>
        <v>3349</v>
      </c>
      <c r="G526" s="151">
        <f t="shared" si="25"/>
        <v>2476</v>
      </c>
      <c r="H526" s="179"/>
    </row>
    <row r="527" spans="1:8" x14ac:dyDescent="0.2">
      <c r="A527" s="119">
        <v>666</v>
      </c>
      <c r="B527" s="57"/>
      <c r="C527" s="63">
        <f t="shared" ref="C527:C590" si="27">ROUND((-0.0000491*POWER(A527,2)+0.0818939*A527+34)*0.928,2)</f>
        <v>61.96</v>
      </c>
      <c r="D527" s="117"/>
      <c r="E527" s="147">
        <v>12780</v>
      </c>
      <c r="F527" s="139">
        <f t="shared" si="26"/>
        <v>3348</v>
      </c>
      <c r="G527" s="151">
        <f t="shared" si="25"/>
        <v>2475</v>
      </c>
      <c r="H527" s="179"/>
    </row>
    <row r="528" spans="1:8" x14ac:dyDescent="0.2">
      <c r="A528" s="119">
        <v>667</v>
      </c>
      <c r="B528" s="57"/>
      <c r="C528" s="63">
        <f t="shared" si="27"/>
        <v>61.97</v>
      </c>
      <c r="D528" s="117"/>
      <c r="E528" s="147">
        <v>12780</v>
      </c>
      <c r="F528" s="139">
        <f t="shared" si="26"/>
        <v>3348</v>
      </c>
      <c r="G528" s="151">
        <f t="shared" si="25"/>
        <v>2475</v>
      </c>
      <c r="H528" s="179"/>
    </row>
    <row r="529" spans="1:8" x14ac:dyDescent="0.2">
      <c r="A529" s="119">
        <v>668</v>
      </c>
      <c r="B529" s="57"/>
      <c r="C529" s="63">
        <f t="shared" si="27"/>
        <v>61.99</v>
      </c>
      <c r="D529" s="117"/>
      <c r="E529" s="147">
        <v>12780</v>
      </c>
      <c r="F529" s="139">
        <f t="shared" si="26"/>
        <v>3347</v>
      </c>
      <c r="G529" s="151">
        <f t="shared" si="25"/>
        <v>2474</v>
      </c>
      <c r="H529" s="179"/>
    </row>
    <row r="530" spans="1:8" x14ac:dyDescent="0.2">
      <c r="A530" s="119">
        <v>669</v>
      </c>
      <c r="B530" s="57"/>
      <c r="C530" s="63">
        <f t="shared" si="27"/>
        <v>62</v>
      </c>
      <c r="D530" s="117"/>
      <c r="E530" s="147">
        <v>12780</v>
      </c>
      <c r="F530" s="139">
        <f t="shared" si="26"/>
        <v>3346</v>
      </c>
      <c r="G530" s="151">
        <f t="shared" si="25"/>
        <v>2474</v>
      </c>
      <c r="H530" s="179"/>
    </row>
    <row r="531" spans="1:8" x14ac:dyDescent="0.2">
      <c r="A531" s="119">
        <v>670</v>
      </c>
      <c r="B531" s="57"/>
      <c r="C531" s="63">
        <f t="shared" si="27"/>
        <v>62.02</v>
      </c>
      <c r="D531" s="117"/>
      <c r="E531" s="147">
        <v>12780</v>
      </c>
      <c r="F531" s="139">
        <f t="shared" si="26"/>
        <v>3345</v>
      </c>
      <c r="G531" s="151">
        <f t="shared" si="25"/>
        <v>2473</v>
      </c>
      <c r="H531" s="179"/>
    </row>
    <row r="532" spans="1:8" x14ac:dyDescent="0.2">
      <c r="A532" s="119">
        <v>671</v>
      </c>
      <c r="B532" s="57"/>
      <c r="C532" s="63">
        <f t="shared" si="27"/>
        <v>62.03</v>
      </c>
      <c r="D532" s="117"/>
      <c r="E532" s="147">
        <v>12780</v>
      </c>
      <c r="F532" s="139">
        <f t="shared" si="26"/>
        <v>3345</v>
      </c>
      <c r="G532" s="151">
        <f t="shared" si="25"/>
        <v>2472</v>
      </c>
      <c r="H532" s="179"/>
    </row>
    <row r="533" spans="1:8" x14ac:dyDescent="0.2">
      <c r="A533" s="119">
        <v>672</v>
      </c>
      <c r="B533" s="57"/>
      <c r="C533" s="63">
        <f t="shared" si="27"/>
        <v>62.05</v>
      </c>
      <c r="D533" s="117"/>
      <c r="E533" s="147">
        <v>12780</v>
      </c>
      <c r="F533" s="139">
        <f t="shared" si="26"/>
        <v>3343</v>
      </c>
      <c r="G533" s="151">
        <f t="shared" si="25"/>
        <v>2472</v>
      </c>
      <c r="H533" s="179"/>
    </row>
    <row r="534" spans="1:8" x14ac:dyDescent="0.2">
      <c r="A534" s="119">
        <v>673</v>
      </c>
      <c r="B534" s="57"/>
      <c r="C534" s="63">
        <f t="shared" si="27"/>
        <v>62.06</v>
      </c>
      <c r="D534" s="117"/>
      <c r="E534" s="147">
        <v>12780</v>
      </c>
      <c r="F534" s="139">
        <f t="shared" si="26"/>
        <v>3343</v>
      </c>
      <c r="G534" s="151">
        <f t="shared" si="25"/>
        <v>2471</v>
      </c>
      <c r="H534" s="179"/>
    </row>
    <row r="535" spans="1:8" x14ac:dyDescent="0.2">
      <c r="A535" s="119">
        <v>674</v>
      </c>
      <c r="B535" s="57"/>
      <c r="C535" s="63">
        <f t="shared" si="27"/>
        <v>62.08</v>
      </c>
      <c r="D535" s="117"/>
      <c r="E535" s="147">
        <v>12780</v>
      </c>
      <c r="F535" s="139">
        <f t="shared" si="26"/>
        <v>3342</v>
      </c>
      <c r="G535" s="151">
        <f t="shared" si="25"/>
        <v>2470</v>
      </c>
      <c r="H535" s="179"/>
    </row>
    <row r="536" spans="1:8" x14ac:dyDescent="0.2">
      <c r="A536" s="119">
        <v>675</v>
      </c>
      <c r="B536" s="57"/>
      <c r="C536" s="63">
        <f t="shared" si="27"/>
        <v>62.09</v>
      </c>
      <c r="D536" s="117"/>
      <c r="E536" s="147">
        <v>12780</v>
      </c>
      <c r="F536" s="139">
        <f t="shared" si="26"/>
        <v>3341</v>
      </c>
      <c r="G536" s="151">
        <f t="shared" si="25"/>
        <v>2470</v>
      </c>
      <c r="H536" s="179"/>
    </row>
    <row r="537" spans="1:8" x14ac:dyDescent="0.2">
      <c r="A537" s="119">
        <v>676</v>
      </c>
      <c r="B537" s="57"/>
      <c r="C537" s="63">
        <f t="shared" si="27"/>
        <v>62.1</v>
      </c>
      <c r="D537" s="117"/>
      <c r="E537" s="147">
        <v>12780</v>
      </c>
      <c r="F537" s="139">
        <f t="shared" si="26"/>
        <v>3341</v>
      </c>
      <c r="G537" s="151">
        <f t="shared" si="25"/>
        <v>2470</v>
      </c>
      <c r="H537" s="179"/>
    </row>
    <row r="538" spans="1:8" x14ac:dyDescent="0.2">
      <c r="A538" s="119">
        <v>677</v>
      </c>
      <c r="B538" s="57"/>
      <c r="C538" s="63">
        <f t="shared" si="27"/>
        <v>62.12</v>
      </c>
      <c r="D538" s="117"/>
      <c r="E538" s="147">
        <v>12780</v>
      </c>
      <c r="F538" s="139">
        <f t="shared" si="26"/>
        <v>3340</v>
      </c>
      <c r="G538" s="151">
        <f t="shared" si="25"/>
        <v>2469</v>
      </c>
      <c r="H538" s="179"/>
    </row>
    <row r="539" spans="1:8" x14ac:dyDescent="0.2">
      <c r="A539" s="119">
        <v>678</v>
      </c>
      <c r="B539" s="57"/>
      <c r="C539" s="63">
        <f t="shared" si="27"/>
        <v>62.13</v>
      </c>
      <c r="D539" s="117"/>
      <c r="E539" s="147">
        <v>12780</v>
      </c>
      <c r="F539" s="139">
        <f t="shared" si="26"/>
        <v>3339</v>
      </c>
      <c r="G539" s="151">
        <f t="shared" si="25"/>
        <v>2468</v>
      </c>
      <c r="H539" s="179"/>
    </row>
    <row r="540" spans="1:8" x14ac:dyDescent="0.2">
      <c r="A540" s="119">
        <v>679</v>
      </c>
      <c r="B540" s="57"/>
      <c r="C540" s="63">
        <f t="shared" si="27"/>
        <v>62.15</v>
      </c>
      <c r="D540" s="117"/>
      <c r="E540" s="147">
        <v>12780</v>
      </c>
      <c r="F540" s="139">
        <f t="shared" si="26"/>
        <v>3338</v>
      </c>
      <c r="G540" s="151">
        <f t="shared" si="25"/>
        <v>2468</v>
      </c>
      <c r="H540" s="179"/>
    </row>
    <row r="541" spans="1:8" x14ac:dyDescent="0.2">
      <c r="A541" s="119">
        <v>680</v>
      </c>
      <c r="B541" s="57"/>
      <c r="C541" s="63">
        <f t="shared" si="27"/>
        <v>62.16</v>
      </c>
      <c r="D541" s="117"/>
      <c r="E541" s="147">
        <v>12780</v>
      </c>
      <c r="F541" s="139">
        <f t="shared" si="26"/>
        <v>3338</v>
      </c>
      <c r="G541" s="151">
        <f t="shared" si="25"/>
        <v>2467</v>
      </c>
      <c r="H541" s="179"/>
    </row>
    <row r="542" spans="1:8" x14ac:dyDescent="0.2">
      <c r="A542" s="119">
        <v>681</v>
      </c>
      <c r="B542" s="57"/>
      <c r="C542" s="63">
        <f t="shared" si="27"/>
        <v>62.18</v>
      </c>
      <c r="D542" s="117"/>
      <c r="E542" s="147">
        <v>12780</v>
      </c>
      <c r="F542" s="139">
        <f t="shared" si="26"/>
        <v>3336</v>
      </c>
      <c r="G542" s="151">
        <f t="shared" si="25"/>
        <v>2466</v>
      </c>
      <c r="H542" s="179"/>
    </row>
    <row r="543" spans="1:8" x14ac:dyDescent="0.2">
      <c r="A543" s="119">
        <v>682</v>
      </c>
      <c r="B543" s="57"/>
      <c r="C543" s="63">
        <f t="shared" si="27"/>
        <v>62.19</v>
      </c>
      <c r="D543" s="117"/>
      <c r="E543" s="147">
        <v>12780</v>
      </c>
      <c r="F543" s="139">
        <f t="shared" si="26"/>
        <v>3336</v>
      </c>
      <c r="G543" s="151">
        <f t="shared" si="25"/>
        <v>2466</v>
      </c>
      <c r="H543" s="179"/>
    </row>
    <row r="544" spans="1:8" x14ac:dyDescent="0.2">
      <c r="A544" s="119">
        <v>683</v>
      </c>
      <c r="B544" s="57"/>
      <c r="C544" s="63">
        <f t="shared" si="27"/>
        <v>62.2</v>
      </c>
      <c r="D544" s="117"/>
      <c r="E544" s="147">
        <v>12780</v>
      </c>
      <c r="F544" s="139">
        <f t="shared" si="26"/>
        <v>3335</v>
      </c>
      <c r="G544" s="151">
        <f t="shared" si="25"/>
        <v>2466</v>
      </c>
      <c r="H544" s="179"/>
    </row>
    <row r="545" spans="1:8" x14ac:dyDescent="0.2">
      <c r="A545" s="119">
        <v>684</v>
      </c>
      <c r="B545" s="57"/>
      <c r="C545" s="63">
        <f t="shared" si="27"/>
        <v>62.22</v>
      </c>
      <c r="D545" s="117"/>
      <c r="E545" s="147">
        <v>12780</v>
      </c>
      <c r="F545" s="139">
        <f t="shared" si="26"/>
        <v>3334</v>
      </c>
      <c r="G545" s="151">
        <f t="shared" si="25"/>
        <v>2465</v>
      </c>
      <c r="H545" s="179"/>
    </row>
    <row r="546" spans="1:8" x14ac:dyDescent="0.2">
      <c r="A546" s="119">
        <v>685</v>
      </c>
      <c r="B546" s="57"/>
      <c r="C546" s="63">
        <f t="shared" si="27"/>
        <v>62.23</v>
      </c>
      <c r="D546" s="117"/>
      <c r="E546" s="147">
        <v>12780</v>
      </c>
      <c r="F546" s="139">
        <f t="shared" si="26"/>
        <v>3334</v>
      </c>
      <c r="G546" s="151">
        <f t="shared" si="25"/>
        <v>2464</v>
      </c>
      <c r="H546" s="179"/>
    </row>
    <row r="547" spans="1:8" x14ac:dyDescent="0.2">
      <c r="A547" s="119">
        <v>686</v>
      </c>
      <c r="B547" s="57"/>
      <c r="C547" s="63">
        <f t="shared" si="27"/>
        <v>62.24</v>
      </c>
      <c r="D547" s="117"/>
      <c r="E547" s="147">
        <v>12780</v>
      </c>
      <c r="F547" s="139">
        <f t="shared" si="26"/>
        <v>3333</v>
      </c>
      <c r="G547" s="151">
        <f t="shared" si="25"/>
        <v>2464</v>
      </c>
      <c r="H547" s="179"/>
    </row>
    <row r="548" spans="1:8" x14ac:dyDescent="0.2">
      <c r="A548" s="119">
        <v>687</v>
      </c>
      <c r="B548" s="57"/>
      <c r="C548" s="63">
        <f t="shared" si="27"/>
        <v>62.26</v>
      </c>
      <c r="D548" s="117"/>
      <c r="E548" s="147">
        <v>12780</v>
      </c>
      <c r="F548" s="139">
        <f t="shared" si="26"/>
        <v>3332</v>
      </c>
      <c r="G548" s="151">
        <f t="shared" si="25"/>
        <v>2463</v>
      </c>
      <c r="H548" s="179"/>
    </row>
    <row r="549" spans="1:8" x14ac:dyDescent="0.2">
      <c r="A549" s="119">
        <v>688</v>
      </c>
      <c r="B549" s="57"/>
      <c r="C549" s="63">
        <f t="shared" si="27"/>
        <v>62.27</v>
      </c>
      <c r="D549" s="117"/>
      <c r="E549" s="147">
        <v>12780</v>
      </c>
      <c r="F549" s="139">
        <f t="shared" si="26"/>
        <v>3332</v>
      </c>
      <c r="G549" s="151">
        <f t="shared" si="25"/>
        <v>2463</v>
      </c>
      <c r="H549" s="179"/>
    </row>
    <row r="550" spans="1:8" x14ac:dyDescent="0.2">
      <c r="A550" s="119">
        <v>689</v>
      </c>
      <c r="B550" s="57"/>
      <c r="C550" s="63">
        <f t="shared" si="27"/>
        <v>62.28</v>
      </c>
      <c r="D550" s="117"/>
      <c r="E550" s="147">
        <v>12780</v>
      </c>
      <c r="F550" s="139">
        <f t="shared" si="26"/>
        <v>3331</v>
      </c>
      <c r="G550" s="151">
        <f t="shared" si="25"/>
        <v>2462</v>
      </c>
      <c r="H550" s="179"/>
    </row>
    <row r="551" spans="1:8" x14ac:dyDescent="0.2">
      <c r="A551" s="119">
        <v>690</v>
      </c>
      <c r="B551" s="57"/>
      <c r="C551" s="63">
        <f t="shared" si="27"/>
        <v>62.3</v>
      </c>
      <c r="D551" s="117"/>
      <c r="E551" s="147">
        <v>12780</v>
      </c>
      <c r="F551" s="139">
        <f t="shared" si="26"/>
        <v>3330</v>
      </c>
      <c r="G551" s="151">
        <f t="shared" si="25"/>
        <v>2462</v>
      </c>
      <c r="H551" s="179"/>
    </row>
    <row r="552" spans="1:8" x14ac:dyDescent="0.2">
      <c r="A552" s="119">
        <v>691</v>
      </c>
      <c r="B552" s="57"/>
      <c r="C552" s="63">
        <f t="shared" si="27"/>
        <v>62.31</v>
      </c>
      <c r="D552" s="117"/>
      <c r="E552" s="147">
        <v>12780</v>
      </c>
      <c r="F552" s="139">
        <f t="shared" si="26"/>
        <v>3330</v>
      </c>
      <c r="G552" s="151">
        <f t="shared" si="25"/>
        <v>2461</v>
      </c>
      <c r="H552" s="179"/>
    </row>
    <row r="553" spans="1:8" x14ac:dyDescent="0.2">
      <c r="A553" s="119">
        <v>692</v>
      </c>
      <c r="B553" s="57"/>
      <c r="C553" s="63">
        <f t="shared" si="27"/>
        <v>62.32</v>
      </c>
      <c r="D553" s="117"/>
      <c r="E553" s="147">
        <v>12780</v>
      </c>
      <c r="F553" s="139">
        <f t="shared" si="26"/>
        <v>3329</v>
      </c>
      <c r="G553" s="151">
        <f t="shared" si="25"/>
        <v>2461</v>
      </c>
      <c r="H553" s="179"/>
    </row>
    <row r="554" spans="1:8" x14ac:dyDescent="0.2">
      <c r="A554" s="119">
        <v>693</v>
      </c>
      <c r="B554" s="57"/>
      <c r="C554" s="63">
        <f t="shared" si="27"/>
        <v>62.34</v>
      </c>
      <c r="D554" s="117"/>
      <c r="E554" s="147">
        <v>12780</v>
      </c>
      <c r="F554" s="139">
        <f t="shared" si="26"/>
        <v>3328</v>
      </c>
      <c r="G554" s="151">
        <f t="shared" si="25"/>
        <v>2460</v>
      </c>
      <c r="H554" s="179"/>
    </row>
    <row r="555" spans="1:8" x14ac:dyDescent="0.2">
      <c r="A555" s="119">
        <v>694</v>
      </c>
      <c r="B555" s="57"/>
      <c r="C555" s="63">
        <f t="shared" si="27"/>
        <v>62.35</v>
      </c>
      <c r="D555" s="117"/>
      <c r="E555" s="147">
        <v>12780</v>
      </c>
      <c r="F555" s="139">
        <f t="shared" si="26"/>
        <v>3327</v>
      </c>
      <c r="G555" s="151">
        <f t="shared" si="25"/>
        <v>2460</v>
      </c>
      <c r="H555" s="179"/>
    </row>
    <row r="556" spans="1:8" x14ac:dyDescent="0.2">
      <c r="A556" s="119">
        <v>695</v>
      </c>
      <c r="B556" s="57"/>
      <c r="C556" s="63">
        <f t="shared" si="27"/>
        <v>62.36</v>
      </c>
      <c r="D556" s="117"/>
      <c r="E556" s="147">
        <v>12780</v>
      </c>
      <c r="F556" s="139">
        <f t="shared" si="26"/>
        <v>3327</v>
      </c>
      <c r="G556" s="151">
        <f t="shared" si="25"/>
        <v>2459</v>
      </c>
      <c r="H556" s="179"/>
    </row>
    <row r="557" spans="1:8" x14ac:dyDescent="0.2">
      <c r="A557" s="119">
        <v>696</v>
      </c>
      <c r="B557" s="57"/>
      <c r="C557" s="63">
        <f t="shared" si="27"/>
        <v>62.37</v>
      </c>
      <c r="D557" s="117"/>
      <c r="E557" s="147">
        <v>12780</v>
      </c>
      <c r="F557" s="139">
        <f t="shared" si="26"/>
        <v>3326</v>
      </c>
      <c r="G557" s="151">
        <f t="shared" si="25"/>
        <v>2459</v>
      </c>
      <c r="H557" s="179"/>
    </row>
    <row r="558" spans="1:8" x14ac:dyDescent="0.2">
      <c r="A558" s="119">
        <v>697</v>
      </c>
      <c r="B558" s="57"/>
      <c r="C558" s="63">
        <f t="shared" si="27"/>
        <v>62.39</v>
      </c>
      <c r="D558" s="117"/>
      <c r="E558" s="147">
        <v>12780</v>
      </c>
      <c r="F558" s="139">
        <f t="shared" si="26"/>
        <v>3325</v>
      </c>
      <c r="G558" s="151">
        <f t="shared" si="25"/>
        <v>2458</v>
      </c>
      <c r="H558" s="179"/>
    </row>
    <row r="559" spans="1:8" x14ac:dyDescent="0.2">
      <c r="A559" s="119">
        <v>698</v>
      </c>
      <c r="B559" s="57"/>
      <c r="C559" s="63">
        <f t="shared" si="27"/>
        <v>62.4</v>
      </c>
      <c r="D559" s="117"/>
      <c r="E559" s="147">
        <v>12780</v>
      </c>
      <c r="F559" s="139">
        <f t="shared" si="26"/>
        <v>3325</v>
      </c>
      <c r="G559" s="151">
        <f t="shared" si="25"/>
        <v>2458</v>
      </c>
      <c r="H559" s="179"/>
    </row>
    <row r="560" spans="1:8" x14ac:dyDescent="0.2">
      <c r="A560" s="119">
        <v>699</v>
      </c>
      <c r="B560" s="57"/>
      <c r="C560" s="63">
        <f t="shared" si="27"/>
        <v>62.41</v>
      </c>
      <c r="D560" s="117"/>
      <c r="E560" s="147">
        <v>12780</v>
      </c>
      <c r="F560" s="139">
        <f t="shared" si="26"/>
        <v>3324</v>
      </c>
      <c r="G560" s="151">
        <f t="shared" si="25"/>
        <v>2457</v>
      </c>
      <c r="H560" s="179"/>
    </row>
    <row r="561" spans="1:8" x14ac:dyDescent="0.2">
      <c r="A561" s="119">
        <v>700</v>
      </c>
      <c r="B561" s="57"/>
      <c r="C561" s="63">
        <f t="shared" si="27"/>
        <v>62.42</v>
      </c>
      <c r="D561" s="117"/>
      <c r="E561" s="147">
        <v>12780</v>
      </c>
      <c r="F561" s="139">
        <f t="shared" si="26"/>
        <v>3324</v>
      </c>
      <c r="G561" s="151">
        <f t="shared" si="25"/>
        <v>2457</v>
      </c>
      <c r="H561" s="179"/>
    </row>
    <row r="562" spans="1:8" x14ac:dyDescent="0.2">
      <c r="A562" s="119">
        <v>701</v>
      </c>
      <c r="B562" s="57"/>
      <c r="C562" s="63">
        <f t="shared" si="27"/>
        <v>62.44</v>
      </c>
      <c r="D562" s="117"/>
      <c r="E562" s="147">
        <v>12780</v>
      </c>
      <c r="F562" s="139">
        <f t="shared" si="26"/>
        <v>3323</v>
      </c>
      <c r="G562" s="151">
        <f t="shared" si="25"/>
        <v>2456</v>
      </c>
      <c r="H562" s="179"/>
    </row>
    <row r="563" spans="1:8" x14ac:dyDescent="0.2">
      <c r="A563" s="119">
        <v>702</v>
      </c>
      <c r="B563" s="57"/>
      <c r="C563" s="63">
        <f t="shared" si="27"/>
        <v>62.45</v>
      </c>
      <c r="D563" s="117"/>
      <c r="E563" s="147">
        <v>12780</v>
      </c>
      <c r="F563" s="139">
        <f t="shared" si="26"/>
        <v>3322</v>
      </c>
      <c r="G563" s="151">
        <f t="shared" si="25"/>
        <v>2456</v>
      </c>
      <c r="H563" s="179"/>
    </row>
    <row r="564" spans="1:8" x14ac:dyDescent="0.2">
      <c r="A564" s="119">
        <v>703</v>
      </c>
      <c r="B564" s="57"/>
      <c r="C564" s="63">
        <f t="shared" si="27"/>
        <v>62.46</v>
      </c>
      <c r="D564" s="117"/>
      <c r="E564" s="147">
        <v>12780</v>
      </c>
      <c r="F564" s="139">
        <f t="shared" si="26"/>
        <v>3322</v>
      </c>
      <c r="G564" s="151">
        <f t="shared" si="25"/>
        <v>2455</v>
      </c>
      <c r="H564" s="179"/>
    </row>
    <row r="565" spans="1:8" x14ac:dyDescent="0.2">
      <c r="A565" s="119">
        <v>704</v>
      </c>
      <c r="B565" s="57"/>
      <c r="C565" s="63">
        <f t="shared" si="27"/>
        <v>62.47</v>
      </c>
      <c r="D565" s="117"/>
      <c r="E565" s="147">
        <v>12780</v>
      </c>
      <c r="F565" s="139">
        <f t="shared" si="26"/>
        <v>3321</v>
      </c>
      <c r="G565" s="151">
        <f t="shared" si="25"/>
        <v>2455</v>
      </c>
      <c r="H565" s="179"/>
    </row>
    <row r="566" spans="1:8" x14ac:dyDescent="0.2">
      <c r="A566" s="119">
        <v>705</v>
      </c>
      <c r="B566" s="57"/>
      <c r="C566" s="63">
        <f t="shared" si="27"/>
        <v>62.48</v>
      </c>
      <c r="D566" s="117"/>
      <c r="E566" s="147">
        <v>12780</v>
      </c>
      <c r="F566" s="139">
        <f t="shared" si="26"/>
        <v>3320</v>
      </c>
      <c r="G566" s="151">
        <f t="shared" si="25"/>
        <v>2455</v>
      </c>
      <c r="H566" s="179"/>
    </row>
    <row r="567" spans="1:8" x14ac:dyDescent="0.2">
      <c r="A567" s="119">
        <v>706</v>
      </c>
      <c r="B567" s="57"/>
      <c r="C567" s="63">
        <f t="shared" si="27"/>
        <v>62.5</v>
      </c>
      <c r="D567" s="117"/>
      <c r="E567" s="147">
        <v>12780</v>
      </c>
      <c r="F567" s="139">
        <f t="shared" si="26"/>
        <v>3319</v>
      </c>
      <c r="G567" s="151">
        <f t="shared" si="25"/>
        <v>2454</v>
      </c>
      <c r="H567" s="179"/>
    </row>
    <row r="568" spans="1:8" x14ac:dyDescent="0.2">
      <c r="A568" s="119">
        <v>707</v>
      </c>
      <c r="B568" s="57"/>
      <c r="C568" s="63">
        <f t="shared" si="27"/>
        <v>62.51</v>
      </c>
      <c r="D568" s="117"/>
      <c r="E568" s="147">
        <v>12780</v>
      </c>
      <c r="F568" s="139">
        <f t="shared" si="26"/>
        <v>3319</v>
      </c>
      <c r="G568" s="151">
        <f t="shared" si="25"/>
        <v>2453</v>
      </c>
      <c r="H568" s="179"/>
    </row>
    <row r="569" spans="1:8" x14ac:dyDescent="0.2">
      <c r="A569" s="119">
        <v>708</v>
      </c>
      <c r="B569" s="57"/>
      <c r="C569" s="63">
        <f t="shared" si="27"/>
        <v>62.52</v>
      </c>
      <c r="D569" s="117"/>
      <c r="E569" s="147">
        <v>12780</v>
      </c>
      <c r="F569" s="139">
        <f t="shared" si="26"/>
        <v>3318</v>
      </c>
      <c r="G569" s="151">
        <f t="shared" si="25"/>
        <v>2453</v>
      </c>
      <c r="H569" s="179"/>
    </row>
    <row r="570" spans="1:8" x14ac:dyDescent="0.2">
      <c r="A570" s="119">
        <v>709</v>
      </c>
      <c r="B570" s="57"/>
      <c r="C570" s="63">
        <f t="shared" si="27"/>
        <v>62.53</v>
      </c>
      <c r="D570" s="117"/>
      <c r="E570" s="147">
        <v>12780</v>
      </c>
      <c r="F570" s="139">
        <f t="shared" si="26"/>
        <v>3318</v>
      </c>
      <c r="G570" s="151">
        <f t="shared" si="25"/>
        <v>2453</v>
      </c>
      <c r="H570" s="179"/>
    </row>
    <row r="571" spans="1:8" x14ac:dyDescent="0.2">
      <c r="A571" s="119">
        <v>710</v>
      </c>
      <c r="B571" s="57"/>
      <c r="C571" s="63">
        <f t="shared" si="27"/>
        <v>62.54</v>
      </c>
      <c r="D571" s="117"/>
      <c r="E571" s="147">
        <v>12780</v>
      </c>
      <c r="F571" s="139">
        <f t="shared" si="26"/>
        <v>3317</v>
      </c>
      <c r="G571" s="151">
        <f t="shared" si="25"/>
        <v>2452</v>
      </c>
      <c r="H571" s="179"/>
    </row>
    <row r="572" spans="1:8" x14ac:dyDescent="0.2">
      <c r="A572" s="119">
        <v>711</v>
      </c>
      <c r="B572" s="57"/>
      <c r="C572" s="63">
        <f t="shared" si="27"/>
        <v>62.55</v>
      </c>
      <c r="D572" s="117"/>
      <c r="E572" s="147">
        <v>12780</v>
      </c>
      <c r="F572" s="139">
        <f t="shared" si="26"/>
        <v>3317</v>
      </c>
      <c r="G572" s="151">
        <f t="shared" si="25"/>
        <v>2452</v>
      </c>
      <c r="H572" s="179"/>
    </row>
    <row r="573" spans="1:8" x14ac:dyDescent="0.2">
      <c r="A573" s="119">
        <v>712</v>
      </c>
      <c r="B573" s="57"/>
      <c r="C573" s="63">
        <f t="shared" si="27"/>
        <v>62.56</v>
      </c>
      <c r="D573" s="117"/>
      <c r="E573" s="147">
        <v>12780</v>
      </c>
      <c r="F573" s="139">
        <f t="shared" si="26"/>
        <v>3316</v>
      </c>
      <c r="G573" s="151">
        <f t="shared" si="25"/>
        <v>2451</v>
      </c>
      <c r="H573" s="179"/>
    </row>
    <row r="574" spans="1:8" x14ac:dyDescent="0.2">
      <c r="A574" s="119">
        <v>713</v>
      </c>
      <c r="B574" s="57"/>
      <c r="C574" s="63">
        <f t="shared" si="27"/>
        <v>62.57</v>
      </c>
      <c r="D574" s="117"/>
      <c r="E574" s="147">
        <v>12780</v>
      </c>
      <c r="F574" s="139">
        <f t="shared" si="26"/>
        <v>3316</v>
      </c>
      <c r="G574" s="151">
        <f t="shared" si="25"/>
        <v>2451</v>
      </c>
      <c r="H574" s="179"/>
    </row>
    <row r="575" spans="1:8" x14ac:dyDescent="0.2">
      <c r="A575" s="119">
        <v>714</v>
      </c>
      <c r="B575" s="57"/>
      <c r="C575" s="63">
        <f t="shared" si="27"/>
        <v>62.59</v>
      </c>
      <c r="D575" s="117"/>
      <c r="E575" s="147">
        <v>12780</v>
      </c>
      <c r="F575" s="139">
        <f t="shared" si="26"/>
        <v>3315</v>
      </c>
      <c r="G575" s="151">
        <f t="shared" si="25"/>
        <v>2450</v>
      </c>
      <c r="H575" s="179"/>
    </row>
    <row r="576" spans="1:8" x14ac:dyDescent="0.2">
      <c r="A576" s="119">
        <v>715</v>
      </c>
      <c r="B576" s="57"/>
      <c r="C576" s="63">
        <f t="shared" si="27"/>
        <v>62.6</v>
      </c>
      <c r="D576" s="117"/>
      <c r="E576" s="147">
        <v>12780</v>
      </c>
      <c r="F576" s="139">
        <f t="shared" si="26"/>
        <v>3314</v>
      </c>
      <c r="G576" s="151">
        <f t="shared" si="25"/>
        <v>2450</v>
      </c>
      <c r="H576" s="179"/>
    </row>
    <row r="577" spans="1:8" x14ac:dyDescent="0.2">
      <c r="A577" s="119">
        <v>716</v>
      </c>
      <c r="B577" s="57"/>
      <c r="C577" s="63">
        <f t="shared" si="27"/>
        <v>62.61</v>
      </c>
      <c r="D577" s="117"/>
      <c r="E577" s="147">
        <v>12780</v>
      </c>
      <c r="F577" s="139">
        <f t="shared" si="26"/>
        <v>3314</v>
      </c>
      <c r="G577" s="151">
        <f t="shared" si="25"/>
        <v>2449</v>
      </c>
      <c r="H577" s="179"/>
    </row>
    <row r="578" spans="1:8" x14ac:dyDescent="0.2">
      <c r="A578" s="119">
        <v>717</v>
      </c>
      <c r="B578" s="57"/>
      <c r="C578" s="63">
        <f t="shared" si="27"/>
        <v>62.62</v>
      </c>
      <c r="D578" s="117"/>
      <c r="E578" s="147">
        <v>12780</v>
      </c>
      <c r="F578" s="139">
        <f t="shared" si="26"/>
        <v>3313</v>
      </c>
      <c r="G578" s="151">
        <f t="shared" si="25"/>
        <v>2449</v>
      </c>
      <c r="H578" s="179"/>
    </row>
    <row r="579" spans="1:8" x14ac:dyDescent="0.2">
      <c r="A579" s="119">
        <v>718</v>
      </c>
      <c r="B579" s="57"/>
      <c r="C579" s="63">
        <f t="shared" si="27"/>
        <v>62.63</v>
      </c>
      <c r="D579" s="117"/>
      <c r="E579" s="147">
        <v>12780</v>
      </c>
      <c r="F579" s="139">
        <f t="shared" si="26"/>
        <v>3313</v>
      </c>
      <c r="G579" s="151">
        <f t="shared" si="25"/>
        <v>2449</v>
      </c>
      <c r="H579" s="179"/>
    </row>
    <row r="580" spans="1:8" x14ac:dyDescent="0.2">
      <c r="A580" s="119">
        <v>719</v>
      </c>
      <c r="B580" s="57"/>
      <c r="C580" s="63">
        <f t="shared" si="27"/>
        <v>62.64</v>
      </c>
      <c r="D580" s="117"/>
      <c r="E580" s="147">
        <v>12780</v>
      </c>
      <c r="F580" s="139">
        <f t="shared" si="26"/>
        <v>3312</v>
      </c>
      <c r="G580" s="151">
        <f t="shared" si="25"/>
        <v>2448</v>
      </c>
      <c r="H580" s="179"/>
    </row>
    <row r="581" spans="1:8" x14ac:dyDescent="0.2">
      <c r="A581" s="119">
        <v>720</v>
      </c>
      <c r="B581" s="57"/>
      <c r="C581" s="63">
        <f t="shared" si="27"/>
        <v>62.65</v>
      </c>
      <c r="D581" s="117"/>
      <c r="E581" s="147">
        <v>12780</v>
      </c>
      <c r="F581" s="139">
        <f t="shared" si="26"/>
        <v>3311</v>
      </c>
      <c r="G581" s="151">
        <f t="shared" si="25"/>
        <v>2448</v>
      </c>
      <c r="H581" s="179"/>
    </row>
    <row r="582" spans="1:8" x14ac:dyDescent="0.2">
      <c r="A582" s="119">
        <v>721</v>
      </c>
      <c r="B582" s="57"/>
      <c r="C582" s="63">
        <f t="shared" si="27"/>
        <v>62.66</v>
      </c>
      <c r="D582" s="117"/>
      <c r="E582" s="147">
        <v>12780</v>
      </c>
      <c r="F582" s="139">
        <f t="shared" si="26"/>
        <v>3311</v>
      </c>
      <c r="G582" s="151">
        <f t="shared" ref="G582:G629" si="28">ROUND(12*(1/C582*E582),0)</f>
        <v>2447</v>
      </c>
      <c r="H582" s="179"/>
    </row>
    <row r="583" spans="1:8" x14ac:dyDescent="0.2">
      <c r="A583" s="119">
        <v>722</v>
      </c>
      <c r="B583" s="57"/>
      <c r="C583" s="63">
        <f t="shared" si="27"/>
        <v>62.67</v>
      </c>
      <c r="D583" s="117"/>
      <c r="E583" s="147">
        <v>12780</v>
      </c>
      <c r="F583" s="139">
        <f t="shared" si="26"/>
        <v>3310</v>
      </c>
      <c r="G583" s="151">
        <f t="shared" si="28"/>
        <v>2447</v>
      </c>
      <c r="H583" s="179"/>
    </row>
    <row r="584" spans="1:8" x14ac:dyDescent="0.2">
      <c r="A584" s="119">
        <v>723</v>
      </c>
      <c r="B584" s="57"/>
      <c r="C584" s="63">
        <f t="shared" si="27"/>
        <v>62.68</v>
      </c>
      <c r="D584" s="117"/>
      <c r="E584" s="147">
        <v>12780</v>
      </c>
      <c r="F584" s="139">
        <f t="shared" si="26"/>
        <v>3310</v>
      </c>
      <c r="G584" s="151">
        <f t="shared" si="28"/>
        <v>2447</v>
      </c>
      <c r="H584" s="179"/>
    </row>
    <row r="585" spans="1:8" x14ac:dyDescent="0.2">
      <c r="A585" s="119">
        <v>724</v>
      </c>
      <c r="B585" s="57"/>
      <c r="C585" s="63">
        <f t="shared" si="27"/>
        <v>62.69</v>
      </c>
      <c r="D585" s="117"/>
      <c r="E585" s="147">
        <v>12780</v>
      </c>
      <c r="F585" s="139">
        <f t="shared" si="26"/>
        <v>3309</v>
      </c>
      <c r="G585" s="151">
        <f t="shared" si="28"/>
        <v>2446</v>
      </c>
      <c r="H585" s="179"/>
    </row>
    <row r="586" spans="1:8" x14ac:dyDescent="0.2">
      <c r="A586" s="119">
        <v>725</v>
      </c>
      <c r="B586" s="57"/>
      <c r="C586" s="63">
        <f t="shared" si="27"/>
        <v>62.7</v>
      </c>
      <c r="D586" s="117"/>
      <c r="E586" s="147">
        <v>12780</v>
      </c>
      <c r="F586" s="139">
        <f t="shared" si="26"/>
        <v>3309</v>
      </c>
      <c r="G586" s="151">
        <f t="shared" si="28"/>
        <v>2446</v>
      </c>
      <c r="H586" s="179"/>
    </row>
    <row r="587" spans="1:8" x14ac:dyDescent="0.2">
      <c r="A587" s="119">
        <v>726</v>
      </c>
      <c r="B587" s="57"/>
      <c r="C587" s="63">
        <f t="shared" si="27"/>
        <v>62.71</v>
      </c>
      <c r="D587" s="117"/>
      <c r="E587" s="147">
        <v>12780</v>
      </c>
      <c r="F587" s="139">
        <f t="shared" si="26"/>
        <v>3308</v>
      </c>
      <c r="G587" s="151">
        <f t="shared" si="28"/>
        <v>2446</v>
      </c>
      <c r="H587" s="179"/>
    </row>
    <row r="588" spans="1:8" x14ac:dyDescent="0.2">
      <c r="A588" s="119">
        <v>727</v>
      </c>
      <c r="B588" s="57"/>
      <c r="C588" s="63">
        <f t="shared" si="27"/>
        <v>62.72</v>
      </c>
      <c r="D588" s="117"/>
      <c r="E588" s="147">
        <v>12780</v>
      </c>
      <c r="F588" s="139">
        <f t="shared" si="26"/>
        <v>3308</v>
      </c>
      <c r="G588" s="151">
        <f t="shared" si="28"/>
        <v>2445</v>
      </c>
      <c r="H588" s="179"/>
    </row>
    <row r="589" spans="1:8" x14ac:dyDescent="0.2">
      <c r="A589" s="119">
        <v>728</v>
      </c>
      <c r="B589" s="57"/>
      <c r="C589" s="63">
        <f t="shared" si="27"/>
        <v>62.73</v>
      </c>
      <c r="D589" s="117"/>
      <c r="E589" s="147">
        <v>12780</v>
      </c>
      <c r="F589" s="139">
        <f t="shared" si="26"/>
        <v>3307</v>
      </c>
      <c r="G589" s="151">
        <f t="shared" si="28"/>
        <v>2445</v>
      </c>
      <c r="H589" s="179"/>
    </row>
    <row r="590" spans="1:8" x14ac:dyDescent="0.2">
      <c r="A590" s="119">
        <v>729</v>
      </c>
      <c r="B590" s="57"/>
      <c r="C590" s="63">
        <f t="shared" si="27"/>
        <v>62.74</v>
      </c>
      <c r="D590" s="117"/>
      <c r="E590" s="147">
        <v>12780</v>
      </c>
      <c r="F590" s="139">
        <f t="shared" ref="F590:F653" si="29">ROUND(12*1.35278*(1/C590*E590)+H590,0)</f>
        <v>3307</v>
      </c>
      <c r="G590" s="151">
        <f t="shared" si="28"/>
        <v>2444</v>
      </c>
      <c r="H590" s="179"/>
    </row>
    <row r="591" spans="1:8" x14ac:dyDescent="0.2">
      <c r="A591" s="119">
        <v>730</v>
      </c>
      <c r="B591" s="57"/>
      <c r="C591" s="63">
        <f t="shared" ref="C591:C614" si="30">ROUND((-0.0000491*POWER(A591,2)+0.0818939*A591+34)*0.928,2)</f>
        <v>62.75</v>
      </c>
      <c r="D591" s="117"/>
      <c r="E591" s="147">
        <v>12780</v>
      </c>
      <c r="F591" s="139">
        <f t="shared" si="29"/>
        <v>3306</v>
      </c>
      <c r="G591" s="151">
        <f t="shared" si="28"/>
        <v>2444</v>
      </c>
      <c r="H591" s="179"/>
    </row>
    <row r="592" spans="1:8" x14ac:dyDescent="0.2">
      <c r="A592" s="119">
        <v>731</v>
      </c>
      <c r="B592" s="57"/>
      <c r="C592" s="63">
        <f t="shared" si="30"/>
        <v>62.76</v>
      </c>
      <c r="D592" s="117"/>
      <c r="E592" s="147">
        <v>12780</v>
      </c>
      <c r="F592" s="139">
        <f t="shared" si="29"/>
        <v>3306</v>
      </c>
      <c r="G592" s="151">
        <f t="shared" si="28"/>
        <v>2444</v>
      </c>
      <c r="H592" s="179"/>
    </row>
    <row r="593" spans="1:8" x14ac:dyDescent="0.2">
      <c r="A593" s="119">
        <v>732</v>
      </c>
      <c r="B593" s="57"/>
      <c r="C593" s="63">
        <f t="shared" si="30"/>
        <v>62.77</v>
      </c>
      <c r="D593" s="117"/>
      <c r="E593" s="147">
        <v>12780</v>
      </c>
      <c r="F593" s="139">
        <f t="shared" si="29"/>
        <v>3305</v>
      </c>
      <c r="G593" s="151">
        <f t="shared" si="28"/>
        <v>2443</v>
      </c>
      <c r="H593" s="179"/>
    </row>
    <row r="594" spans="1:8" x14ac:dyDescent="0.2">
      <c r="A594" s="119">
        <v>733</v>
      </c>
      <c r="B594" s="57"/>
      <c r="C594" s="63">
        <f t="shared" si="30"/>
        <v>62.78</v>
      </c>
      <c r="D594" s="117"/>
      <c r="E594" s="147">
        <v>12780</v>
      </c>
      <c r="F594" s="139">
        <f t="shared" si="29"/>
        <v>3305</v>
      </c>
      <c r="G594" s="151">
        <f t="shared" si="28"/>
        <v>2443</v>
      </c>
      <c r="H594" s="179"/>
    </row>
    <row r="595" spans="1:8" x14ac:dyDescent="0.2">
      <c r="A595" s="119">
        <v>734</v>
      </c>
      <c r="B595" s="57"/>
      <c r="C595" s="63">
        <f t="shared" si="30"/>
        <v>62.79</v>
      </c>
      <c r="D595" s="117"/>
      <c r="E595" s="147">
        <v>12780</v>
      </c>
      <c r="F595" s="139">
        <f t="shared" si="29"/>
        <v>3304</v>
      </c>
      <c r="G595" s="151">
        <f t="shared" si="28"/>
        <v>2442</v>
      </c>
      <c r="H595" s="179"/>
    </row>
    <row r="596" spans="1:8" x14ac:dyDescent="0.2">
      <c r="A596" s="119">
        <v>735</v>
      </c>
      <c r="B596" s="57"/>
      <c r="C596" s="63">
        <f t="shared" si="30"/>
        <v>62.79</v>
      </c>
      <c r="D596" s="117"/>
      <c r="E596" s="147">
        <v>12780</v>
      </c>
      <c r="F596" s="139">
        <f t="shared" si="29"/>
        <v>3304</v>
      </c>
      <c r="G596" s="151">
        <f t="shared" si="28"/>
        <v>2442</v>
      </c>
      <c r="H596" s="179"/>
    </row>
    <row r="597" spans="1:8" x14ac:dyDescent="0.2">
      <c r="A597" s="119">
        <v>736</v>
      </c>
      <c r="B597" s="57"/>
      <c r="C597" s="63">
        <f t="shared" si="30"/>
        <v>62.8</v>
      </c>
      <c r="D597" s="117"/>
      <c r="E597" s="147">
        <v>12780</v>
      </c>
      <c r="F597" s="139">
        <f t="shared" si="29"/>
        <v>3304</v>
      </c>
      <c r="G597" s="151">
        <f t="shared" si="28"/>
        <v>2442</v>
      </c>
      <c r="H597" s="179"/>
    </row>
    <row r="598" spans="1:8" x14ac:dyDescent="0.2">
      <c r="A598" s="119">
        <v>737</v>
      </c>
      <c r="B598" s="57"/>
      <c r="C598" s="63">
        <f t="shared" si="30"/>
        <v>62.81</v>
      </c>
      <c r="D598" s="117"/>
      <c r="E598" s="147">
        <v>12780</v>
      </c>
      <c r="F598" s="139">
        <f t="shared" si="29"/>
        <v>3303</v>
      </c>
      <c r="G598" s="151">
        <f t="shared" si="28"/>
        <v>2442</v>
      </c>
      <c r="H598" s="179"/>
    </row>
    <row r="599" spans="1:8" x14ac:dyDescent="0.2">
      <c r="A599" s="119">
        <v>738</v>
      </c>
      <c r="B599" s="57"/>
      <c r="C599" s="63">
        <f t="shared" si="30"/>
        <v>62.82</v>
      </c>
      <c r="D599" s="117"/>
      <c r="E599" s="147">
        <v>12780</v>
      </c>
      <c r="F599" s="139">
        <f t="shared" si="29"/>
        <v>3302</v>
      </c>
      <c r="G599" s="151">
        <f t="shared" si="28"/>
        <v>2441</v>
      </c>
      <c r="H599" s="179"/>
    </row>
    <row r="600" spans="1:8" x14ac:dyDescent="0.2">
      <c r="A600" s="119">
        <v>739</v>
      </c>
      <c r="B600" s="57"/>
      <c r="C600" s="63">
        <f t="shared" si="30"/>
        <v>62.83</v>
      </c>
      <c r="D600" s="117"/>
      <c r="E600" s="147">
        <v>12780</v>
      </c>
      <c r="F600" s="139">
        <f t="shared" si="29"/>
        <v>3302</v>
      </c>
      <c r="G600" s="151">
        <f t="shared" si="28"/>
        <v>2441</v>
      </c>
      <c r="H600" s="179"/>
    </row>
    <row r="601" spans="1:8" x14ac:dyDescent="0.2">
      <c r="A601" s="119">
        <v>740</v>
      </c>
      <c r="B601" s="57"/>
      <c r="C601" s="63">
        <f t="shared" si="30"/>
        <v>62.84</v>
      </c>
      <c r="D601" s="117"/>
      <c r="E601" s="147">
        <v>12780</v>
      </c>
      <c r="F601" s="139">
        <f t="shared" si="29"/>
        <v>3301</v>
      </c>
      <c r="G601" s="151">
        <f t="shared" si="28"/>
        <v>2440</v>
      </c>
      <c r="H601" s="179"/>
    </row>
    <row r="602" spans="1:8" x14ac:dyDescent="0.2">
      <c r="A602" s="119">
        <v>741</v>
      </c>
      <c r="B602" s="57"/>
      <c r="C602" s="63">
        <f t="shared" si="30"/>
        <v>62.85</v>
      </c>
      <c r="D602" s="117"/>
      <c r="E602" s="147">
        <v>12780</v>
      </c>
      <c r="F602" s="139">
        <f t="shared" si="29"/>
        <v>3301</v>
      </c>
      <c r="G602" s="151">
        <f t="shared" si="28"/>
        <v>2440</v>
      </c>
      <c r="H602" s="179"/>
    </row>
    <row r="603" spans="1:8" x14ac:dyDescent="0.2">
      <c r="A603" s="119">
        <v>742</v>
      </c>
      <c r="B603" s="57"/>
      <c r="C603" s="63">
        <f t="shared" si="30"/>
        <v>62.86</v>
      </c>
      <c r="D603" s="117"/>
      <c r="E603" s="147">
        <v>12780</v>
      </c>
      <c r="F603" s="139">
        <f t="shared" si="29"/>
        <v>3300</v>
      </c>
      <c r="G603" s="151">
        <f t="shared" si="28"/>
        <v>2440</v>
      </c>
      <c r="H603" s="179"/>
    </row>
    <row r="604" spans="1:8" x14ac:dyDescent="0.2">
      <c r="A604" s="119">
        <v>743</v>
      </c>
      <c r="B604" s="57"/>
      <c r="C604" s="63">
        <f t="shared" si="30"/>
        <v>62.86</v>
      </c>
      <c r="D604" s="117"/>
      <c r="E604" s="147">
        <v>12780</v>
      </c>
      <c r="F604" s="139">
        <f t="shared" si="29"/>
        <v>3300</v>
      </c>
      <c r="G604" s="151">
        <f t="shared" si="28"/>
        <v>2440</v>
      </c>
      <c r="H604" s="179"/>
    </row>
    <row r="605" spans="1:8" x14ac:dyDescent="0.2">
      <c r="A605" s="119">
        <v>744</v>
      </c>
      <c r="B605" s="57"/>
      <c r="C605" s="63">
        <f t="shared" si="30"/>
        <v>62.87</v>
      </c>
      <c r="D605" s="117"/>
      <c r="E605" s="147">
        <v>12780</v>
      </c>
      <c r="F605" s="139">
        <f t="shared" si="29"/>
        <v>3300</v>
      </c>
      <c r="G605" s="151">
        <f t="shared" si="28"/>
        <v>2439</v>
      </c>
      <c r="H605" s="179"/>
    </row>
    <row r="606" spans="1:8" x14ac:dyDescent="0.2">
      <c r="A606" s="119">
        <v>745</v>
      </c>
      <c r="B606" s="57"/>
      <c r="C606" s="63">
        <f t="shared" si="30"/>
        <v>62.88</v>
      </c>
      <c r="D606" s="117"/>
      <c r="E606" s="147">
        <v>12780</v>
      </c>
      <c r="F606" s="139">
        <f t="shared" si="29"/>
        <v>3299</v>
      </c>
      <c r="G606" s="151">
        <f t="shared" si="28"/>
        <v>2439</v>
      </c>
      <c r="H606" s="179"/>
    </row>
    <row r="607" spans="1:8" x14ac:dyDescent="0.2">
      <c r="A607" s="119">
        <v>746</v>
      </c>
      <c r="B607" s="57"/>
      <c r="C607" s="63">
        <f t="shared" si="30"/>
        <v>62.89</v>
      </c>
      <c r="D607" s="117"/>
      <c r="E607" s="147">
        <v>12780</v>
      </c>
      <c r="F607" s="139">
        <f t="shared" si="29"/>
        <v>3299</v>
      </c>
      <c r="G607" s="151">
        <f t="shared" si="28"/>
        <v>2439</v>
      </c>
      <c r="H607" s="179"/>
    </row>
    <row r="608" spans="1:8" x14ac:dyDescent="0.2">
      <c r="A608" s="119">
        <v>747</v>
      </c>
      <c r="B608" s="57"/>
      <c r="C608" s="63">
        <f t="shared" si="30"/>
        <v>62.9</v>
      </c>
      <c r="D608" s="117"/>
      <c r="E608" s="147">
        <v>12780</v>
      </c>
      <c r="F608" s="139">
        <f t="shared" si="29"/>
        <v>3298</v>
      </c>
      <c r="G608" s="151">
        <f t="shared" si="28"/>
        <v>2438</v>
      </c>
      <c r="H608" s="179"/>
    </row>
    <row r="609" spans="1:8" x14ac:dyDescent="0.2">
      <c r="A609" s="119">
        <v>748</v>
      </c>
      <c r="B609" s="57"/>
      <c r="C609" s="63">
        <f t="shared" si="30"/>
        <v>62.9</v>
      </c>
      <c r="D609" s="117"/>
      <c r="E609" s="147">
        <v>12780</v>
      </c>
      <c r="F609" s="139">
        <f t="shared" si="29"/>
        <v>3298</v>
      </c>
      <c r="G609" s="151">
        <f t="shared" si="28"/>
        <v>2438</v>
      </c>
      <c r="H609" s="179"/>
    </row>
    <row r="610" spans="1:8" x14ac:dyDescent="0.2">
      <c r="A610" s="119">
        <v>749</v>
      </c>
      <c r="B610" s="57"/>
      <c r="C610" s="63">
        <f t="shared" si="30"/>
        <v>62.91</v>
      </c>
      <c r="D610" s="117"/>
      <c r="E610" s="147">
        <v>12780</v>
      </c>
      <c r="F610" s="139">
        <f t="shared" si="29"/>
        <v>3298</v>
      </c>
      <c r="G610" s="151">
        <f t="shared" si="28"/>
        <v>2438</v>
      </c>
      <c r="H610" s="179"/>
    </row>
    <row r="611" spans="1:8" x14ac:dyDescent="0.2">
      <c r="A611" s="119">
        <v>750</v>
      </c>
      <c r="B611" s="57"/>
      <c r="C611" s="63">
        <f t="shared" si="30"/>
        <v>62.92</v>
      </c>
      <c r="D611" s="117"/>
      <c r="E611" s="147">
        <v>12780</v>
      </c>
      <c r="F611" s="139">
        <f t="shared" si="29"/>
        <v>3297</v>
      </c>
      <c r="G611" s="151">
        <f t="shared" si="28"/>
        <v>2437</v>
      </c>
      <c r="H611" s="179"/>
    </row>
    <row r="612" spans="1:8" x14ac:dyDescent="0.2">
      <c r="A612" s="119">
        <v>751</v>
      </c>
      <c r="B612" s="57"/>
      <c r="C612" s="63">
        <f t="shared" si="30"/>
        <v>62.93</v>
      </c>
      <c r="D612" s="117"/>
      <c r="E612" s="147">
        <v>12780</v>
      </c>
      <c r="F612" s="139">
        <f t="shared" si="29"/>
        <v>3297</v>
      </c>
      <c r="G612" s="151">
        <f t="shared" si="28"/>
        <v>2437</v>
      </c>
      <c r="H612" s="179"/>
    </row>
    <row r="613" spans="1:8" x14ac:dyDescent="0.2">
      <c r="A613" s="119">
        <v>752</v>
      </c>
      <c r="B613" s="57"/>
      <c r="C613" s="63">
        <f t="shared" si="30"/>
        <v>62.94</v>
      </c>
      <c r="D613" s="117"/>
      <c r="E613" s="147">
        <v>12780</v>
      </c>
      <c r="F613" s="139">
        <f t="shared" si="29"/>
        <v>3296</v>
      </c>
      <c r="G613" s="151">
        <f t="shared" si="28"/>
        <v>2437</v>
      </c>
      <c r="H613" s="179"/>
    </row>
    <row r="614" spans="1:8" x14ac:dyDescent="0.2">
      <c r="A614" s="119">
        <v>753</v>
      </c>
      <c r="B614" s="57"/>
      <c r="C614" s="63">
        <f t="shared" si="30"/>
        <v>62.94</v>
      </c>
      <c r="D614" s="117"/>
      <c r="E614" s="147">
        <v>12780</v>
      </c>
      <c r="F614" s="139">
        <f t="shared" si="29"/>
        <v>3296</v>
      </c>
      <c r="G614" s="151">
        <f t="shared" si="28"/>
        <v>2437</v>
      </c>
      <c r="H614" s="179"/>
    </row>
    <row r="615" spans="1:8" x14ac:dyDescent="0.2">
      <c r="A615" s="119">
        <v>754</v>
      </c>
      <c r="B615" s="57"/>
      <c r="C615" s="63">
        <v>72</v>
      </c>
      <c r="D615" s="117"/>
      <c r="E615" s="147">
        <v>12780</v>
      </c>
      <c r="F615" s="139">
        <f t="shared" si="29"/>
        <v>2881</v>
      </c>
      <c r="G615" s="151">
        <f t="shared" si="28"/>
        <v>2130</v>
      </c>
      <c r="H615" s="179"/>
    </row>
    <row r="616" spans="1:8" x14ac:dyDescent="0.2">
      <c r="A616" s="119">
        <v>755</v>
      </c>
      <c r="B616" s="57"/>
      <c r="C616" s="63">
        <v>72</v>
      </c>
      <c r="D616" s="117"/>
      <c r="E616" s="147">
        <v>12780</v>
      </c>
      <c r="F616" s="139">
        <f t="shared" si="29"/>
        <v>2881</v>
      </c>
      <c r="G616" s="151">
        <f t="shared" si="28"/>
        <v>2130</v>
      </c>
      <c r="H616" s="179"/>
    </row>
    <row r="617" spans="1:8" x14ac:dyDescent="0.2">
      <c r="A617" s="119">
        <v>756</v>
      </c>
      <c r="B617" s="57"/>
      <c r="C617" s="63">
        <v>72</v>
      </c>
      <c r="D617" s="117"/>
      <c r="E617" s="147">
        <v>12780</v>
      </c>
      <c r="F617" s="139">
        <f t="shared" si="29"/>
        <v>2881</v>
      </c>
      <c r="G617" s="151">
        <f t="shared" si="28"/>
        <v>2130</v>
      </c>
      <c r="H617" s="179"/>
    </row>
    <row r="618" spans="1:8" x14ac:dyDescent="0.2">
      <c r="A618" s="119">
        <v>757</v>
      </c>
      <c r="B618" s="57"/>
      <c r="C618" s="63">
        <v>72</v>
      </c>
      <c r="D618" s="117"/>
      <c r="E618" s="147">
        <v>12780</v>
      </c>
      <c r="F618" s="139">
        <f t="shared" si="29"/>
        <v>2881</v>
      </c>
      <c r="G618" s="151">
        <f t="shared" si="28"/>
        <v>2130</v>
      </c>
      <c r="H618" s="179"/>
    </row>
    <row r="619" spans="1:8" x14ac:dyDescent="0.2">
      <c r="A619" s="119">
        <v>758</v>
      </c>
      <c r="B619" s="57"/>
      <c r="C619" s="63">
        <v>72</v>
      </c>
      <c r="D619" s="117"/>
      <c r="E619" s="147">
        <v>12780</v>
      </c>
      <c r="F619" s="139">
        <f t="shared" si="29"/>
        <v>2881</v>
      </c>
      <c r="G619" s="151">
        <f t="shared" si="28"/>
        <v>2130</v>
      </c>
      <c r="H619" s="179"/>
    </row>
    <row r="620" spans="1:8" x14ac:dyDescent="0.2">
      <c r="A620" s="119">
        <v>759</v>
      </c>
      <c r="B620" s="57"/>
      <c r="C620" s="63">
        <v>72</v>
      </c>
      <c r="D620" s="117"/>
      <c r="E620" s="147">
        <v>12780</v>
      </c>
      <c r="F620" s="139">
        <f t="shared" si="29"/>
        <v>2881</v>
      </c>
      <c r="G620" s="151">
        <f t="shared" si="28"/>
        <v>2130</v>
      </c>
      <c r="H620" s="179"/>
    </row>
    <row r="621" spans="1:8" x14ac:dyDescent="0.2">
      <c r="A621" s="119">
        <v>760</v>
      </c>
      <c r="B621" s="57"/>
      <c r="C621" s="63">
        <v>72</v>
      </c>
      <c r="D621" s="117"/>
      <c r="E621" s="147">
        <v>12780</v>
      </c>
      <c r="F621" s="139">
        <f t="shared" si="29"/>
        <v>2881</v>
      </c>
      <c r="G621" s="151">
        <f t="shared" si="28"/>
        <v>2130</v>
      </c>
      <c r="H621" s="179"/>
    </row>
    <row r="622" spans="1:8" x14ac:dyDescent="0.2">
      <c r="A622" s="119">
        <v>761</v>
      </c>
      <c r="B622" s="57"/>
      <c r="C622" s="63">
        <v>72</v>
      </c>
      <c r="D622" s="117"/>
      <c r="E622" s="147">
        <v>12780</v>
      </c>
      <c r="F622" s="139">
        <f t="shared" si="29"/>
        <v>2881</v>
      </c>
      <c r="G622" s="151">
        <f t="shared" si="28"/>
        <v>2130</v>
      </c>
      <c r="H622" s="179"/>
    </row>
    <row r="623" spans="1:8" x14ac:dyDescent="0.2">
      <c r="A623" s="119">
        <v>762</v>
      </c>
      <c r="B623" s="57"/>
      <c r="C623" s="63">
        <v>72</v>
      </c>
      <c r="D623" s="117"/>
      <c r="E623" s="147">
        <v>12780</v>
      </c>
      <c r="F623" s="139">
        <f t="shared" si="29"/>
        <v>2881</v>
      </c>
      <c r="G623" s="151">
        <f t="shared" si="28"/>
        <v>2130</v>
      </c>
      <c r="H623" s="179"/>
    </row>
    <row r="624" spans="1:8" x14ac:dyDescent="0.2">
      <c r="A624" s="119">
        <v>763</v>
      </c>
      <c r="B624" s="57"/>
      <c r="C624" s="63">
        <v>72</v>
      </c>
      <c r="D624" s="117"/>
      <c r="E624" s="147">
        <v>12780</v>
      </c>
      <c r="F624" s="139">
        <f t="shared" si="29"/>
        <v>2881</v>
      </c>
      <c r="G624" s="151">
        <f t="shared" si="28"/>
        <v>2130</v>
      </c>
      <c r="H624" s="179"/>
    </row>
    <row r="625" spans="1:8" x14ac:dyDescent="0.2">
      <c r="A625" s="119">
        <v>764</v>
      </c>
      <c r="B625" s="57"/>
      <c r="C625" s="63">
        <v>72</v>
      </c>
      <c r="D625" s="117"/>
      <c r="E625" s="147">
        <v>12780</v>
      </c>
      <c r="F625" s="139">
        <f t="shared" si="29"/>
        <v>2881</v>
      </c>
      <c r="G625" s="151">
        <f t="shared" si="28"/>
        <v>2130</v>
      </c>
      <c r="H625" s="179"/>
    </row>
    <row r="626" spans="1:8" x14ac:dyDescent="0.2">
      <c r="A626" s="119">
        <v>765</v>
      </c>
      <c r="B626" s="57"/>
      <c r="C626" s="63">
        <v>72</v>
      </c>
      <c r="D626" s="117"/>
      <c r="E626" s="147">
        <v>12780</v>
      </c>
      <c r="F626" s="139">
        <f t="shared" si="29"/>
        <v>2881</v>
      </c>
      <c r="G626" s="151">
        <f t="shared" si="28"/>
        <v>2130</v>
      </c>
      <c r="H626" s="179"/>
    </row>
    <row r="627" spans="1:8" x14ac:dyDescent="0.2">
      <c r="A627" s="119">
        <v>766</v>
      </c>
      <c r="B627" s="57"/>
      <c r="C627" s="63">
        <v>72</v>
      </c>
      <c r="D627" s="117"/>
      <c r="E627" s="147">
        <v>12780</v>
      </c>
      <c r="F627" s="139">
        <f t="shared" si="29"/>
        <v>2881</v>
      </c>
      <c r="G627" s="151">
        <f t="shared" si="28"/>
        <v>2130</v>
      </c>
      <c r="H627" s="179"/>
    </row>
    <row r="628" spans="1:8" x14ac:dyDescent="0.2">
      <c r="A628" s="119">
        <v>767</v>
      </c>
      <c r="B628" s="57"/>
      <c r="C628" s="63">
        <v>72</v>
      </c>
      <c r="D628" s="117"/>
      <c r="E628" s="147">
        <v>12780</v>
      </c>
      <c r="F628" s="139">
        <f t="shared" si="29"/>
        <v>2881</v>
      </c>
      <c r="G628" s="151">
        <f t="shared" si="28"/>
        <v>2130</v>
      </c>
      <c r="H628" s="179"/>
    </row>
    <row r="629" spans="1:8" x14ac:dyDescent="0.2">
      <c r="A629" s="119">
        <v>768</v>
      </c>
      <c r="B629" s="57"/>
      <c r="C629" s="63">
        <v>72</v>
      </c>
      <c r="D629" s="117"/>
      <c r="E629" s="147">
        <v>12780</v>
      </c>
      <c r="F629" s="139">
        <f t="shared" si="29"/>
        <v>2881</v>
      </c>
      <c r="G629" s="151">
        <f t="shared" si="28"/>
        <v>2130</v>
      </c>
      <c r="H629" s="179"/>
    </row>
    <row r="630" spans="1:8" x14ac:dyDescent="0.2">
      <c r="A630" s="119">
        <v>769</v>
      </c>
      <c r="B630" s="57"/>
      <c r="C630" s="63">
        <v>72</v>
      </c>
      <c r="D630" s="117"/>
      <c r="E630" s="147">
        <v>12780</v>
      </c>
      <c r="F630" s="139">
        <f t="shared" si="29"/>
        <v>2881</v>
      </c>
      <c r="G630" s="151">
        <f t="shared" ref="G630:G693" si="31">ROUND(12*(1/C630*E630),0)</f>
        <v>2130</v>
      </c>
      <c r="H630" s="179"/>
    </row>
    <row r="631" spans="1:8" x14ac:dyDescent="0.2">
      <c r="A631" s="119">
        <v>770</v>
      </c>
      <c r="B631" s="57"/>
      <c r="C631" s="63">
        <v>72</v>
      </c>
      <c r="D631" s="117"/>
      <c r="E631" s="147">
        <v>12780</v>
      </c>
      <c r="F631" s="139">
        <f t="shared" si="29"/>
        <v>2881</v>
      </c>
      <c r="G631" s="151">
        <f t="shared" si="31"/>
        <v>2130</v>
      </c>
      <c r="H631" s="179"/>
    </row>
    <row r="632" spans="1:8" x14ac:dyDescent="0.2">
      <c r="A632" s="119">
        <v>771</v>
      </c>
      <c r="B632" s="57"/>
      <c r="C632" s="63">
        <v>72</v>
      </c>
      <c r="D632" s="117"/>
      <c r="E632" s="147">
        <v>12780</v>
      </c>
      <c r="F632" s="139">
        <f t="shared" si="29"/>
        <v>2881</v>
      </c>
      <c r="G632" s="151">
        <f t="shared" si="31"/>
        <v>2130</v>
      </c>
      <c r="H632" s="179"/>
    </row>
    <row r="633" spans="1:8" x14ac:dyDescent="0.2">
      <c r="A633" s="119">
        <v>772</v>
      </c>
      <c r="B633" s="57"/>
      <c r="C633" s="63">
        <v>72</v>
      </c>
      <c r="D633" s="117"/>
      <c r="E633" s="147">
        <v>12780</v>
      </c>
      <c r="F633" s="139">
        <f t="shared" si="29"/>
        <v>2881</v>
      </c>
      <c r="G633" s="151">
        <f t="shared" si="31"/>
        <v>2130</v>
      </c>
      <c r="H633" s="179"/>
    </row>
    <row r="634" spans="1:8" x14ac:dyDescent="0.2">
      <c r="A634" s="119">
        <v>773</v>
      </c>
      <c r="B634" s="57"/>
      <c r="C634" s="63">
        <v>72</v>
      </c>
      <c r="D634" s="117"/>
      <c r="E634" s="147">
        <v>12780</v>
      </c>
      <c r="F634" s="139">
        <f t="shared" si="29"/>
        <v>2881</v>
      </c>
      <c r="G634" s="151">
        <f t="shared" si="31"/>
        <v>2130</v>
      </c>
      <c r="H634" s="179"/>
    </row>
    <row r="635" spans="1:8" x14ac:dyDescent="0.2">
      <c r="A635" s="119">
        <v>774</v>
      </c>
      <c r="B635" s="57"/>
      <c r="C635" s="63">
        <v>72</v>
      </c>
      <c r="D635" s="117"/>
      <c r="E635" s="147">
        <v>12780</v>
      </c>
      <c r="F635" s="139">
        <f t="shared" si="29"/>
        <v>2881</v>
      </c>
      <c r="G635" s="151">
        <f t="shared" si="31"/>
        <v>2130</v>
      </c>
      <c r="H635" s="179"/>
    </row>
    <row r="636" spans="1:8" x14ac:dyDescent="0.2">
      <c r="A636" s="119">
        <v>775</v>
      </c>
      <c r="B636" s="57"/>
      <c r="C636" s="63">
        <v>72</v>
      </c>
      <c r="D636" s="117"/>
      <c r="E636" s="147">
        <v>12780</v>
      </c>
      <c r="F636" s="139">
        <f t="shared" si="29"/>
        <v>2881</v>
      </c>
      <c r="G636" s="151">
        <f t="shared" si="31"/>
        <v>2130</v>
      </c>
      <c r="H636" s="179"/>
    </row>
    <row r="637" spans="1:8" x14ac:dyDescent="0.2">
      <c r="A637" s="119">
        <v>776</v>
      </c>
      <c r="B637" s="57"/>
      <c r="C637" s="63">
        <v>72</v>
      </c>
      <c r="D637" s="117"/>
      <c r="E637" s="147">
        <v>12780</v>
      </c>
      <c r="F637" s="139">
        <f t="shared" si="29"/>
        <v>2881</v>
      </c>
      <c r="G637" s="151">
        <f t="shared" si="31"/>
        <v>2130</v>
      </c>
      <c r="H637" s="179"/>
    </row>
    <row r="638" spans="1:8" x14ac:dyDescent="0.2">
      <c r="A638" s="119">
        <v>777</v>
      </c>
      <c r="B638" s="57"/>
      <c r="C638" s="63">
        <v>72</v>
      </c>
      <c r="D638" s="117"/>
      <c r="E638" s="147">
        <v>12780</v>
      </c>
      <c r="F638" s="139">
        <f t="shared" si="29"/>
        <v>2881</v>
      </c>
      <c r="G638" s="151">
        <f t="shared" si="31"/>
        <v>2130</v>
      </c>
      <c r="H638" s="179"/>
    </row>
    <row r="639" spans="1:8" x14ac:dyDescent="0.2">
      <c r="A639" s="119">
        <v>778</v>
      </c>
      <c r="B639" s="57"/>
      <c r="C639" s="63">
        <v>72</v>
      </c>
      <c r="D639" s="117"/>
      <c r="E639" s="147">
        <v>12780</v>
      </c>
      <c r="F639" s="139">
        <f t="shared" si="29"/>
        <v>2881</v>
      </c>
      <c r="G639" s="151">
        <f t="shared" si="31"/>
        <v>2130</v>
      </c>
      <c r="H639" s="179"/>
    </row>
    <row r="640" spans="1:8" x14ac:dyDescent="0.2">
      <c r="A640" s="119">
        <v>779</v>
      </c>
      <c r="B640" s="57"/>
      <c r="C640" s="63">
        <v>72</v>
      </c>
      <c r="D640" s="117"/>
      <c r="E640" s="147">
        <v>12780</v>
      </c>
      <c r="F640" s="139">
        <f t="shared" si="29"/>
        <v>2881</v>
      </c>
      <c r="G640" s="151">
        <f t="shared" si="31"/>
        <v>2130</v>
      </c>
      <c r="H640" s="179"/>
    </row>
    <row r="641" spans="1:8" x14ac:dyDescent="0.2">
      <c r="A641" s="119">
        <v>780</v>
      </c>
      <c r="B641" s="57"/>
      <c r="C641" s="63">
        <v>72</v>
      </c>
      <c r="D641" s="117"/>
      <c r="E641" s="147">
        <v>12780</v>
      </c>
      <c r="F641" s="139">
        <f t="shared" si="29"/>
        <v>2881</v>
      </c>
      <c r="G641" s="151">
        <f t="shared" si="31"/>
        <v>2130</v>
      </c>
      <c r="H641" s="179"/>
    </row>
    <row r="642" spans="1:8" x14ac:dyDescent="0.2">
      <c r="A642" s="119">
        <v>781</v>
      </c>
      <c r="B642" s="57"/>
      <c r="C642" s="63">
        <v>72</v>
      </c>
      <c r="D642" s="117"/>
      <c r="E642" s="147">
        <v>12780</v>
      </c>
      <c r="F642" s="139">
        <f t="shared" si="29"/>
        <v>2881</v>
      </c>
      <c r="G642" s="151">
        <f t="shared" si="31"/>
        <v>2130</v>
      </c>
      <c r="H642" s="179"/>
    </row>
    <row r="643" spans="1:8" x14ac:dyDescent="0.2">
      <c r="A643" s="119">
        <v>782</v>
      </c>
      <c r="B643" s="57"/>
      <c r="C643" s="63">
        <v>72</v>
      </c>
      <c r="D643" s="117"/>
      <c r="E643" s="147">
        <v>12780</v>
      </c>
      <c r="F643" s="139">
        <f t="shared" si="29"/>
        <v>2881</v>
      </c>
      <c r="G643" s="151">
        <f t="shared" si="31"/>
        <v>2130</v>
      </c>
      <c r="H643" s="179"/>
    </row>
    <row r="644" spans="1:8" x14ac:dyDescent="0.2">
      <c r="A644" s="119">
        <v>783</v>
      </c>
      <c r="B644" s="57"/>
      <c r="C644" s="63">
        <v>72</v>
      </c>
      <c r="D644" s="117"/>
      <c r="E644" s="147">
        <v>12780</v>
      </c>
      <c r="F644" s="139">
        <f t="shared" si="29"/>
        <v>2881</v>
      </c>
      <c r="G644" s="151">
        <f t="shared" si="31"/>
        <v>2130</v>
      </c>
      <c r="H644" s="179"/>
    </row>
    <row r="645" spans="1:8" x14ac:dyDescent="0.2">
      <c r="A645" s="119">
        <v>784</v>
      </c>
      <c r="B645" s="57"/>
      <c r="C645" s="63">
        <v>72</v>
      </c>
      <c r="D645" s="117"/>
      <c r="E645" s="147">
        <v>12780</v>
      </c>
      <c r="F645" s="139">
        <f t="shared" si="29"/>
        <v>2881</v>
      </c>
      <c r="G645" s="151">
        <f t="shared" si="31"/>
        <v>2130</v>
      </c>
      <c r="H645" s="179"/>
    </row>
    <row r="646" spans="1:8" x14ac:dyDescent="0.2">
      <c r="A646" s="119">
        <v>785</v>
      </c>
      <c r="B646" s="57"/>
      <c r="C646" s="63">
        <v>72</v>
      </c>
      <c r="D646" s="117"/>
      <c r="E646" s="147">
        <v>12780</v>
      </c>
      <c r="F646" s="139">
        <f t="shared" si="29"/>
        <v>2881</v>
      </c>
      <c r="G646" s="151">
        <f t="shared" si="31"/>
        <v>2130</v>
      </c>
      <c r="H646" s="179"/>
    </row>
    <row r="647" spans="1:8" x14ac:dyDescent="0.2">
      <c r="A647" s="119">
        <v>786</v>
      </c>
      <c r="B647" s="57"/>
      <c r="C647" s="63">
        <v>72</v>
      </c>
      <c r="D647" s="117"/>
      <c r="E647" s="147">
        <v>12780</v>
      </c>
      <c r="F647" s="139">
        <f t="shared" si="29"/>
        <v>2881</v>
      </c>
      <c r="G647" s="151">
        <f t="shared" si="31"/>
        <v>2130</v>
      </c>
      <c r="H647" s="179"/>
    </row>
    <row r="648" spans="1:8" x14ac:dyDescent="0.2">
      <c r="A648" s="119">
        <v>787</v>
      </c>
      <c r="B648" s="57"/>
      <c r="C648" s="63">
        <v>72</v>
      </c>
      <c r="D648" s="117"/>
      <c r="E648" s="147">
        <v>12780</v>
      </c>
      <c r="F648" s="139">
        <f t="shared" si="29"/>
        <v>2881</v>
      </c>
      <c r="G648" s="151">
        <f t="shared" si="31"/>
        <v>2130</v>
      </c>
      <c r="H648" s="179"/>
    </row>
    <row r="649" spans="1:8" x14ac:dyDescent="0.2">
      <c r="A649" s="119">
        <v>788</v>
      </c>
      <c r="B649" s="57"/>
      <c r="C649" s="63">
        <v>72</v>
      </c>
      <c r="D649" s="117"/>
      <c r="E649" s="147">
        <v>12780</v>
      </c>
      <c r="F649" s="139">
        <f t="shared" si="29"/>
        <v>2881</v>
      </c>
      <c r="G649" s="151">
        <f t="shared" si="31"/>
        <v>2130</v>
      </c>
      <c r="H649" s="179"/>
    </row>
    <row r="650" spans="1:8" x14ac:dyDescent="0.2">
      <c r="A650" s="119">
        <v>789</v>
      </c>
      <c r="B650" s="57"/>
      <c r="C650" s="63">
        <v>72</v>
      </c>
      <c r="D650" s="117"/>
      <c r="E650" s="147">
        <v>12780</v>
      </c>
      <c r="F650" s="139">
        <f t="shared" si="29"/>
        <v>2881</v>
      </c>
      <c r="G650" s="151">
        <f t="shared" si="31"/>
        <v>2130</v>
      </c>
      <c r="H650" s="179"/>
    </row>
    <row r="651" spans="1:8" x14ac:dyDescent="0.2">
      <c r="A651" s="119">
        <v>790</v>
      </c>
      <c r="B651" s="57"/>
      <c r="C651" s="63">
        <v>72</v>
      </c>
      <c r="D651" s="117"/>
      <c r="E651" s="147">
        <v>12780</v>
      </c>
      <c r="F651" s="139">
        <f t="shared" si="29"/>
        <v>2881</v>
      </c>
      <c r="G651" s="151">
        <f t="shared" si="31"/>
        <v>2130</v>
      </c>
      <c r="H651" s="179"/>
    </row>
    <row r="652" spans="1:8" x14ac:dyDescent="0.2">
      <c r="A652" s="119">
        <v>791</v>
      </c>
      <c r="B652" s="57"/>
      <c r="C652" s="63">
        <v>72</v>
      </c>
      <c r="D652" s="117"/>
      <c r="E652" s="147">
        <v>12780</v>
      </c>
      <c r="F652" s="139">
        <f t="shared" si="29"/>
        <v>2881</v>
      </c>
      <c r="G652" s="151">
        <f t="shared" si="31"/>
        <v>2130</v>
      </c>
      <c r="H652" s="179"/>
    </row>
    <row r="653" spans="1:8" x14ac:dyDescent="0.2">
      <c r="A653" s="119">
        <v>792</v>
      </c>
      <c r="B653" s="57"/>
      <c r="C653" s="63">
        <v>72</v>
      </c>
      <c r="D653" s="117"/>
      <c r="E653" s="147">
        <v>12780</v>
      </c>
      <c r="F653" s="139">
        <f t="shared" si="29"/>
        <v>2881</v>
      </c>
      <c r="G653" s="151">
        <f t="shared" si="31"/>
        <v>2130</v>
      </c>
      <c r="H653" s="179"/>
    </row>
    <row r="654" spans="1:8" x14ac:dyDescent="0.2">
      <c r="A654" s="119">
        <v>793</v>
      </c>
      <c r="B654" s="57"/>
      <c r="C654" s="63">
        <v>72</v>
      </c>
      <c r="D654" s="117"/>
      <c r="E654" s="147">
        <v>12780</v>
      </c>
      <c r="F654" s="139">
        <f t="shared" ref="F654:F717" si="32">ROUND(12*1.35278*(1/C654*E654)+H654,0)</f>
        <v>2881</v>
      </c>
      <c r="G654" s="151">
        <f t="shared" si="31"/>
        <v>2130</v>
      </c>
      <c r="H654" s="179"/>
    </row>
    <row r="655" spans="1:8" x14ac:dyDescent="0.2">
      <c r="A655" s="119">
        <v>794</v>
      </c>
      <c r="B655" s="57"/>
      <c r="C655" s="63">
        <v>72</v>
      </c>
      <c r="D655" s="117"/>
      <c r="E655" s="147">
        <v>12780</v>
      </c>
      <c r="F655" s="139">
        <f t="shared" si="32"/>
        <v>2881</v>
      </c>
      <c r="G655" s="151">
        <f t="shared" si="31"/>
        <v>2130</v>
      </c>
      <c r="H655" s="179"/>
    </row>
    <row r="656" spans="1:8" x14ac:dyDescent="0.2">
      <c r="A656" s="119">
        <v>795</v>
      </c>
      <c r="B656" s="57"/>
      <c r="C656" s="63">
        <v>72</v>
      </c>
      <c r="D656" s="117"/>
      <c r="E656" s="147">
        <v>12780</v>
      </c>
      <c r="F656" s="139">
        <f t="shared" si="32"/>
        <v>2881</v>
      </c>
      <c r="G656" s="151">
        <f t="shared" si="31"/>
        <v>2130</v>
      </c>
      <c r="H656" s="179"/>
    </row>
    <row r="657" spans="1:8" x14ac:dyDescent="0.2">
      <c r="A657" s="119">
        <v>796</v>
      </c>
      <c r="B657" s="57"/>
      <c r="C657" s="63">
        <v>72</v>
      </c>
      <c r="D657" s="117"/>
      <c r="E657" s="147">
        <v>12780</v>
      </c>
      <c r="F657" s="139">
        <f t="shared" si="32"/>
        <v>2881</v>
      </c>
      <c r="G657" s="151">
        <f t="shared" si="31"/>
        <v>2130</v>
      </c>
      <c r="H657" s="179"/>
    </row>
    <row r="658" spans="1:8" x14ac:dyDescent="0.2">
      <c r="A658" s="119">
        <v>797</v>
      </c>
      <c r="B658" s="57"/>
      <c r="C658" s="63">
        <v>72</v>
      </c>
      <c r="D658" s="117"/>
      <c r="E658" s="147">
        <v>12780</v>
      </c>
      <c r="F658" s="139">
        <f t="shared" si="32"/>
        <v>2881</v>
      </c>
      <c r="G658" s="151">
        <f t="shared" si="31"/>
        <v>2130</v>
      </c>
      <c r="H658" s="179"/>
    </row>
    <row r="659" spans="1:8" x14ac:dyDescent="0.2">
      <c r="A659" s="119">
        <v>798</v>
      </c>
      <c r="B659" s="57"/>
      <c r="C659" s="63">
        <v>72</v>
      </c>
      <c r="D659" s="117"/>
      <c r="E659" s="147">
        <v>12780</v>
      </c>
      <c r="F659" s="139">
        <f t="shared" si="32"/>
        <v>2881</v>
      </c>
      <c r="G659" s="151">
        <f t="shared" si="31"/>
        <v>2130</v>
      </c>
      <c r="H659" s="179"/>
    </row>
    <row r="660" spans="1:8" x14ac:dyDescent="0.2">
      <c r="A660" s="119">
        <v>799</v>
      </c>
      <c r="B660" s="57"/>
      <c r="C660" s="63">
        <v>72</v>
      </c>
      <c r="D660" s="117"/>
      <c r="E660" s="147">
        <v>12780</v>
      </c>
      <c r="F660" s="139">
        <f t="shared" si="32"/>
        <v>2881</v>
      </c>
      <c r="G660" s="151">
        <f t="shared" si="31"/>
        <v>2130</v>
      </c>
      <c r="H660" s="179"/>
    </row>
    <row r="661" spans="1:8" x14ac:dyDescent="0.2">
      <c r="A661" s="119">
        <v>800</v>
      </c>
      <c r="B661" s="57"/>
      <c r="C661" s="63">
        <v>72</v>
      </c>
      <c r="D661" s="117"/>
      <c r="E661" s="147">
        <v>12780</v>
      </c>
      <c r="F661" s="139">
        <f t="shared" si="32"/>
        <v>2881</v>
      </c>
      <c r="G661" s="151">
        <f t="shared" si="31"/>
        <v>2130</v>
      </c>
      <c r="H661" s="179"/>
    </row>
    <row r="662" spans="1:8" x14ac:dyDescent="0.2">
      <c r="A662" s="119">
        <v>801</v>
      </c>
      <c r="B662" s="57"/>
      <c r="C662" s="63">
        <v>72</v>
      </c>
      <c r="D662" s="117"/>
      <c r="E662" s="147">
        <v>12780</v>
      </c>
      <c r="F662" s="139">
        <f t="shared" si="32"/>
        <v>2881</v>
      </c>
      <c r="G662" s="151">
        <f t="shared" si="31"/>
        <v>2130</v>
      </c>
      <c r="H662" s="179"/>
    </row>
    <row r="663" spans="1:8" x14ac:dyDescent="0.2">
      <c r="A663" s="119">
        <v>802</v>
      </c>
      <c r="B663" s="57"/>
      <c r="C663" s="63">
        <v>72</v>
      </c>
      <c r="D663" s="117"/>
      <c r="E663" s="147">
        <v>12780</v>
      </c>
      <c r="F663" s="139">
        <f t="shared" si="32"/>
        <v>2881</v>
      </c>
      <c r="G663" s="151">
        <f t="shared" si="31"/>
        <v>2130</v>
      </c>
      <c r="H663" s="179"/>
    </row>
    <row r="664" spans="1:8" x14ac:dyDescent="0.2">
      <c r="A664" s="119">
        <v>803</v>
      </c>
      <c r="B664" s="57"/>
      <c r="C664" s="63">
        <v>72</v>
      </c>
      <c r="D664" s="117"/>
      <c r="E664" s="147">
        <v>12780</v>
      </c>
      <c r="F664" s="139">
        <f t="shared" si="32"/>
        <v>2881</v>
      </c>
      <c r="G664" s="151">
        <f t="shared" si="31"/>
        <v>2130</v>
      </c>
      <c r="H664" s="179"/>
    </row>
    <row r="665" spans="1:8" x14ac:dyDescent="0.2">
      <c r="A665" s="119">
        <v>804</v>
      </c>
      <c r="B665" s="57"/>
      <c r="C665" s="63">
        <v>72</v>
      </c>
      <c r="D665" s="117"/>
      <c r="E665" s="147">
        <v>12780</v>
      </c>
      <c r="F665" s="139">
        <f t="shared" si="32"/>
        <v>2881</v>
      </c>
      <c r="G665" s="151">
        <f t="shared" si="31"/>
        <v>2130</v>
      </c>
      <c r="H665" s="179"/>
    </row>
    <row r="666" spans="1:8" x14ac:dyDescent="0.2">
      <c r="A666" s="119">
        <v>805</v>
      </c>
      <c r="B666" s="57"/>
      <c r="C666" s="63">
        <v>72</v>
      </c>
      <c r="D666" s="117"/>
      <c r="E666" s="147">
        <v>12780</v>
      </c>
      <c r="F666" s="139">
        <f t="shared" si="32"/>
        <v>2881</v>
      </c>
      <c r="G666" s="151">
        <f t="shared" si="31"/>
        <v>2130</v>
      </c>
      <c r="H666" s="179"/>
    </row>
    <row r="667" spans="1:8" x14ac:dyDescent="0.2">
      <c r="A667" s="119">
        <v>806</v>
      </c>
      <c r="B667" s="57"/>
      <c r="C667" s="63">
        <v>72</v>
      </c>
      <c r="D667" s="117"/>
      <c r="E667" s="147">
        <v>12780</v>
      </c>
      <c r="F667" s="139">
        <f t="shared" si="32"/>
        <v>2881</v>
      </c>
      <c r="G667" s="151">
        <f t="shared" si="31"/>
        <v>2130</v>
      </c>
      <c r="H667" s="179"/>
    </row>
    <row r="668" spans="1:8" x14ac:dyDescent="0.2">
      <c r="A668" s="119">
        <v>807</v>
      </c>
      <c r="B668" s="57"/>
      <c r="C668" s="63">
        <v>72</v>
      </c>
      <c r="D668" s="117"/>
      <c r="E668" s="147">
        <v>12780</v>
      </c>
      <c r="F668" s="139">
        <f t="shared" si="32"/>
        <v>2881</v>
      </c>
      <c r="G668" s="151">
        <f t="shared" si="31"/>
        <v>2130</v>
      </c>
      <c r="H668" s="179"/>
    </row>
    <row r="669" spans="1:8" x14ac:dyDescent="0.2">
      <c r="A669" s="119">
        <v>808</v>
      </c>
      <c r="B669" s="57"/>
      <c r="C669" s="63">
        <v>72</v>
      </c>
      <c r="D669" s="117"/>
      <c r="E669" s="147">
        <v>12780</v>
      </c>
      <c r="F669" s="139">
        <f t="shared" si="32"/>
        <v>2881</v>
      </c>
      <c r="G669" s="151">
        <f t="shared" si="31"/>
        <v>2130</v>
      </c>
      <c r="H669" s="179"/>
    </row>
    <row r="670" spans="1:8" x14ac:dyDescent="0.2">
      <c r="A670" s="119">
        <v>809</v>
      </c>
      <c r="B670" s="57"/>
      <c r="C670" s="63">
        <v>72</v>
      </c>
      <c r="D670" s="117"/>
      <c r="E670" s="147">
        <v>12780</v>
      </c>
      <c r="F670" s="139">
        <f t="shared" si="32"/>
        <v>2881</v>
      </c>
      <c r="G670" s="151">
        <f t="shared" si="31"/>
        <v>2130</v>
      </c>
      <c r="H670" s="179"/>
    </row>
    <row r="671" spans="1:8" x14ac:dyDescent="0.2">
      <c r="A671" s="119">
        <v>810</v>
      </c>
      <c r="B671" s="57"/>
      <c r="C671" s="63">
        <v>72</v>
      </c>
      <c r="D671" s="117"/>
      <c r="E671" s="147">
        <v>12780</v>
      </c>
      <c r="F671" s="139">
        <f t="shared" si="32"/>
        <v>2881</v>
      </c>
      <c r="G671" s="151">
        <f t="shared" si="31"/>
        <v>2130</v>
      </c>
      <c r="H671" s="179"/>
    </row>
    <row r="672" spans="1:8" x14ac:dyDescent="0.2">
      <c r="A672" s="119">
        <v>811</v>
      </c>
      <c r="B672" s="57"/>
      <c r="C672" s="63">
        <v>72</v>
      </c>
      <c r="D672" s="117"/>
      <c r="E672" s="147">
        <v>12780</v>
      </c>
      <c r="F672" s="139">
        <f t="shared" si="32"/>
        <v>2881</v>
      </c>
      <c r="G672" s="151">
        <f t="shared" si="31"/>
        <v>2130</v>
      </c>
      <c r="H672" s="179"/>
    </row>
    <row r="673" spans="1:8" x14ac:dyDescent="0.2">
      <c r="A673" s="119">
        <v>812</v>
      </c>
      <c r="B673" s="57"/>
      <c r="C673" s="63">
        <v>72</v>
      </c>
      <c r="D673" s="117"/>
      <c r="E673" s="147">
        <v>12780</v>
      </c>
      <c r="F673" s="139">
        <f t="shared" si="32"/>
        <v>2881</v>
      </c>
      <c r="G673" s="151">
        <f t="shared" si="31"/>
        <v>2130</v>
      </c>
      <c r="H673" s="179"/>
    </row>
    <row r="674" spans="1:8" x14ac:dyDescent="0.2">
      <c r="A674" s="119">
        <v>813</v>
      </c>
      <c r="B674" s="57"/>
      <c r="C674" s="63">
        <v>72</v>
      </c>
      <c r="D674" s="117"/>
      <c r="E674" s="147">
        <v>12780</v>
      </c>
      <c r="F674" s="139">
        <f t="shared" si="32"/>
        <v>2881</v>
      </c>
      <c r="G674" s="151">
        <f t="shared" si="31"/>
        <v>2130</v>
      </c>
      <c r="H674" s="179"/>
    </row>
    <row r="675" spans="1:8" x14ac:dyDescent="0.2">
      <c r="A675" s="119">
        <v>814</v>
      </c>
      <c r="B675" s="57"/>
      <c r="C675" s="63">
        <v>72</v>
      </c>
      <c r="D675" s="117"/>
      <c r="E675" s="147">
        <v>12780</v>
      </c>
      <c r="F675" s="139">
        <f t="shared" si="32"/>
        <v>2881</v>
      </c>
      <c r="G675" s="151">
        <f t="shared" si="31"/>
        <v>2130</v>
      </c>
      <c r="H675" s="179"/>
    </row>
    <row r="676" spans="1:8" x14ac:dyDescent="0.2">
      <c r="A676" s="119">
        <v>815</v>
      </c>
      <c r="B676" s="57"/>
      <c r="C676" s="63">
        <v>72</v>
      </c>
      <c r="D676" s="117"/>
      <c r="E676" s="147">
        <v>12780</v>
      </c>
      <c r="F676" s="139">
        <f t="shared" si="32"/>
        <v>2881</v>
      </c>
      <c r="G676" s="151">
        <f t="shared" si="31"/>
        <v>2130</v>
      </c>
      <c r="H676" s="179"/>
    </row>
    <row r="677" spans="1:8" x14ac:dyDescent="0.2">
      <c r="A677" s="119">
        <v>816</v>
      </c>
      <c r="B677" s="57"/>
      <c r="C677" s="63">
        <v>72</v>
      </c>
      <c r="D677" s="117"/>
      <c r="E677" s="147">
        <v>12780</v>
      </c>
      <c r="F677" s="139">
        <f t="shared" si="32"/>
        <v>2881</v>
      </c>
      <c r="G677" s="151">
        <f t="shared" si="31"/>
        <v>2130</v>
      </c>
      <c r="H677" s="179"/>
    </row>
    <row r="678" spans="1:8" x14ac:dyDescent="0.2">
      <c r="A678" s="119">
        <v>817</v>
      </c>
      <c r="B678" s="57"/>
      <c r="C678" s="63">
        <v>72</v>
      </c>
      <c r="D678" s="117"/>
      <c r="E678" s="147">
        <v>12780</v>
      </c>
      <c r="F678" s="139">
        <f t="shared" si="32"/>
        <v>2881</v>
      </c>
      <c r="G678" s="151">
        <f t="shared" si="31"/>
        <v>2130</v>
      </c>
      <c r="H678" s="179"/>
    </row>
    <row r="679" spans="1:8" x14ac:dyDescent="0.2">
      <c r="A679" s="119">
        <v>818</v>
      </c>
      <c r="B679" s="57"/>
      <c r="C679" s="63">
        <v>72</v>
      </c>
      <c r="D679" s="117"/>
      <c r="E679" s="147">
        <v>12780</v>
      </c>
      <c r="F679" s="139">
        <f t="shared" si="32"/>
        <v>2881</v>
      </c>
      <c r="G679" s="151">
        <f t="shared" si="31"/>
        <v>2130</v>
      </c>
      <c r="H679" s="179"/>
    </row>
    <row r="680" spans="1:8" x14ac:dyDescent="0.2">
      <c r="A680" s="119">
        <v>819</v>
      </c>
      <c r="B680" s="57"/>
      <c r="C680" s="63">
        <v>72</v>
      </c>
      <c r="D680" s="117"/>
      <c r="E680" s="147">
        <v>12780</v>
      </c>
      <c r="F680" s="139">
        <f t="shared" si="32"/>
        <v>2881</v>
      </c>
      <c r="G680" s="151">
        <f t="shared" si="31"/>
        <v>2130</v>
      </c>
      <c r="H680" s="179"/>
    </row>
    <row r="681" spans="1:8" x14ac:dyDescent="0.2">
      <c r="A681" s="119">
        <v>820</v>
      </c>
      <c r="B681" s="57"/>
      <c r="C681" s="63">
        <v>72</v>
      </c>
      <c r="D681" s="117"/>
      <c r="E681" s="147">
        <v>12780</v>
      </c>
      <c r="F681" s="139">
        <f t="shared" si="32"/>
        <v>2881</v>
      </c>
      <c r="G681" s="151">
        <f t="shared" si="31"/>
        <v>2130</v>
      </c>
      <c r="H681" s="179"/>
    </row>
    <row r="682" spans="1:8" x14ac:dyDescent="0.2">
      <c r="A682" s="119">
        <v>821</v>
      </c>
      <c r="B682" s="57"/>
      <c r="C682" s="63">
        <v>72</v>
      </c>
      <c r="D682" s="117"/>
      <c r="E682" s="147">
        <v>12780</v>
      </c>
      <c r="F682" s="139">
        <f t="shared" si="32"/>
        <v>2881</v>
      </c>
      <c r="G682" s="151">
        <f t="shared" si="31"/>
        <v>2130</v>
      </c>
      <c r="H682" s="179"/>
    </row>
    <row r="683" spans="1:8" x14ac:dyDescent="0.2">
      <c r="A683" s="119">
        <v>822</v>
      </c>
      <c r="B683" s="57"/>
      <c r="C683" s="63">
        <v>72</v>
      </c>
      <c r="D683" s="117"/>
      <c r="E683" s="147">
        <v>12780</v>
      </c>
      <c r="F683" s="139">
        <f t="shared" si="32"/>
        <v>2881</v>
      </c>
      <c r="G683" s="151">
        <f t="shared" si="31"/>
        <v>2130</v>
      </c>
      <c r="H683" s="179"/>
    </row>
    <row r="684" spans="1:8" x14ac:dyDescent="0.2">
      <c r="A684" s="119">
        <v>823</v>
      </c>
      <c r="B684" s="57"/>
      <c r="C684" s="63">
        <v>72</v>
      </c>
      <c r="D684" s="117"/>
      <c r="E684" s="147">
        <v>12780</v>
      </c>
      <c r="F684" s="139">
        <f t="shared" si="32"/>
        <v>2881</v>
      </c>
      <c r="G684" s="151">
        <f t="shared" si="31"/>
        <v>2130</v>
      </c>
      <c r="H684" s="179"/>
    </row>
    <row r="685" spans="1:8" x14ac:dyDescent="0.2">
      <c r="A685" s="119">
        <v>824</v>
      </c>
      <c r="B685" s="57"/>
      <c r="C685" s="63">
        <v>72</v>
      </c>
      <c r="D685" s="117"/>
      <c r="E685" s="147">
        <v>12780</v>
      </c>
      <c r="F685" s="139">
        <f t="shared" si="32"/>
        <v>2881</v>
      </c>
      <c r="G685" s="151">
        <f t="shared" si="31"/>
        <v>2130</v>
      </c>
      <c r="H685" s="179"/>
    </row>
    <row r="686" spans="1:8" x14ac:dyDescent="0.2">
      <c r="A686" s="119">
        <v>825</v>
      </c>
      <c r="B686" s="57"/>
      <c r="C686" s="63">
        <v>72</v>
      </c>
      <c r="D686" s="117"/>
      <c r="E686" s="147">
        <v>12780</v>
      </c>
      <c r="F686" s="139">
        <f t="shared" si="32"/>
        <v>2881</v>
      </c>
      <c r="G686" s="151">
        <f t="shared" si="31"/>
        <v>2130</v>
      </c>
      <c r="H686" s="179"/>
    </row>
    <row r="687" spans="1:8" x14ac:dyDescent="0.2">
      <c r="A687" s="119">
        <v>826</v>
      </c>
      <c r="B687" s="57"/>
      <c r="C687" s="63">
        <v>72</v>
      </c>
      <c r="D687" s="117"/>
      <c r="E687" s="147">
        <v>12780</v>
      </c>
      <c r="F687" s="139">
        <f t="shared" si="32"/>
        <v>2881</v>
      </c>
      <c r="G687" s="151">
        <f t="shared" si="31"/>
        <v>2130</v>
      </c>
      <c r="H687" s="179"/>
    </row>
    <row r="688" spans="1:8" x14ac:dyDescent="0.2">
      <c r="A688" s="119">
        <v>827</v>
      </c>
      <c r="B688" s="57"/>
      <c r="C688" s="63">
        <v>72</v>
      </c>
      <c r="D688" s="117"/>
      <c r="E688" s="147">
        <v>12780</v>
      </c>
      <c r="F688" s="139">
        <f t="shared" si="32"/>
        <v>2881</v>
      </c>
      <c r="G688" s="151">
        <f t="shared" si="31"/>
        <v>2130</v>
      </c>
      <c r="H688" s="179"/>
    </row>
    <row r="689" spans="1:8" x14ac:dyDescent="0.2">
      <c r="A689" s="119">
        <v>828</v>
      </c>
      <c r="B689" s="57"/>
      <c r="C689" s="63">
        <v>72</v>
      </c>
      <c r="D689" s="117"/>
      <c r="E689" s="147">
        <v>12780</v>
      </c>
      <c r="F689" s="139">
        <f t="shared" si="32"/>
        <v>2881</v>
      </c>
      <c r="G689" s="151">
        <f t="shared" si="31"/>
        <v>2130</v>
      </c>
      <c r="H689" s="179"/>
    </row>
    <row r="690" spans="1:8" x14ac:dyDescent="0.2">
      <c r="A690" s="119">
        <v>829</v>
      </c>
      <c r="B690" s="57"/>
      <c r="C690" s="63">
        <v>72</v>
      </c>
      <c r="D690" s="117"/>
      <c r="E690" s="147">
        <v>12780</v>
      </c>
      <c r="F690" s="139">
        <f t="shared" si="32"/>
        <v>2881</v>
      </c>
      <c r="G690" s="151">
        <f t="shared" si="31"/>
        <v>2130</v>
      </c>
      <c r="H690" s="179"/>
    </row>
    <row r="691" spans="1:8" x14ac:dyDescent="0.2">
      <c r="A691" s="119">
        <v>830</v>
      </c>
      <c r="B691" s="57"/>
      <c r="C691" s="63">
        <v>72</v>
      </c>
      <c r="D691" s="117"/>
      <c r="E691" s="147">
        <v>12780</v>
      </c>
      <c r="F691" s="139">
        <f t="shared" si="32"/>
        <v>2881</v>
      </c>
      <c r="G691" s="151">
        <f t="shared" si="31"/>
        <v>2130</v>
      </c>
      <c r="H691" s="179"/>
    </row>
    <row r="692" spans="1:8" x14ac:dyDescent="0.2">
      <c r="A692" s="119">
        <v>831</v>
      </c>
      <c r="B692" s="57"/>
      <c r="C692" s="63">
        <v>72</v>
      </c>
      <c r="D692" s="117"/>
      <c r="E692" s="147">
        <v>12780</v>
      </c>
      <c r="F692" s="139">
        <f t="shared" si="32"/>
        <v>2881</v>
      </c>
      <c r="G692" s="151">
        <f t="shared" si="31"/>
        <v>2130</v>
      </c>
      <c r="H692" s="179"/>
    </row>
    <row r="693" spans="1:8" x14ac:dyDescent="0.2">
      <c r="A693" s="119">
        <v>832</v>
      </c>
      <c r="B693" s="57"/>
      <c r="C693" s="63">
        <v>72</v>
      </c>
      <c r="D693" s="117"/>
      <c r="E693" s="147">
        <v>12780</v>
      </c>
      <c r="F693" s="139">
        <f t="shared" si="32"/>
        <v>2881</v>
      </c>
      <c r="G693" s="151">
        <f t="shared" si="31"/>
        <v>2130</v>
      </c>
      <c r="H693" s="179"/>
    </row>
    <row r="694" spans="1:8" x14ac:dyDescent="0.2">
      <c r="A694" s="119">
        <v>833</v>
      </c>
      <c r="B694" s="57"/>
      <c r="C694" s="63">
        <v>72</v>
      </c>
      <c r="D694" s="117"/>
      <c r="E694" s="147">
        <v>12780</v>
      </c>
      <c r="F694" s="139">
        <f t="shared" si="32"/>
        <v>2881</v>
      </c>
      <c r="G694" s="151">
        <f t="shared" ref="G694:G757" si="33">ROUND(12*(1/C694*E694),0)</f>
        <v>2130</v>
      </c>
      <c r="H694" s="179"/>
    </row>
    <row r="695" spans="1:8" x14ac:dyDescent="0.2">
      <c r="A695" s="119">
        <v>834</v>
      </c>
      <c r="B695" s="57"/>
      <c r="C695" s="63">
        <v>72</v>
      </c>
      <c r="D695" s="117"/>
      <c r="E695" s="147">
        <v>12780</v>
      </c>
      <c r="F695" s="139">
        <f t="shared" si="32"/>
        <v>2881</v>
      </c>
      <c r="G695" s="151">
        <f t="shared" si="33"/>
        <v>2130</v>
      </c>
      <c r="H695" s="179"/>
    </row>
    <row r="696" spans="1:8" x14ac:dyDescent="0.2">
      <c r="A696" s="119">
        <v>835</v>
      </c>
      <c r="B696" s="57"/>
      <c r="C696" s="63">
        <v>72</v>
      </c>
      <c r="D696" s="117"/>
      <c r="E696" s="147">
        <v>12780</v>
      </c>
      <c r="F696" s="139">
        <f t="shared" si="32"/>
        <v>2881</v>
      </c>
      <c r="G696" s="151">
        <f t="shared" si="33"/>
        <v>2130</v>
      </c>
      <c r="H696" s="179"/>
    </row>
    <row r="697" spans="1:8" x14ac:dyDescent="0.2">
      <c r="A697" s="119">
        <v>836</v>
      </c>
      <c r="B697" s="57"/>
      <c r="C697" s="63">
        <v>72</v>
      </c>
      <c r="D697" s="117"/>
      <c r="E697" s="147">
        <v>12780</v>
      </c>
      <c r="F697" s="139">
        <f t="shared" si="32"/>
        <v>2881</v>
      </c>
      <c r="G697" s="151">
        <f t="shared" si="33"/>
        <v>2130</v>
      </c>
      <c r="H697" s="179"/>
    </row>
    <row r="698" spans="1:8" x14ac:dyDescent="0.2">
      <c r="A698" s="119">
        <v>837</v>
      </c>
      <c r="B698" s="57"/>
      <c r="C698" s="63">
        <v>72</v>
      </c>
      <c r="D698" s="117"/>
      <c r="E698" s="147">
        <v>12780</v>
      </c>
      <c r="F698" s="139">
        <f t="shared" si="32"/>
        <v>2881</v>
      </c>
      <c r="G698" s="151">
        <f t="shared" si="33"/>
        <v>2130</v>
      </c>
      <c r="H698" s="179"/>
    </row>
    <row r="699" spans="1:8" x14ac:dyDescent="0.2">
      <c r="A699" s="119">
        <v>838</v>
      </c>
      <c r="B699" s="57"/>
      <c r="C699" s="63">
        <v>72</v>
      </c>
      <c r="D699" s="117"/>
      <c r="E699" s="147">
        <v>12780</v>
      </c>
      <c r="F699" s="139">
        <f t="shared" si="32"/>
        <v>2881</v>
      </c>
      <c r="G699" s="151">
        <f t="shared" si="33"/>
        <v>2130</v>
      </c>
      <c r="H699" s="179"/>
    </row>
    <row r="700" spans="1:8" x14ac:dyDescent="0.2">
      <c r="A700" s="119">
        <v>839</v>
      </c>
      <c r="B700" s="57"/>
      <c r="C700" s="63">
        <v>72</v>
      </c>
      <c r="D700" s="117"/>
      <c r="E700" s="147">
        <v>12780</v>
      </c>
      <c r="F700" s="139">
        <f t="shared" si="32"/>
        <v>2881</v>
      </c>
      <c r="G700" s="151">
        <f t="shared" si="33"/>
        <v>2130</v>
      </c>
      <c r="H700" s="179"/>
    </row>
    <row r="701" spans="1:8" x14ac:dyDescent="0.2">
      <c r="A701" s="119">
        <v>840</v>
      </c>
      <c r="B701" s="57"/>
      <c r="C701" s="63">
        <v>72</v>
      </c>
      <c r="D701" s="117"/>
      <c r="E701" s="147">
        <v>12780</v>
      </c>
      <c r="F701" s="139">
        <f t="shared" si="32"/>
        <v>2881</v>
      </c>
      <c r="G701" s="151">
        <f t="shared" si="33"/>
        <v>2130</v>
      </c>
      <c r="H701" s="179"/>
    </row>
    <row r="702" spans="1:8" x14ac:dyDescent="0.2">
      <c r="A702" s="119">
        <v>841</v>
      </c>
      <c r="B702" s="57"/>
      <c r="C702" s="63">
        <v>72</v>
      </c>
      <c r="D702" s="117"/>
      <c r="E702" s="147">
        <v>12780</v>
      </c>
      <c r="F702" s="139">
        <f t="shared" si="32"/>
        <v>2881</v>
      </c>
      <c r="G702" s="151">
        <f t="shared" si="33"/>
        <v>2130</v>
      </c>
      <c r="H702" s="179"/>
    </row>
    <row r="703" spans="1:8" x14ac:dyDescent="0.2">
      <c r="A703" s="119">
        <v>842</v>
      </c>
      <c r="B703" s="57"/>
      <c r="C703" s="63">
        <v>72</v>
      </c>
      <c r="D703" s="117"/>
      <c r="E703" s="147">
        <v>12780</v>
      </c>
      <c r="F703" s="139">
        <f t="shared" si="32"/>
        <v>2881</v>
      </c>
      <c r="G703" s="151">
        <f t="shared" si="33"/>
        <v>2130</v>
      </c>
      <c r="H703" s="179"/>
    </row>
    <row r="704" spans="1:8" x14ac:dyDescent="0.2">
      <c r="A704" s="119">
        <v>843</v>
      </c>
      <c r="B704" s="57"/>
      <c r="C704" s="63">
        <v>72</v>
      </c>
      <c r="D704" s="117"/>
      <c r="E704" s="147">
        <v>12780</v>
      </c>
      <c r="F704" s="139">
        <f t="shared" si="32"/>
        <v>2881</v>
      </c>
      <c r="G704" s="151">
        <f t="shared" si="33"/>
        <v>2130</v>
      </c>
      <c r="H704" s="179"/>
    </row>
    <row r="705" spans="1:8" x14ac:dyDescent="0.2">
      <c r="A705" s="119">
        <v>844</v>
      </c>
      <c r="B705" s="57"/>
      <c r="C705" s="63">
        <v>72</v>
      </c>
      <c r="D705" s="117"/>
      <c r="E705" s="147">
        <v>12780</v>
      </c>
      <c r="F705" s="139">
        <f t="shared" si="32"/>
        <v>2881</v>
      </c>
      <c r="G705" s="151">
        <f t="shared" si="33"/>
        <v>2130</v>
      </c>
      <c r="H705" s="179"/>
    </row>
    <row r="706" spans="1:8" x14ac:dyDescent="0.2">
      <c r="A706" s="119">
        <v>845</v>
      </c>
      <c r="B706" s="57"/>
      <c r="C706" s="63">
        <v>72</v>
      </c>
      <c r="D706" s="117"/>
      <c r="E706" s="147">
        <v>12780</v>
      </c>
      <c r="F706" s="139">
        <f t="shared" si="32"/>
        <v>2881</v>
      </c>
      <c r="G706" s="151">
        <f t="shared" si="33"/>
        <v>2130</v>
      </c>
      <c r="H706" s="179"/>
    </row>
    <row r="707" spans="1:8" x14ac:dyDescent="0.2">
      <c r="A707" s="119">
        <v>846</v>
      </c>
      <c r="B707" s="57"/>
      <c r="C707" s="63">
        <v>72</v>
      </c>
      <c r="D707" s="117"/>
      <c r="E707" s="147">
        <v>12780</v>
      </c>
      <c r="F707" s="139">
        <f t="shared" si="32"/>
        <v>2881</v>
      </c>
      <c r="G707" s="151">
        <f t="shared" si="33"/>
        <v>2130</v>
      </c>
      <c r="H707" s="179"/>
    </row>
    <row r="708" spans="1:8" x14ac:dyDescent="0.2">
      <c r="A708" s="119">
        <v>847</v>
      </c>
      <c r="B708" s="57"/>
      <c r="C708" s="63">
        <v>72</v>
      </c>
      <c r="D708" s="117"/>
      <c r="E708" s="147">
        <v>12780</v>
      </c>
      <c r="F708" s="139">
        <f t="shared" si="32"/>
        <v>2881</v>
      </c>
      <c r="G708" s="151">
        <f t="shared" si="33"/>
        <v>2130</v>
      </c>
      <c r="H708" s="179"/>
    </row>
    <row r="709" spans="1:8" x14ac:dyDescent="0.2">
      <c r="A709" s="119">
        <v>848</v>
      </c>
      <c r="B709" s="57"/>
      <c r="C709" s="63">
        <v>72</v>
      </c>
      <c r="D709" s="117"/>
      <c r="E709" s="147">
        <v>12780</v>
      </c>
      <c r="F709" s="139">
        <f t="shared" si="32"/>
        <v>2881</v>
      </c>
      <c r="G709" s="151">
        <f t="shared" si="33"/>
        <v>2130</v>
      </c>
      <c r="H709" s="179"/>
    </row>
    <row r="710" spans="1:8" x14ac:dyDescent="0.2">
      <c r="A710" s="119">
        <v>849</v>
      </c>
      <c r="B710" s="57"/>
      <c r="C710" s="63">
        <v>72</v>
      </c>
      <c r="D710" s="117"/>
      <c r="E710" s="147">
        <v>12780</v>
      </c>
      <c r="F710" s="139">
        <f t="shared" si="32"/>
        <v>2881</v>
      </c>
      <c r="G710" s="151">
        <f t="shared" si="33"/>
        <v>2130</v>
      </c>
      <c r="H710" s="179"/>
    </row>
    <row r="711" spans="1:8" x14ac:dyDescent="0.2">
      <c r="A711" s="119">
        <v>850</v>
      </c>
      <c r="B711" s="57"/>
      <c r="C711" s="63">
        <v>72</v>
      </c>
      <c r="D711" s="117"/>
      <c r="E711" s="147">
        <v>12780</v>
      </c>
      <c r="F711" s="139">
        <f t="shared" si="32"/>
        <v>2881</v>
      </c>
      <c r="G711" s="151">
        <f t="shared" si="33"/>
        <v>2130</v>
      </c>
      <c r="H711" s="179"/>
    </row>
    <row r="712" spans="1:8" x14ac:dyDescent="0.2">
      <c r="A712" s="119">
        <v>851</v>
      </c>
      <c r="B712" s="57"/>
      <c r="C712" s="63">
        <v>72</v>
      </c>
      <c r="D712" s="117"/>
      <c r="E712" s="147">
        <v>12780</v>
      </c>
      <c r="F712" s="139">
        <f t="shared" si="32"/>
        <v>2881</v>
      </c>
      <c r="G712" s="151">
        <f t="shared" si="33"/>
        <v>2130</v>
      </c>
      <c r="H712" s="179"/>
    </row>
    <row r="713" spans="1:8" x14ac:dyDescent="0.2">
      <c r="A713" s="119">
        <v>852</v>
      </c>
      <c r="B713" s="57"/>
      <c r="C713" s="63">
        <v>72</v>
      </c>
      <c r="D713" s="117"/>
      <c r="E713" s="147">
        <v>12780</v>
      </c>
      <c r="F713" s="139">
        <f t="shared" si="32"/>
        <v>2881</v>
      </c>
      <c r="G713" s="151">
        <f t="shared" si="33"/>
        <v>2130</v>
      </c>
      <c r="H713" s="179"/>
    </row>
    <row r="714" spans="1:8" x14ac:dyDescent="0.2">
      <c r="A714" s="119">
        <v>853</v>
      </c>
      <c r="B714" s="57"/>
      <c r="C714" s="63">
        <v>72</v>
      </c>
      <c r="D714" s="117"/>
      <c r="E714" s="147">
        <v>12780</v>
      </c>
      <c r="F714" s="139">
        <f t="shared" si="32"/>
        <v>2881</v>
      </c>
      <c r="G714" s="151">
        <f t="shared" si="33"/>
        <v>2130</v>
      </c>
      <c r="H714" s="179"/>
    </row>
    <row r="715" spans="1:8" x14ac:dyDescent="0.2">
      <c r="A715" s="119">
        <v>854</v>
      </c>
      <c r="B715" s="57"/>
      <c r="C715" s="63">
        <v>72</v>
      </c>
      <c r="D715" s="117"/>
      <c r="E715" s="147">
        <v>12780</v>
      </c>
      <c r="F715" s="139">
        <f t="shared" si="32"/>
        <v>2881</v>
      </c>
      <c r="G715" s="151">
        <f t="shared" si="33"/>
        <v>2130</v>
      </c>
      <c r="H715" s="179"/>
    </row>
    <row r="716" spans="1:8" x14ac:dyDescent="0.2">
      <c r="A716" s="119">
        <v>855</v>
      </c>
      <c r="B716" s="57"/>
      <c r="C716" s="63">
        <v>72</v>
      </c>
      <c r="D716" s="117"/>
      <c r="E716" s="147">
        <v>12780</v>
      </c>
      <c r="F716" s="139">
        <f t="shared" si="32"/>
        <v>2881</v>
      </c>
      <c r="G716" s="151">
        <f t="shared" si="33"/>
        <v>2130</v>
      </c>
      <c r="H716" s="179"/>
    </row>
    <row r="717" spans="1:8" x14ac:dyDescent="0.2">
      <c r="A717" s="119">
        <v>856</v>
      </c>
      <c r="B717" s="57"/>
      <c r="C717" s="63">
        <v>72</v>
      </c>
      <c r="D717" s="117"/>
      <c r="E717" s="147">
        <v>12780</v>
      </c>
      <c r="F717" s="139">
        <f t="shared" si="32"/>
        <v>2881</v>
      </c>
      <c r="G717" s="151">
        <f t="shared" si="33"/>
        <v>2130</v>
      </c>
      <c r="H717" s="179"/>
    </row>
    <row r="718" spans="1:8" x14ac:dyDescent="0.2">
      <c r="A718" s="119">
        <v>857</v>
      </c>
      <c r="B718" s="57"/>
      <c r="C718" s="63">
        <v>72</v>
      </c>
      <c r="D718" s="117"/>
      <c r="E718" s="147">
        <v>12780</v>
      </c>
      <c r="F718" s="139">
        <f t="shared" ref="F718:F771" si="34">ROUND(12*1.35278*(1/C718*E718)+H718,0)</f>
        <v>2881</v>
      </c>
      <c r="G718" s="151">
        <f t="shared" si="33"/>
        <v>2130</v>
      </c>
      <c r="H718" s="179"/>
    </row>
    <row r="719" spans="1:8" x14ac:dyDescent="0.2">
      <c r="A719" s="119">
        <v>858</v>
      </c>
      <c r="B719" s="57"/>
      <c r="C719" s="63">
        <v>72</v>
      </c>
      <c r="D719" s="117"/>
      <c r="E719" s="147">
        <v>12780</v>
      </c>
      <c r="F719" s="139">
        <f t="shared" si="34"/>
        <v>2881</v>
      </c>
      <c r="G719" s="151">
        <f t="shared" si="33"/>
        <v>2130</v>
      </c>
      <c r="H719" s="179"/>
    </row>
    <row r="720" spans="1:8" x14ac:dyDescent="0.2">
      <c r="A720" s="119">
        <v>859</v>
      </c>
      <c r="B720" s="57"/>
      <c r="C720" s="63">
        <v>72</v>
      </c>
      <c r="D720" s="117"/>
      <c r="E720" s="147">
        <v>12780</v>
      </c>
      <c r="F720" s="139">
        <f t="shared" si="34"/>
        <v>2881</v>
      </c>
      <c r="G720" s="151">
        <f t="shared" si="33"/>
        <v>2130</v>
      </c>
      <c r="H720" s="179"/>
    </row>
    <row r="721" spans="1:8" x14ac:dyDescent="0.2">
      <c r="A721" s="119">
        <v>860</v>
      </c>
      <c r="B721" s="57"/>
      <c r="C721" s="63">
        <v>72</v>
      </c>
      <c r="D721" s="117"/>
      <c r="E721" s="147">
        <v>12780</v>
      </c>
      <c r="F721" s="139">
        <f t="shared" si="34"/>
        <v>2881</v>
      </c>
      <c r="G721" s="151">
        <f t="shared" si="33"/>
        <v>2130</v>
      </c>
      <c r="H721" s="179"/>
    </row>
    <row r="722" spans="1:8" x14ac:dyDescent="0.2">
      <c r="A722" s="119">
        <v>861</v>
      </c>
      <c r="B722" s="57"/>
      <c r="C722" s="63">
        <v>72</v>
      </c>
      <c r="D722" s="117"/>
      <c r="E722" s="147">
        <v>12780</v>
      </c>
      <c r="F722" s="139">
        <f t="shared" si="34"/>
        <v>2881</v>
      </c>
      <c r="G722" s="151">
        <f t="shared" si="33"/>
        <v>2130</v>
      </c>
      <c r="H722" s="179"/>
    </row>
    <row r="723" spans="1:8" x14ac:dyDescent="0.2">
      <c r="A723" s="119">
        <v>862</v>
      </c>
      <c r="B723" s="57"/>
      <c r="C723" s="63">
        <v>72</v>
      </c>
      <c r="D723" s="117"/>
      <c r="E723" s="147">
        <v>12780</v>
      </c>
      <c r="F723" s="139">
        <f t="shared" si="34"/>
        <v>2881</v>
      </c>
      <c r="G723" s="151">
        <f t="shared" si="33"/>
        <v>2130</v>
      </c>
      <c r="H723" s="179"/>
    </row>
    <row r="724" spans="1:8" x14ac:dyDescent="0.2">
      <c r="A724" s="119">
        <v>863</v>
      </c>
      <c r="B724" s="57"/>
      <c r="C724" s="63">
        <v>72</v>
      </c>
      <c r="D724" s="117"/>
      <c r="E724" s="147">
        <v>12780</v>
      </c>
      <c r="F724" s="139">
        <f t="shared" si="34"/>
        <v>2881</v>
      </c>
      <c r="G724" s="151">
        <f t="shared" si="33"/>
        <v>2130</v>
      </c>
      <c r="H724" s="179"/>
    </row>
    <row r="725" spans="1:8" x14ac:dyDescent="0.2">
      <c r="A725" s="119">
        <v>864</v>
      </c>
      <c r="B725" s="57"/>
      <c r="C725" s="63">
        <v>72</v>
      </c>
      <c r="D725" s="117"/>
      <c r="E725" s="147">
        <v>12780</v>
      </c>
      <c r="F725" s="139">
        <f t="shared" si="34"/>
        <v>2881</v>
      </c>
      <c r="G725" s="151">
        <f t="shared" si="33"/>
        <v>2130</v>
      </c>
      <c r="H725" s="179"/>
    </row>
    <row r="726" spans="1:8" x14ac:dyDescent="0.2">
      <c r="A726" s="119">
        <v>865</v>
      </c>
      <c r="B726" s="57"/>
      <c r="C726" s="63">
        <v>72</v>
      </c>
      <c r="D726" s="117"/>
      <c r="E726" s="147">
        <v>12780</v>
      </c>
      <c r="F726" s="139">
        <f t="shared" si="34"/>
        <v>2881</v>
      </c>
      <c r="G726" s="151">
        <f t="shared" si="33"/>
        <v>2130</v>
      </c>
      <c r="H726" s="179"/>
    </row>
    <row r="727" spans="1:8" x14ac:dyDescent="0.2">
      <c r="A727" s="119">
        <v>866</v>
      </c>
      <c r="B727" s="57"/>
      <c r="C727" s="63">
        <v>72</v>
      </c>
      <c r="D727" s="117"/>
      <c r="E727" s="147">
        <v>12780</v>
      </c>
      <c r="F727" s="139">
        <f t="shared" si="34"/>
        <v>2881</v>
      </c>
      <c r="G727" s="151">
        <f t="shared" si="33"/>
        <v>2130</v>
      </c>
      <c r="H727" s="179"/>
    </row>
    <row r="728" spans="1:8" x14ac:dyDescent="0.2">
      <c r="A728" s="119">
        <v>867</v>
      </c>
      <c r="B728" s="57"/>
      <c r="C728" s="63">
        <v>72</v>
      </c>
      <c r="D728" s="117"/>
      <c r="E728" s="147">
        <v>12780</v>
      </c>
      <c r="F728" s="139">
        <f t="shared" si="34"/>
        <v>2881</v>
      </c>
      <c r="G728" s="151">
        <f t="shared" si="33"/>
        <v>2130</v>
      </c>
      <c r="H728" s="179"/>
    </row>
    <row r="729" spans="1:8" x14ac:dyDescent="0.2">
      <c r="A729" s="119">
        <v>868</v>
      </c>
      <c r="B729" s="57"/>
      <c r="C729" s="63">
        <v>72</v>
      </c>
      <c r="D729" s="117"/>
      <c r="E729" s="147">
        <v>12780</v>
      </c>
      <c r="F729" s="139">
        <f t="shared" si="34"/>
        <v>2881</v>
      </c>
      <c r="G729" s="151">
        <f t="shared" si="33"/>
        <v>2130</v>
      </c>
      <c r="H729" s="179"/>
    </row>
    <row r="730" spans="1:8" x14ac:dyDescent="0.2">
      <c r="A730" s="119">
        <v>869</v>
      </c>
      <c r="B730" s="57"/>
      <c r="C730" s="63">
        <v>72</v>
      </c>
      <c r="D730" s="117"/>
      <c r="E730" s="147">
        <v>12780</v>
      </c>
      <c r="F730" s="139">
        <f t="shared" si="34"/>
        <v>2881</v>
      </c>
      <c r="G730" s="151">
        <f t="shared" si="33"/>
        <v>2130</v>
      </c>
      <c r="H730" s="179"/>
    </row>
    <row r="731" spans="1:8" x14ac:dyDescent="0.2">
      <c r="A731" s="119">
        <v>870</v>
      </c>
      <c r="B731" s="57"/>
      <c r="C731" s="63">
        <v>72</v>
      </c>
      <c r="D731" s="117"/>
      <c r="E731" s="147">
        <v>12780</v>
      </c>
      <c r="F731" s="139">
        <f t="shared" si="34"/>
        <v>2881</v>
      </c>
      <c r="G731" s="151">
        <f t="shared" si="33"/>
        <v>2130</v>
      </c>
      <c r="H731" s="179"/>
    </row>
    <row r="732" spans="1:8" x14ac:dyDescent="0.2">
      <c r="A732" s="119">
        <v>871</v>
      </c>
      <c r="B732" s="57"/>
      <c r="C732" s="63">
        <v>72</v>
      </c>
      <c r="D732" s="117"/>
      <c r="E732" s="147">
        <v>12780</v>
      </c>
      <c r="F732" s="139">
        <f t="shared" si="34"/>
        <v>2881</v>
      </c>
      <c r="G732" s="151">
        <f t="shared" si="33"/>
        <v>2130</v>
      </c>
      <c r="H732" s="179"/>
    </row>
    <row r="733" spans="1:8" x14ac:dyDescent="0.2">
      <c r="A733" s="119">
        <v>872</v>
      </c>
      <c r="B733" s="57"/>
      <c r="C733" s="63">
        <v>72</v>
      </c>
      <c r="D733" s="117"/>
      <c r="E733" s="147">
        <v>12780</v>
      </c>
      <c r="F733" s="139">
        <f t="shared" si="34"/>
        <v>2881</v>
      </c>
      <c r="G733" s="151">
        <f t="shared" si="33"/>
        <v>2130</v>
      </c>
      <c r="H733" s="179"/>
    </row>
    <row r="734" spans="1:8" x14ac:dyDescent="0.2">
      <c r="A734" s="119">
        <v>873</v>
      </c>
      <c r="B734" s="57"/>
      <c r="C734" s="63">
        <v>72</v>
      </c>
      <c r="D734" s="117"/>
      <c r="E734" s="147">
        <v>12780</v>
      </c>
      <c r="F734" s="139">
        <f t="shared" si="34"/>
        <v>2881</v>
      </c>
      <c r="G734" s="151">
        <f t="shared" si="33"/>
        <v>2130</v>
      </c>
      <c r="H734" s="179"/>
    </row>
    <row r="735" spans="1:8" x14ac:dyDescent="0.2">
      <c r="A735" s="119">
        <v>874</v>
      </c>
      <c r="B735" s="57"/>
      <c r="C735" s="63">
        <v>72</v>
      </c>
      <c r="D735" s="117"/>
      <c r="E735" s="147">
        <v>12780</v>
      </c>
      <c r="F735" s="139">
        <f t="shared" si="34"/>
        <v>2881</v>
      </c>
      <c r="G735" s="151">
        <f t="shared" si="33"/>
        <v>2130</v>
      </c>
      <c r="H735" s="179"/>
    </row>
    <row r="736" spans="1:8" x14ac:dyDescent="0.2">
      <c r="A736" s="119">
        <v>875</v>
      </c>
      <c r="B736" s="57"/>
      <c r="C736" s="63">
        <v>72</v>
      </c>
      <c r="D736" s="117"/>
      <c r="E736" s="147">
        <v>12780</v>
      </c>
      <c r="F736" s="139">
        <f t="shared" si="34"/>
        <v>2881</v>
      </c>
      <c r="G736" s="151">
        <f t="shared" si="33"/>
        <v>2130</v>
      </c>
      <c r="H736" s="179"/>
    </row>
    <row r="737" spans="1:8" x14ac:dyDescent="0.2">
      <c r="A737" s="119">
        <v>876</v>
      </c>
      <c r="B737" s="57"/>
      <c r="C737" s="63">
        <v>72</v>
      </c>
      <c r="D737" s="117"/>
      <c r="E737" s="147">
        <v>12780</v>
      </c>
      <c r="F737" s="139">
        <f t="shared" si="34"/>
        <v>2881</v>
      </c>
      <c r="G737" s="151">
        <f t="shared" si="33"/>
        <v>2130</v>
      </c>
      <c r="H737" s="179"/>
    </row>
    <row r="738" spans="1:8" x14ac:dyDescent="0.2">
      <c r="A738" s="119">
        <v>877</v>
      </c>
      <c r="B738" s="57"/>
      <c r="C738" s="63">
        <v>72</v>
      </c>
      <c r="D738" s="117"/>
      <c r="E738" s="147">
        <v>12780</v>
      </c>
      <c r="F738" s="139">
        <f t="shared" si="34"/>
        <v>2881</v>
      </c>
      <c r="G738" s="151">
        <f t="shared" si="33"/>
        <v>2130</v>
      </c>
      <c r="H738" s="179"/>
    </row>
    <row r="739" spans="1:8" x14ac:dyDescent="0.2">
      <c r="A739" s="119">
        <v>878</v>
      </c>
      <c r="B739" s="57"/>
      <c r="C739" s="63">
        <v>72</v>
      </c>
      <c r="D739" s="117"/>
      <c r="E739" s="147">
        <v>12780</v>
      </c>
      <c r="F739" s="139">
        <f t="shared" si="34"/>
        <v>2881</v>
      </c>
      <c r="G739" s="151">
        <f t="shared" si="33"/>
        <v>2130</v>
      </c>
      <c r="H739" s="179"/>
    </row>
    <row r="740" spans="1:8" x14ac:dyDescent="0.2">
      <c r="A740" s="119">
        <v>879</v>
      </c>
      <c r="B740" s="57"/>
      <c r="C740" s="63">
        <v>72</v>
      </c>
      <c r="D740" s="117"/>
      <c r="E740" s="147">
        <v>12780</v>
      </c>
      <c r="F740" s="139">
        <f t="shared" si="34"/>
        <v>2881</v>
      </c>
      <c r="G740" s="151">
        <f t="shared" si="33"/>
        <v>2130</v>
      </c>
      <c r="H740" s="179"/>
    </row>
    <row r="741" spans="1:8" x14ac:dyDescent="0.2">
      <c r="A741" s="119">
        <v>880</v>
      </c>
      <c r="B741" s="57"/>
      <c r="C741" s="63">
        <v>72</v>
      </c>
      <c r="D741" s="117"/>
      <c r="E741" s="147">
        <v>12780</v>
      </c>
      <c r="F741" s="139">
        <f t="shared" si="34"/>
        <v>2881</v>
      </c>
      <c r="G741" s="151">
        <f t="shared" si="33"/>
        <v>2130</v>
      </c>
      <c r="H741" s="179"/>
    </row>
    <row r="742" spans="1:8" x14ac:dyDescent="0.2">
      <c r="A742" s="119">
        <v>881</v>
      </c>
      <c r="B742" s="57"/>
      <c r="C742" s="63">
        <v>72</v>
      </c>
      <c r="D742" s="117"/>
      <c r="E742" s="147">
        <v>12780</v>
      </c>
      <c r="F742" s="139">
        <f t="shared" si="34"/>
        <v>2881</v>
      </c>
      <c r="G742" s="151">
        <f t="shared" si="33"/>
        <v>2130</v>
      </c>
      <c r="H742" s="179"/>
    </row>
    <row r="743" spans="1:8" x14ac:dyDescent="0.2">
      <c r="A743" s="119">
        <v>882</v>
      </c>
      <c r="B743" s="57"/>
      <c r="C743" s="63">
        <v>72</v>
      </c>
      <c r="D743" s="117"/>
      <c r="E743" s="147">
        <v>12780</v>
      </c>
      <c r="F743" s="139">
        <f t="shared" si="34"/>
        <v>2881</v>
      </c>
      <c r="G743" s="151">
        <f t="shared" si="33"/>
        <v>2130</v>
      </c>
      <c r="H743" s="179"/>
    </row>
    <row r="744" spans="1:8" x14ac:dyDescent="0.2">
      <c r="A744" s="119">
        <v>883</v>
      </c>
      <c r="B744" s="57"/>
      <c r="C744" s="63">
        <v>72</v>
      </c>
      <c r="D744" s="117"/>
      <c r="E744" s="147">
        <v>12780</v>
      </c>
      <c r="F744" s="139">
        <f t="shared" si="34"/>
        <v>2881</v>
      </c>
      <c r="G744" s="151">
        <f t="shared" si="33"/>
        <v>2130</v>
      </c>
      <c r="H744" s="179"/>
    </row>
    <row r="745" spans="1:8" x14ac:dyDescent="0.2">
      <c r="A745" s="119">
        <v>884</v>
      </c>
      <c r="B745" s="57"/>
      <c r="C745" s="63">
        <v>72</v>
      </c>
      <c r="D745" s="117"/>
      <c r="E745" s="147">
        <v>12780</v>
      </c>
      <c r="F745" s="139">
        <f t="shared" si="34"/>
        <v>2881</v>
      </c>
      <c r="G745" s="151">
        <f t="shared" si="33"/>
        <v>2130</v>
      </c>
      <c r="H745" s="179"/>
    </row>
    <row r="746" spans="1:8" x14ac:dyDescent="0.2">
      <c r="A746" s="119">
        <v>885</v>
      </c>
      <c r="B746" s="57"/>
      <c r="C746" s="63">
        <v>72</v>
      </c>
      <c r="D746" s="117"/>
      <c r="E746" s="147">
        <v>12780</v>
      </c>
      <c r="F746" s="139">
        <f t="shared" si="34"/>
        <v>2881</v>
      </c>
      <c r="G746" s="151">
        <f t="shared" si="33"/>
        <v>2130</v>
      </c>
      <c r="H746" s="179"/>
    </row>
    <row r="747" spans="1:8" x14ac:dyDescent="0.2">
      <c r="A747" s="119">
        <v>886</v>
      </c>
      <c r="B747" s="57"/>
      <c r="C747" s="63">
        <v>72</v>
      </c>
      <c r="D747" s="117"/>
      <c r="E747" s="147">
        <v>12780</v>
      </c>
      <c r="F747" s="139">
        <f t="shared" si="34"/>
        <v>2881</v>
      </c>
      <c r="G747" s="151">
        <f t="shared" si="33"/>
        <v>2130</v>
      </c>
      <c r="H747" s="179"/>
    </row>
    <row r="748" spans="1:8" x14ac:dyDescent="0.2">
      <c r="A748" s="119">
        <v>887</v>
      </c>
      <c r="B748" s="57"/>
      <c r="C748" s="63">
        <v>72</v>
      </c>
      <c r="D748" s="117"/>
      <c r="E748" s="147">
        <v>12780</v>
      </c>
      <c r="F748" s="139">
        <f t="shared" si="34"/>
        <v>2881</v>
      </c>
      <c r="G748" s="151">
        <f t="shared" si="33"/>
        <v>2130</v>
      </c>
      <c r="H748" s="179"/>
    </row>
    <row r="749" spans="1:8" x14ac:dyDescent="0.2">
      <c r="A749" s="119">
        <v>888</v>
      </c>
      <c r="B749" s="57"/>
      <c r="C749" s="63">
        <v>72</v>
      </c>
      <c r="D749" s="117"/>
      <c r="E749" s="147">
        <v>12780</v>
      </c>
      <c r="F749" s="139">
        <f t="shared" si="34"/>
        <v>2881</v>
      </c>
      <c r="G749" s="151">
        <f t="shared" si="33"/>
        <v>2130</v>
      </c>
      <c r="H749" s="179"/>
    </row>
    <row r="750" spans="1:8" x14ac:dyDescent="0.2">
      <c r="A750" s="119">
        <v>889</v>
      </c>
      <c r="B750" s="57"/>
      <c r="C750" s="63">
        <v>72</v>
      </c>
      <c r="D750" s="117"/>
      <c r="E750" s="147">
        <v>12780</v>
      </c>
      <c r="F750" s="139">
        <f t="shared" si="34"/>
        <v>2881</v>
      </c>
      <c r="G750" s="151">
        <f t="shared" si="33"/>
        <v>2130</v>
      </c>
      <c r="H750" s="179"/>
    </row>
    <row r="751" spans="1:8" x14ac:dyDescent="0.2">
      <c r="A751" s="119">
        <v>890</v>
      </c>
      <c r="B751" s="57"/>
      <c r="C751" s="63">
        <v>72</v>
      </c>
      <c r="D751" s="117"/>
      <c r="E751" s="147">
        <v>12780</v>
      </c>
      <c r="F751" s="139">
        <f t="shared" si="34"/>
        <v>2881</v>
      </c>
      <c r="G751" s="151">
        <f t="shared" si="33"/>
        <v>2130</v>
      </c>
      <c r="H751" s="179"/>
    </row>
    <row r="752" spans="1:8" x14ac:dyDescent="0.2">
      <c r="A752" s="119">
        <v>891</v>
      </c>
      <c r="B752" s="57"/>
      <c r="C752" s="63">
        <v>72</v>
      </c>
      <c r="D752" s="117"/>
      <c r="E752" s="147">
        <v>12780</v>
      </c>
      <c r="F752" s="139">
        <f t="shared" si="34"/>
        <v>2881</v>
      </c>
      <c r="G752" s="151">
        <f t="shared" si="33"/>
        <v>2130</v>
      </c>
      <c r="H752" s="179"/>
    </row>
    <row r="753" spans="1:8" x14ac:dyDescent="0.2">
      <c r="A753" s="119">
        <v>892</v>
      </c>
      <c r="B753" s="57"/>
      <c r="C753" s="63">
        <v>72</v>
      </c>
      <c r="D753" s="117"/>
      <c r="E753" s="147">
        <v>12780</v>
      </c>
      <c r="F753" s="139">
        <f t="shared" si="34"/>
        <v>2881</v>
      </c>
      <c r="G753" s="151">
        <f t="shared" si="33"/>
        <v>2130</v>
      </c>
      <c r="H753" s="179"/>
    </row>
    <row r="754" spans="1:8" x14ac:dyDescent="0.2">
      <c r="A754" s="119">
        <v>893</v>
      </c>
      <c r="B754" s="57"/>
      <c r="C754" s="63">
        <v>72</v>
      </c>
      <c r="D754" s="117"/>
      <c r="E754" s="147">
        <v>12780</v>
      </c>
      <c r="F754" s="139">
        <f t="shared" si="34"/>
        <v>2881</v>
      </c>
      <c r="G754" s="151">
        <f t="shared" si="33"/>
        <v>2130</v>
      </c>
      <c r="H754" s="179"/>
    </row>
    <row r="755" spans="1:8" x14ac:dyDescent="0.2">
      <c r="A755" s="119">
        <v>894</v>
      </c>
      <c r="B755" s="57"/>
      <c r="C755" s="63">
        <v>72</v>
      </c>
      <c r="D755" s="117"/>
      <c r="E755" s="147">
        <v>12780</v>
      </c>
      <c r="F755" s="139">
        <f t="shared" si="34"/>
        <v>2881</v>
      </c>
      <c r="G755" s="151">
        <f t="shared" si="33"/>
        <v>2130</v>
      </c>
      <c r="H755" s="179"/>
    </row>
    <row r="756" spans="1:8" x14ac:dyDescent="0.2">
      <c r="A756" s="119">
        <v>895</v>
      </c>
      <c r="B756" s="57"/>
      <c r="C756" s="63">
        <v>72</v>
      </c>
      <c r="D756" s="117"/>
      <c r="E756" s="147">
        <v>12780</v>
      </c>
      <c r="F756" s="139">
        <f t="shared" si="34"/>
        <v>2881</v>
      </c>
      <c r="G756" s="151">
        <f t="shared" si="33"/>
        <v>2130</v>
      </c>
      <c r="H756" s="179"/>
    </row>
    <row r="757" spans="1:8" x14ac:dyDescent="0.2">
      <c r="A757" s="119">
        <v>896</v>
      </c>
      <c r="B757" s="57"/>
      <c r="C757" s="63">
        <v>72</v>
      </c>
      <c r="D757" s="117"/>
      <c r="E757" s="147">
        <v>12780</v>
      </c>
      <c r="F757" s="139">
        <f t="shared" si="34"/>
        <v>2881</v>
      </c>
      <c r="G757" s="151">
        <f t="shared" si="33"/>
        <v>2130</v>
      </c>
      <c r="H757" s="179"/>
    </row>
    <row r="758" spans="1:8" x14ac:dyDescent="0.2">
      <c r="A758" s="119">
        <v>897</v>
      </c>
      <c r="B758" s="57"/>
      <c r="C758" s="63">
        <v>72</v>
      </c>
      <c r="D758" s="117"/>
      <c r="E758" s="147">
        <v>12780</v>
      </c>
      <c r="F758" s="139">
        <f t="shared" si="34"/>
        <v>2881</v>
      </c>
      <c r="G758" s="151">
        <f t="shared" ref="G758:G771" si="35">ROUND(12*(1/C758*E758),0)</f>
        <v>2130</v>
      </c>
      <c r="H758" s="179"/>
    </row>
    <row r="759" spans="1:8" x14ac:dyDescent="0.2">
      <c r="A759" s="119">
        <v>898</v>
      </c>
      <c r="B759" s="57"/>
      <c r="C759" s="63">
        <v>72</v>
      </c>
      <c r="D759" s="117"/>
      <c r="E759" s="147">
        <v>12780</v>
      </c>
      <c r="F759" s="139">
        <f t="shared" si="34"/>
        <v>2881</v>
      </c>
      <c r="G759" s="151">
        <f t="shared" si="35"/>
        <v>2130</v>
      </c>
      <c r="H759" s="179"/>
    </row>
    <row r="760" spans="1:8" x14ac:dyDescent="0.2">
      <c r="A760" s="119">
        <v>899</v>
      </c>
      <c r="B760" s="57"/>
      <c r="C760" s="63">
        <v>72</v>
      </c>
      <c r="D760" s="117"/>
      <c r="E760" s="147">
        <v>12780</v>
      </c>
      <c r="F760" s="139">
        <f t="shared" si="34"/>
        <v>2881</v>
      </c>
      <c r="G760" s="151">
        <f t="shared" si="35"/>
        <v>2130</v>
      </c>
      <c r="H760" s="179"/>
    </row>
    <row r="761" spans="1:8" x14ac:dyDescent="0.2">
      <c r="A761" s="119">
        <v>900</v>
      </c>
      <c r="B761" s="57"/>
      <c r="C761" s="63">
        <v>72</v>
      </c>
      <c r="D761" s="117"/>
      <c r="E761" s="147">
        <v>12780</v>
      </c>
      <c r="F761" s="139">
        <f t="shared" si="34"/>
        <v>2881</v>
      </c>
      <c r="G761" s="151">
        <f t="shared" si="35"/>
        <v>2130</v>
      </c>
      <c r="H761" s="179"/>
    </row>
    <row r="762" spans="1:8" x14ac:dyDescent="0.2">
      <c r="A762" s="119">
        <v>901</v>
      </c>
      <c r="B762" s="57"/>
      <c r="C762" s="63">
        <v>72</v>
      </c>
      <c r="D762" s="117"/>
      <c r="E762" s="147">
        <v>12780</v>
      </c>
      <c r="F762" s="139">
        <f t="shared" si="34"/>
        <v>2881</v>
      </c>
      <c r="G762" s="151">
        <f t="shared" si="35"/>
        <v>2130</v>
      </c>
      <c r="H762" s="179"/>
    </row>
    <row r="763" spans="1:8" x14ac:dyDescent="0.2">
      <c r="A763" s="119">
        <v>902</v>
      </c>
      <c r="B763" s="57"/>
      <c r="C763" s="63">
        <v>72</v>
      </c>
      <c r="D763" s="117"/>
      <c r="E763" s="147">
        <v>12780</v>
      </c>
      <c r="F763" s="139">
        <f t="shared" si="34"/>
        <v>2881</v>
      </c>
      <c r="G763" s="151">
        <f t="shared" si="35"/>
        <v>2130</v>
      </c>
      <c r="H763" s="179"/>
    </row>
    <row r="764" spans="1:8" x14ac:dyDescent="0.2">
      <c r="A764" s="119">
        <v>903</v>
      </c>
      <c r="B764" s="57"/>
      <c r="C764" s="63">
        <v>72</v>
      </c>
      <c r="D764" s="117"/>
      <c r="E764" s="147">
        <v>12780</v>
      </c>
      <c r="F764" s="139">
        <f t="shared" si="34"/>
        <v>2881</v>
      </c>
      <c r="G764" s="151">
        <f t="shared" si="35"/>
        <v>2130</v>
      </c>
      <c r="H764" s="179"/>
    </row>
    <row r="765" spans="1:8" x14ac:dyDescent="0.2">
      <c r="A765" s="119">
        <v>904</v>
      </c>
      <c r="B765" s="57"/>
      <c r="C765" s="63">
        <v>72</v>
      </c>
      <c r="D765" s="117"/>
      <c r="E765" s="147">
        <v>12780</v>
      </c>
      <c r="F765" s="139">
        <f t="shared" si="34"/>
        <v>2881</v>
      </c>
      <c r="G765" s="151">
        <f t="shared" si="35"/>
        <v>2130</v>
      </c>
      <c r="H765" s="179"/>
    </row>
    <row r="766" spans="1:8" x14ac:dyDescent="0.2">
      <c r="A766" s="119">
        <v>905</v>
      </c>
      <c r="B766" s="57"/>
      <c r="C766" s="63">
        <v>72</v>
      </c>
      <c r="D766" s="117"/>
      <c r="E766" s="147">
        <v>12780</v>
      </c>
      <c r="F766" s="139">
        <f t="shared" si="34"/>
        <v>2881</v>
      </c>
      <c r="G766" s="151">
        <f t="shared" si="35"/>
        <v>2130</v>
      </c>
      <c r="H766" s="179"/>
    </row>
    <row r="767" spans="1:8" x14ac:dyDescent="0.2">
      <c r="A767" s="119">
        <v>906</v>
      </c>
      <c r="B767" s="57"/>
      <c r="C767" s="63">
        <v>72</v>
      </c>
      <c r="D767" s="117"/>
      <c r="E767" s="147">
        <v>12780</v>
      </c>
      <c r="F767" s="139">
        <f t="shared" si="34"/>
        <v>2881</v>
      </c>
      <c r="G767" s="151">
        <f t="shared" si="35"/>
        <v>2130</v>
      </c>
      <c r="H767" s="179"/>
    </row>
    <row r="768" spans="1:8" x14ac:dyDescent="0.2">
      <c r="A768" s="119">
        <v>907</v>
      </c>
      <c r="B768" s="57"/>
      <c r="C768" s="63">
        <v>72</v>
      </c>
      <c r="D768" s="117"/>
      <c r="E768" s="147">
        <v>12780</v>
      </c>
      <c r="F768" s="139">
        <f t="shared" si="34"/>
        <v>2881</v>
      </c>
      <c r="G768" s="151">
        <f t="shared" si="35"/>
        <v>2130</v>
      </c>
      <c r="H768" s="179"/>
    </row>
    <row r="769" spans="1:8" x14ac:dyDescent="0.2">
      <c r="A769" s="119">
        <v>908</v>
      </c>
      <c r="B769" s="57"/>
      <c r="C769" s="63">
        <v>72</v>
      </c>
      <c r="D769" s="117"/>
      <c r="E769" s="147">
        <v>12780</v>
      </c>
      <c r="F769" s="139">
        <f t="shared" si="34"/>
        <v>2881</v>
      </c>
      <c r="G769" s="151">
        <f t="shared" si="35"/>
        <v>2130</v>
      </c>
      <c r="H769" s="179"/>
    </row>
    <row r="770" spans="1:8" x14ac:dyDescent="0.2">
      <c r="A770" s="119">
        <v>909</v>
      </c>
      <c r="B770" s="57"/>
      <c r="C770" s="63">
        <v>72</v>
      </c>
      <c r="D770" s="117"/>
      <c r="E770" s="147">
        <v>12780</v>
      </c>
      <c r="F770" s="139">
        <f t="shared" si="34"/>
        <v>2881</v>
      </c>
      <c r="G770" s="151">
        <f t="shared" si="35"/>
        <v>2130</v>
      </c>
      <c r="H770" s="179"/>
    </row>
    <row r="771" spans="1:8" ht="13.5" thickBot="1" x14ac:dyDescent="0.25">
      <c r="A771" s="93">
        <v>910</v>
      </c>
      <c r="B771" s="64"/>
      <c r="C771" s="65">
        <v>72</v>
      </c>
      <c r="D771" s="118"/>
      <c r="E771" s="141">
        <v>12780</v>
      </c>
      <c r="F771" s="144">
        <f t="shared" si="34"/>
        <v>2881</v>
      </c>
      <c r="G771" s="153">
        <f t="shared" si="35"/>
        <v>2130</v>
      </c>
      <c r="H771" s="180"/>
    </row>
  </sheetData>
  <mergeCells count="1">
    <mergeCell ref="A10:B10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23" orientation="portrait" r:id="rId1"/>
  <headerFooter alignWithMargins="0">
    <oddHeader>&amp;LKrajský úřad Plzeňského kraje&amp;R25. 2. 2015</oddHeader>
    <oddFooter>Stránka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1:I310"/>
  <sheetViews>
    <sheetView workbookViewId="0">
      <pane ySplit="10" topLeftCell="A11" activePane="bottomLeft" state="frozenSplit"/>
      <selection activeCell="J36" sqref="J36"/>
      <selection pane="bottomLeft" activeCell="F326" sqref="F326"/>
    </sheetView>
  </sheetViews>
  <sheetFormatPr defaultRowHeight="12.75" x14ac:dyDescent="0.2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0.7109375" customWidth="1"/>
    <col min="9" max="9" width="16.140625" customWidth="1"/>
  </cols>
  <sheetData>
    <row r="1" spans="1:9" x14ac:dyDescent="0.2">
      <c r="H1" t="s">
        <v>36</v>
      </c>
    </row>
    <row r="2" spans="1:9" ht="4.5" customHeight="1" x14ac:dyDescent="0.2"/>
    <row r="3" spans="1:9" ht="20.25" x14ac:dyDescent="0.3">
      <c r="A3" s="30" t="s">
        <v>735</v>
      </c>
      <c r="C3" s="26"/>
      <c r="D3" s="26"/>
      <c r="E3" s="26"/>
      <c r="F3" s="27"/>
      <c r="G3" s="27"/>
      <c r="H3" s="28"/>
      <c r="I3" s="28"/>
    </row>
    <row r="4" spans="1:9" ht="15" x14ac:dyDescent="0.25">
      <c r="A4" s="58" t="s">
        <v>58</v>
      </c>
      <c r="B4" s="32"/>
      <c r="C4" s="32"/>
      <c r="D4" s="32"/>
      <c r="E4" s="32"/>
      <c r="F4" s="32"/>
      <c r="G4" s="32"/>
      <c r="I4" s="28"/>
    </row>
    <row r="5" spans="1:9" ht="5.25" customHeight="1" x14ac:dyDescent="0.25">
      <c r="A5" s="58"/>
      <c r="B5" s="32"/>
      <c r="C5" s="32"/>
      <c r="D5" s="32"/>
      <c r="E5" s="32"/>
      <c r="F5" s="32"/>
      <c r="G5" s="32"/>
      <c r="I5" s="28"/>
    </row>
    <row r="6" spans="1:9" ht="15.75" x14ac:dyDescent="0.25">
      <c r="A6" s="33"/>
      <c r="B6" s="34"/>
      <c r="C6" s="35" t="s">
        <v>158</v>
      </c>
      <c r="E6" s="36" t="s">
        <v>159</v>
      </c>
      <c r="I6" s="28"/>
    </row>
    <row r="7" spans="1:9" ht="15.75" x14ac:dyDescent="0.25">
      <c r="A7" s="37"/>
      <c r="B7" s="34"/>
      <c r="C7" s="59" t="s">
        <v>92</v>
      </c>
      <c r="D7" s="60"/>
      <c r="E7" s="59"/>
      <c r="I7" s="28"/>
    </row>
    <row r="8" spans="1:9" ht="6" customHeight="1" thickBot="1" x14ac:dyDescent="0.25">
      <c r="A8" s="512"/>
      <c r="B8" s="512"/>
      <c r="C8" s="44"/>
      <c r="D8" s="45"/>
      <c r="E8" s="46"/>
      <c r="F8" s="46"/>
      <c r="G8" s="46"/>
      <c r="I8" s="28"/>
    </row>
    <row r="9" spans="1:9" ht="15.75" x14ac:dyDescent="0.2">
      <c r="A9" s="29"/>
      <c r="B9" s="47" t="s">
        <v>197</v>
      </c>
      <c r="C9" s="48"/>
      <c r="D9" s="47" t="s">
        <v>198</v>
      </c>
      <c r="E9" s="48"/>
      <c r="F9" s="49" t="s">
        <v>199</v>
      </c>
      <c r="G9" s="513" t="s">
        <v>200</v>
      </c>
      <c r="H9" s="514"/>
    </row>
    <row r="10" spans="1:9" ht="45.75" thickBot="1" x14ac:dyDescent="0.25">
      <c r="A10" s="50" t="s">
        <v>31</v>
      </c>
      <c r="B10" s="51" t="s">
        <v>158</v>
      </c>
      <c r="C10" s="52" t="s">
        <v>159</v>
      </c>
      <c r="D10" s="53" t="s">
        <v>201</v>
      </c>
      <c r="E10" s="54" t="s">
        <v>202</v>
      </c>
      <c r="F10" s="155" t="s">
        <v>199</v>
      </c>
      <c r="G10" s="152" t="s">
        <v>535</v>
      </c>
      <c r="H10" s="156" t="s">
        <v>204</v>
      </c>
    </row>
    <row r="11" spans="1:9" x14ac:dyDescent="0.2">
      <c r="A11" s="119">
        <v>1</v>
      </c>
      <c r="B11" s="67">
        <f t="shared" ref="B11:B74" si="0">ROUND(1.12233*LN(A11)+26.078,2)</f>
        <v>26.08</v>
      </c>
      <c r="C11" s="55"/>
      <c r="D11" s="145">
        <v>21470</v>
      </c>
      <c r="E11" s="138"/>
      <c r="F11" s="145">
        <f>ROUND(12*1.35278*(1/B11*D11)+H11,0)</f>
        <v>13450</v>
      </c>
      <c r="G11" s="157">
        <f>ROUND(12*(1/B11*D11),0)</f>
        <v>9879</v>
      </c>
      <c r="H11" s="146">
        <v>86</v>
      </c>
    </row>
    <row r="12" spans="1:9" x14ac:dyDescent="0.2">
      <c r="A12" s="119">
        <v>2</v>
      </c>
      <c r="B12" s="67">
        <f t="shared" si="0"/>
        <v>26.86</v>
      </c>
      <c r="C12" s="63"/>
      <c r="D12" s="139">
        <v>21470</v>
      </c>
      <c r="E12" s="138"/>
      <c r="F12" s="139">
        <f t="shared" ref="F12:F75" si="1">ROUND(12*1.35278*(1/B12*D12)+H12,0)</f>
        <v>13062</v>
      </c>
      <c r="G12" s="151">
        <f t="shared" ref="G12:G75" si="2">ROUND(12*(1/B12*D12),0)</f>
        <v>9592</v>
      </c>
      <c r="H12" s="147">
        <v>86</v>
      </c>
    </row>
    <row r="13" spans="1:9" x14ac:dyDescent="0.2">
      <c r="A13" s="119">
        <v>3</v>
      </c>
      <c r="B13" s="67">
        <f t="shared" si="0"/>
        <v>27.31</v>
      </c>
      <c r="C13" s="63"/>
      <c r="D13" s="139">
        <v>21470</v>
      </c>
      <c r="E13" s="138"/>
      <c r="F13" s="139">
        <f t="shared" si="1"/>
        <v>12848</v>
      </c>
      <c r="G13" s="151">
        <f t="shared" si="2"/>
        <v>9434</v>
      </c>
      <c r="H13" s="147">
        <v>86</v>
      </c>
    </row>
    <row r="14" spans="1:9" x14ac:dyDescent="0.2">
      <c r="A14" s="119">
        <v>4</v>
      </c>
      <c r="B14" s="67">
        <f t="shared" si="0"/>
        <v>27.63</v>
      </c>
      <c r="C14" s="63"/>
      <c r="D14" s="139">
        <v>21470</v>
      </c>
      <c r="E14" s="138"/>
      <c r="F14" s="139">
        <f t="shared" si="1"/>
        <v>12700</v>
      </c>
      <c r="G14" s="151">
        <f t="shared" si="2"/>
        <v>9325</v>
      </c>
      <c r="H14" s="147">
        <v>86</v>
      </c>
    </row>
    <row r="15" spans="1:9" x14ac:dyDescent="0.2">
      <c r="A15" s="119">
        <v>5</v>
      </c>
      <c r="B15" s="67">
        <f t="shared" si="0"/>
        <v>27.88</v>
      </c>
      <c r="C15" s="63"/>
      <c r="D15" s="139">
        <v>21470</v>
      </c>
      <c r="E15" s="138"/>
      <c r="F15" s="139">
        <f t="shared" si="1"/>
        <v>12587</v>
      </c>
      <c r="G15" s="151">
        <f t="shared" si="2"/>
        <v>9241</v>
      </c>
      <c r="H15" s="147">
        <v>86</v>
      </c>
    </row>
    <row r="16" spans="1:9" x14ac:dyDescent="0.2">
      <c r="A16" s="119">
        <v>6</v>
      </c>
      <c r="B16" s="67">
        <f t="shared" si="0"/>
        <v>28.09</v>
      </c>
      <c r="C16" s="63"/>
      <c r="D16" s="139">
        <v>21470</v>
      </c>
      <c r="E16" s="138"/>
      <c r="F16" s="139">
        <f t="shared" si="1"/>
        <v>12494</v>
      </c>
      <c r="G16" s="151">
        <f t="shared" si="2"/>
        <v>9172</v>
      </c>
      <c r="H16" s="147">
        <v>86</v>
      </c>
    </row>
    <row r="17" spans="1:8" x14ac:dyDescent="0.2">
      <c r="A17" s="119">
        <v>7</v>
      </c>
      <c r="B17" s="67">
        <f t="shared" si="0"/>
        <v>28.26</v>
      </c>
      <c r="C17" s="63"/>
      <c r="D17" s="139">
        <v>21470</v>
      </c>
      <c r="E17" s="138"/>
      <c r="F17" s="139">
        <f t="shared" si="1"/>
        <v>12419</v>
      </c>
      <c r="G17" s="151">
        <f t="shared" si="2"/>
        <v>9117</v>
      </c>
      <c r="H17" s="147">
        <v>86</v>
      </c>
    </row>
    <row r="18" spans="1:8" x14ac:dyDescent="0.2">
      <c r="A18" s="119">
        <v>8</v>
      </c>
      <c r="B18" s="67">
        <f t="shared" si="0"/>
        <v>28.41</v>
      </c>
      <c r="C18" s="63"/>
      <c r="D18" s="139">
        <v>21470</v>
      </c>
      <c r="E18" s="138"/>
      <c r="F18" s="139">
        <f t="shared" si="1"/>
        <v>12354</v>
      </c>
      <c r="G18" s="151">
        <f t="shared" si="2"/>
        <v>9069</v>
      </c>
      <c r="H18" s="147">
        <v>86</v>
      </c>
    </row>
    <row r="19" spans="1:8" x14ac:dyDescent="0.2">
      <c r="A19" s="119">
        <v>9</v>
      </c>
      <c r="B19" s="67">
        <f t="shared" si="0"/>
        <v>28.54</v>
      </c>
      <c r="C19" s="63"/>
      <c r="D19" s="139">
        <v>21470</v>
      </c>
      <c r="E19" s="138"/>
      <c r="F19" s="139">
        <f t="shared" si="1"/>
        <v>12298</v>
      </c>
      <c r="G19" s="151">
        <f t="shared" si="2"/>
        <v>9027</v>
      </c>
      <c r="H19" s="147">
        <v>86</v>
      </c>
    </row>
    <row r="20" spans="1:8" x14ac:dyDescent="0.2">
      <c r="A20" s="119">
        <v>10</v>
      </c>
      <c r="B20" s="67">
        <f t="shared" si="0"/>
        <v>28.66</v>
      </c>
      <c r="C20" s="63"/>
      <c r="D20" s="139">
        <v>21470</v>
      </c>
      <c r="E20" s="138"/>
      <c r="F20" s="139">
        <f t="shared" si="1"/>
        <v>12247</v>
      </c>
      <c r="G20" s="151">
        <f t="shared" si="2"/>
        <v>8990</v>
      </c>
      <c r="H20" s="147">
        <v>86</v>
      </c>
    </row>
    <row r="21" spans="1:8" x14ac:dyDescent="0.2">
      <c r="A21" s="119">
        <v>11</v>
      </c>
      <c r="B21" s="67">
        <f t="shared" si="0"/>
        <v>28.77</v>
      </c>
      <c r="C21" s="63"/>
      <c r="D21" s="139">
        <v>21470</v>
      </c>
      <c r="E21" s="138"/>
      <c r="F21" s="139">
        <f t="shared" si="1"/>
        <v>12200</v>
      </c>
      <c r="G21" s="151">
        <f t="shared" si="2"/>
        <v>8955</v>
      </c>
      <c r="H21" s="147">
        <v>86</v>
      </c>
    </row>
    <row r="22" spans="1:8" x14ac:dyDescent="0.2">
      <c r="A22" s="119">
        <v>12</v>
      </c>
      <c r="B22" s="67">
        <f t="shared" si="0"/>
        <v>28.87</v>
      </c>
      <c r="C22" s="63"/>
      <c r="D22" s="139">
        <v>21470</v>
      </c>
      <c r="E22" s="138"/>
      <c r="F22" s="139">
        <f t="shared" si="1"/>
        <v>12158</v>
      </c>
      <c r="G22" s="151">
        <f t="shared" si="2"/>
        <v>8924</v>
      </c>
      <c r="H22" s="147">
        <v>86</v>
      </c>
    </row>
    <row r="23" spans="1:8" x14ac:dyDescent="0.2">
      <c r="A23" s="119">
        <v>13</v>
      </c>
      <c r="B23" s="67">
        <f t="shared" si="0"/>
        <v>28.96</v>
      </c>
      <c r="C23" s="63"/>
      <c r="D23" s="139">
        <v>21470</v>
      </c>
      <c r="E23" s="138"/>
      <c r="F23" s="139">
        <f t="shared" si="1"/>
        <v>12121</v>
      </c>
      <c r="G23" s="151">
        <f t="shared" si="2"/>
        <v>8896</v>
      </c>
      <c r="H23" s="147">
        <v>86</v>
      </c>
    </row>
    <row r="24" spans="1:8" x14ac:dyDescent="0.2">
      <c r="A24" s="119">
        <v>14</v>
      </c>
      <c r="B24" s="67">
        <f t="shared" si="0"/>
        <v>29.04</v>
      </c>
      <c r="C24" s="63"/>
      <c r="D24" s="139">
        <v>21470</v>
      </c>
      <c r="E24" s="138"/>
      <c r="F24" s="139">
        <f t="shared" si="1"/>
        <v>12088</v>
      </c>
      <c r="G24" s="151">
        <f t="shared" si="2"/>
        <v>8872</v>
      </c>
      <c r="H24" s="147">
        <v>86</v>
      </c>
    </row>
    <row r="25" spans="1:8" x14ac:dyDescent="0.2">
      <c r="A25" s="119">
        <v>15</v>
      </c>
      <c r="B25" s="67">
        <f t="shared" si="0"/>
        <v>29.12</v>
      </c>
      <c r="C25" s="63"/>
      <c r="D25" s="139">
        <v>21470</v>
      </c>
      <c r="E25" s="138"/>
      <c r="F25" s="139">
        <f t="shared" si="1"/>
        <v>12055</v>
      </c>
      <c r="G25" s="151">
        <f t="shared" si="2"/>
        <v>8848</v>
      </c>
      <c r="H25" s="147">
        <v>86</v>
      </c>
    </row>
    <row r="26" spans="1:8" x14ac:dyDescent="0.2">
      <c r="A26" s="119">
        <v>16</v>
      </c>
      <c r="B26" s="67">
        <f t="shared" si="0"/>
        <v>29.19</v>
      </c>
      <c r="C26" s="63"/>
      <c r="D26" s="139">
        <v>21470</v>
      </c>
      <c r="E26" s="138"/>
      <c r="F26" s="139">
        <f t="shared" si="1"/>
        <v>12026</v>
      </c>
      <c r="G26" s="151">
        <f t="shared" si="2"/>
        <v>8826</v>
      </c>
      <c r="H26" s="147">
        <v>86</v>
      </c>
    </row>
    <row r="27" spans="1:8" x14ac:dyDescent="0.2">
      <c r="A27" s="119">
        <v>17</v>
      </c>
      <c r="B27" s="67">
        <f t="shared" si="0"/>
        <v>29.26</v>
      </c>
      <c r="C27" s="63"/>
      <c r="D27" s="139">
        <v>21470</v>
      </c>
      <c r="E27" s="138"/>
      <c r="F27" s="139">
        <f t="shared" si="1"/>
        <v>11997</v>
      </c>
      <c r="G27" s="151">
        <f t="shared" si="2"/>
        <v>8805</v>
      </c>
      <c r="H27" s="147">
        <v>86</v>
      </c>
    </row>
    <row r="28" spans="1:8" x14ac:dyDescent="0.2">
      <c r="A28" s="119">
        <v>18</v>
      </c>
      <c r="B28" s="67">
        <f t="shared" si="0"/>
        <v>29.32</v>
      </c>
      <c r="C28" s="63"/>
      <c r="D28" s="139">
        <v>21470</v>
      </c>
      <c r="E28" s="138"/>
      <c r="F28" s="139">
        <f t="shared" si="1"/>
        <v>11973</v>
      </c>
      <c r="G28" s="151">
        <f t="shared" si="2"/>
        <v>8787</v>
      </c>
      <c r="H28" s="147">
        <v>86</v>
      </c>
    </row>
    <row r="29" spans="1:8" x14ac:dyDescent="0.2">
      <c r="A29" s="119">
        <v>19</v>
      </c>
      <c r="B29" s="67">
        <f t="shared" si="0"/>
        <v>29.38</v>
      </c>
      <c r="C29" s="63"/>
      <c r="D29" s="139">
        <v>21470</v>
      </c>
      <c r="E29" s="138"/>
      <c r="F29" s="139">
        <f t="shared" si="1"/>
        <v>11949</v>
      </c>
      <c r="G29" s="151">
        <f t="shared" si="2"/>
        <v>8769</v>
      </c>
      <c r="H29" s="147">
        <v>86</v>
      </c>
    </row>
    <row r="30" spans="1:8" x14ac:dyDescent="0.2">
      <c r="A30" s="119">
        <v>20</v>
      </c>
      <c r="B30" s="67">
        <f t="shared" si="0"/>
        <v>29.44</v>
      </c>
      <c r="C30" s="63"/>
      <c r="D30" s="139">
        <v>21470</v>
      </c>
      <c r="E30" s="138"/>
      <c r="F30" s="139">
        <f t="shared" si="1"/>
        <v>11925</v>
      </c>
      <c r="G30" s="151">
        <f t="shared" si="2"/>
        <v>8751</v>
      </c>
      <c r="H30" s="147">
        <v>86</v>
      </c>
    </row>
    <row r="31" spans="1:8" x14ac:dyDescent="0.2">
      <c r="A31" s="119">
        <v>21</v>
      </c>
      <c r="B31" s="67">
        <f t="shared" si="0"/>
        <v>29.49</v>
      </c>
      <c r="C31" s="63"/>
      <c r="D31" s="139">
        <v>21470</v>
      </c>
      <c r="E31" s="138"/>
      <c r="F31" s="139">
        <f t="shared" si="1"/>
        <v>11905</v>
      </c>
      <c r="G31" s="151">
        <f t="shared" si="2"/>
        <v>8737</v>
      </c>
      <c r="H31" s="147">
        <v>86</v>
      </c>
    </row>
    <row r="32" spans="1:8" x14ac:dyDescent="0.2">
      <c r="A32" s="119">
        <v>22</v>
      </c>
      <c r="B32" s="67">
        <f t="shared" si="0"/>
        <v>29.55</v>
      </c>
      <c r="C32" s="63"/>
      <c r="D32" s="139">
        <v>21470</v>
      </c>
      <c r="E32" s="138"/>
      <c r="F32" s="139">
        <f t="shared" si="1"/>
        <v>11881</v>
      </c>
      <c r="G32" s="151">
        <f t="shared" si="2"/>
        <v>8719</v>
      </c>
      <c r="H32" s="147">
        <v>86</v>
      </c>
    </row>
    <row r="33" spans="1:8" x14ac:dyDescent="0.2">
      <c r="A33" s="119">
        <v>23</v>
      </c>
      <c r="B33" s="67">
        <f t="shared" si="0"/>
        <v>29.6</v>
      </c>
      <c r="C33" s="63"/>
      <c r="D33" s="139">
        <v>21470</v>
      </c>
      <c r="E33" s="138"/>
      <c r="F33" s="139">
        <f t="shared" si="1"/>
        <v>11861</v>
      </c>
      <c r="G33" s="151">
        <f t="shared" si="2"/>
        <v>8704</v>
      </c>
      <c r="H33" s="147">
        <v>86</v>
      </c>
    </row>
    <row r="34" spans="1:8" x14ac:dyDescent="0.2">
      <c r="A34" s="119">
        <v>24</v>
      </c>
      <c r="B34" s="67">
        <f t="shared" si="0"/>
        <v>29.64</v>
      </c>
      <c r="C34" s="63"/>
      <c r="D34" s="139">
        <v>21470</v>
      </c>
      <c r="E34" s="138"/>
      <c r="F34" s="139">
        <f t="shared" si="1"/>
        <v>11845</v>
      </c>
      <c r="G34" s="151">
        <f t="shared" si="2"/>
        <v>8692</v>
      </c>
      <c r="H34" s="147">
        <v>86</v>
      </c>
    </row>
    <row r="35" spans="1:8" x14ac:dyDescent="0.2">
      <c r="A35" s="119">
        <v>25</v>
      </c>
      <c r="B35" s="67">
        <f t="shared" si="0"/>
        <v>29.69</v>
      </c>
      <c r="C35" s="63"/>
      <c r="D35" s="139">
        <v>21470</v>
      </c>
      <c r="E35" s="138"/>
      <c r="F35" s="139">
        <f t="shared" si="1"/>
        <v>11825</v>
      </c>
      <c r="G35" s="151">
        <f t="shared" si="2"/>
        <v>8678</v>
      </c>
      <c r="H35" s="147">
        <v>86</v>
      </c>
    </row>
    <row r="36" spans="1:8" x14ac:dyDescent="0.2">
      <c r="A36" s="119">
        <v>26</v>
      </c>
      <c r="B36" s="67">
        <f t="shared" si="0"/>
        <v>29.73</v>
      </c>
      <c r="C36" s="63"/>
      <c r="D36" s="139">
        <v>21470</v>
      </c>
      <c r="E36" s="138"/>
      <c r="F36" s="139">
        <f t="shared" si="1"/>
        <v>11809</v>
      </c>
      <c r="G36" s="151">
        <f t="shared" si="2"/>
        <v>8666</v>
      </c>
      <c r="H36" s="147">
        <v>86</v>
      </c>
    </row>
    <row r="37" spans="1:8" x14ac:dyDescent="0.2">
      <c r="A37" s="119">
        <v>27</v>
      </c>
      <c r="B37" s="67">
        <f t="shared" si="0"/>
        <v>29.78</v>
      </c>
      <c r="C37" s="63"/>
      <c r="D37" s="139">
        <v>21470</v>
      </c>
      <c r="E37" s="138"/>
      <c r="F37" s="139">
        <f t="shared" si="1"/>
        <v>11790</v>
      </c>
      <c r="G37" s="151">
        <f t="shared" si="2"/>
        <v>8651</v>
      </c>
      <c r="H37" s="147">
        <v>86</v>
      </c>
    </row>
    <row r="38" spans="1:8" x14ac:dyDescent="0.2">
      <c r="A38" s="119">
        <v>28</v>
      </c>
      <c r="B38" s="67">
        <f t="shared" si="0"/>
        <v>29.82</v>
      </c>
      <c r="C38" s="63"/>
      <c r="D38" s="139">
        <v>21470</v>
      </c>
      <c r="E38" s="138"/>
      <c r="F38" s="139">
        <f t="shared" si="1"/>
        <v>11774</v>
      </c>
      <c r="G38" s="151">
        <f t="shared" si="2"/>
        <v>8640</v>
      </c>
      <c r="H38" s="147">
        <v>86</v>
      </c>
    </row>
    <row r="39" spans="1:8" x14ac:dyDescent="0.2">
      <c r="A39" s="119">
        <v>29</v>
      </c>
      <c r="B39" s="67">
        <f t="shared" si="0"/>
        <v>29.86</v>
      </c>
      <c r="C39" s="63"/>
      <c r="D39" s="139">
        <v>21470</v>
      </c>
      <c r="E39" s="138"/>
      <c r="F39" s="139">
        <f t="shared" si="1"/>
        <v>11758</v>
      </c>
      <c r="G39" s="151">
        <f t="shared" si="2"/>
        <v>8628</v>
      </c>
      <c r="H39" s="147">
        <v>86</v>
      </c>
    </row>
    <row r="40" spans="1:8" x14ac:dyDescent="0.2">
      <c r="A40" s="119">
        <v>30</v>
      </c>
      <c r="B40" s="67">
        <f t="shared" si="0"/>
        <v>29.9</v>
      </c>
      <c r="C40" s="63"/>
      <c r="D40" s="139">
        <v>21470</v>
      </c>
      <c r="E40" s="138"/>
      <c r="F40" s="139">
        <f t="shared" si="1"/>
        <v>11743</v>
      </c>
      <c r="G40" s="151">
        <f t="shared" si="2"/>
        <v>8617</v>
      </c>
      <c r="H40" s="147">
        <v>86</v>
      </c>
    </row>
    <row r="41" spans="1:8" x14ac:dyDescent="0.2">
      <c r="A41" s="119">
        <v>31</v>
      </c>
      <c r="B41" s="67">
        <f t="shared" si="0"/>
        <v>29.93</v>
      </c>
      <c r="C41" s="63"/>
      <c r="D41" s="139">
        <v>21470</v>
      </c>
      <c r="E41" s="138"/>
      <c r="F41" s="139">
        <f t="shared" si="1"/>
        <v>11731</v>
      </c>
      <c r="G41" s="151">
        <f t="shared" si="2"/>
        <v>8608</v>
      </c>
      <c r="H41" s="147">
        <v>86</v>
      </c>
    </row>
    <row r="42" spans="1:8" x14ac:dyDescent="0.2">
      <c r="A42" s="119">
        <v>32</v>
      </c>
      <c r="B42" s="67">
        <f t="shared" si="0"/>
        <v>29.97</v>
      </c>
      <c r="C42" s="63"/>
      <c r="D42" s="139">
        <v>21470</v>
      </c>
      <c r="E42" s="138"/>
      <c r="F42" s="139">
        <f t="shared" si="1"/>
        <v>11715</v>
      </c>
      <c r="G42" s="151">
        <f t="shared" si="2"/>
        <v>8597</v>
      </c>
      <c r="H42" s="147">
        <v>86</v>
      </c>
    </row>
    <row r="43" spans="1:8" x14ac:dyDescent="0.2">
      <c r="A43" s="119">
        <v>33</v>
      </c>
      <c r="B43" s="67">
        <f t="shared" si="0"/>
        <v>30</v>
      </c>
      <c r="C43" s="63"/>
      <c r="D43" s="139">
        <v>21470</v>
      </c>
      <c r="E43" s="138"/>
      <c r="F43" s="139">
        <f t="shared" si="1"/>
        <v>11704</v>
      </c>
      <c r="G43" s="151">
        <f t="shared" si="2"/>
        <v>8588</v>
      </c>
      <c r="H43" s="147">
        <v>86</v>
      </c>
    </row>
    <row r="44" spans="1:8" x14ac:dyDescent="0.2">
      <c r="A44" s="119">
        <v>34</v>
      </c>
      <c r="B44" s="67">
        <f t="shared" si="0"/>
        <v>30.04</v>
      </c>
      <c r="C44" s="63"/>
      <c r="D44" s="139">
        <v>21470</v>
      </c>
      <c r="E44" s="138"/>
      <c r="F44" s="139">
        <f t="shared" si="1"/>
        <v>11688</v>
      </c>
      <c r="G44" s="151">
        <f t="shared" si="2"/>
        <v>8577</v>
      </c>
      <c r="H44" s="147">
        <v>86</v>
      </c>
    </row>
    <row r="45" spans="1:8" x14ac:dyDescent="0.2">
      <c r="A45" s="119">
        <v>35</v>
      </c>
      <c r="B45" s="67">
        <f t="shared" si="0"/>
        <v>30.07</v>
      </c>
      <c r="C45" s="63"/>
      <c r="D45" s="139">
        <v>21470</v>
      </c>
      <c r="E45" s="138"/>
      <c r="F45" s="139">
        <f t="shared" si="1"/>
        <v>11677</v>
      </c>
      <c r="G45" s="151">
        <f t="shared" si="2"/>
        <v>8568</v>
      </c>
      <c r="H45" s="147">
        <v>86</v>
      </c>
    </row>
    <row r="46" spans="1:8" x14ac:dyDescent="0.2">
      <c r="A46" s="119">
        <v>36</v>
      </c>
      <c r="B46" s="67">
        <f t="shared" si="0"/>
        <v>30.1</v>
      </c>
      <c r="C46" s="63"/>
      <c r="D46" s="139">
        <v>21470</v>
      </c>
      <c r="E46" s="138"/>
      <c r="F46" s="139">
        <f t="shared" si="1"/>
        <v>11665</v>
      </c>
      <c r="G46" s="151">
        <f t="shared" si="2"/>
        <v>8559</v>
      </c>
      <c r="H46" s="147">
        <v>86</v>
      </c>
    </row>
    <row r="47" spans="1:8" x14ac:dyDescent="0.2">
      <c r="A47" s="119">
        <v>37</v>
      </c>
      <c r="B47" s="67">
        <f t="shared" si="0"/>
        <v>30.13</v>
      </c>
      <c r="C47" s="63"/>
      <c r="D47" s="139">
        <v>21470</v>
      </c>
      <c r="E47" s="138"/>
      <c r="F47" s="139">
        <f t="shared" si="1"/>
        <v>11654</v>
      </c>
      <c r="G47" s="151">
        <f t="shared" si="2"/>
        <v>8551</v>
      </c>
      <c r="H47" s="147">
        <v>86</v>
      </c>
    </row>
    <row r="48" spans="1:8" x14ac:dyDescent="0.2">
      <c r="A48" s="119">
        <v>38</v>
      </c>
      <c r="B48" s="67">
        <f t="shared" si="0"/>
        <v>30.16</v>
      </c>
      <c r="C48" s="63"/>
      <c r="D48" s="139">
        <v>21470</v>
      </c>
      <c r="E48" s="138"/>
      <c r="F48" s="139">
        <f t="shared" si="1"/>
        <v>11642</v>
      </c>
      <c r="G48" s="151">
        <f t="shared" si="2"/>
        <v>8542</v>
      </c>
      <c r="H48" s="147">
        <v>86</v>
      </c>
    </row>
    <row r="49" spans="1:8" x14ac:dyDescent="0.2">
      <c r="A49" s="119">
        <v>39</v>
      </c>
      <c r="B49" s="67">
        <f t="shared" si="0"/>
        <v>30.19</v>
      </c>
      <c r="C49" s="63"/>
      <c r="D49" s="139">
        <v>21470</v>
      </c>
      <c r="E49" s="138"/>
      <c r="F49" s="139">
        <f t="shared" si="1"/>
        <v>11631</v>
      </c>
      <c r="G49" s="151">
        <f t="shared" si="2"/>
        <v>8534</v>
      </c>
      <c r="H49" s="147">
        <v>86</v>
      </c>
    </row>
    <row r="50" spans="1:8" x14ac:dyDescent="0.2">
      <c r="A50" s="119">
        <v>40</v>
      </c>
      <c r="B50" s="67">
        <f t="shared" si="0"/>
        <v>30.22</v>
      </c>
      <c r="C50" s="63"/>
      <c r="D50" s="139">
        <v>21470</v>
      </c>
      <c r="E50" s="138"/>
      <c r="F50" s="139">
        <f t="shared" si="1"/>
        <v>11619</v>
      </c>
      <c r="G50" s="151">
        <f t="shared" si="2"/>
        <v>8525</v>
      </c>
      <c r="H50" s="147">
        <v>86</v>
      </c>
    </row>
    <row r="51" spans="1:8" x14ac:dyDescent="0.2">
      <c r="A51" s="119">
        <v>41</v>
      </c>
      <c r="B51" s="67">
        <f t="shared" si="0"/>
        <v>30.25</v>
      </c>
      <c r="C51" s="63"/>
      <c r="D51" s="139">
        <v>21470</v>
      </c>
      <c r="E51" s="138"/>
      <c r="F51" s="139">
        <f t="shared" si="1"/>
        <v>11608</v>
      </c>
      <c r="G51" s="151">
        <f t="shared" si="2"/>
        <v>8517</v>
      </c>
      <c r="H51" s="147">
        <v>86</v>
      </c>
    </row>
    <row r="52" spans="1:8" x14ac:dyDescent="0.2">
      <c r="A52" s="119">
        <v>42</v>
      </c>
      <c r="B52" s="67">
        <f t="shared" si="0"/>
        <v>30.27</v>
      </c>
      <c r="C52" s="63"/>
      <c r="D52" s="139">
        <v>21470</v>
      </c>
      <c r="E52" s="138"/>
      <c r="F52" s="139">
        <f t="shared" si="1"/>
        <v>11600</v>
      </c>
      <c r="G52" s="151">
        <f t="shared" si="2"/>
        <v>8511</v>
      </c>
      <c r="H52" s="147">
        <v>86</v>
      </c>
    </row>
    <row r="53" spans="1:8" x14ac:dyDescent="0.2">
      <c r="A53" s="119">
        <v>43</v>
      </c>
      <c r="B53" s="67">
        <f t="shared" si="0"/>
        <v>30.3</v>
      </c>
      <c r="C53" s="63"/>
      <c r="D53" s="139">
        <v>21470</v>
      </c>
      <c r="E53" s="138"/>
      <c r="F53" s="139">
        <f t="shared" si="1"/>
        <v>11589</v>
      </c>
      <c r="G53" s="151">
        <f t="shared" si="2"/>
        <v>8503</v>
      </c>
      <c r="H53" s="147">
        <v>86</v>
      </c>
    </row>
    <row r="54" spans="1:8" x14ac:dyDescent="0.2">
      <c r="A54" s="119">
        <v>44</v>
      </c>
      <c r="B54" s="67">
        <f t="shared" si="0"/>
        <v>30.33</v>
      </c>
      <c r="C54" s="63"/>
      <c r="D54" s="139">
        <v>21470</v>
      </c>
      <c r="E54" s="138"/>
      <c r="F54" s="139">
        <f t="shared" si="1"/>
        <v>11577</v>
      </c>
      <c r="G54" s="151">
        <f t="shared" si="2"/>
        <v>8495</v>
      </c>
      <c r="H54" s="147">
        <v>86</v>
      </c>
    </row>
    <row r="55" spans="1:8" x14ac:dyDescent="0.2">
      <c r="A55" s="119">
        <v>45</v>
      </c>
      <c r="B55" s="67">
        <f t="shared" si="0"/>
        <v>30.35</v>
      </c>
      <c r="C55" s="63"/>
      <c r="D55" s="139">
        <v>21470</v>
      </c>
      <c r="E55" s="138"/>
      <c r="F55" s="139">
        <f t="shared" si="1"/>
        <v>11570</v>
      </c>
      <c r="G55" s="151">
        <f t="shared" si="2"/>
        <v>8489</v>
      </c>
      <c r="H55" s="147">
        <v>86</v>
      </c>
    </row>
    <row r="56" spans="1:8" x14ac:dyDescent="0.2">
      <c r="A56" s="119">
        <v>46</v>
      </c>
      <c r="B56" s="67">
        <f t="shared" si="0"/>
        <v>30.37</v>
      </c>
      <c r="C56" s="63"/>
      <c r="D56" s="139">
        <v>21470</v>
      </c>
      <c r="E56" s="138"/>
      <c r="F56" s="139">
        <f t="shared" si="1"/>
        <v>11562</v>
      </c>
      <c r="G56" s="151">
        <f t="shared" si="2"/>
        <v>8483</v>
      </c>
      <c r="H56" s="147">
        <v>86</v>
      </c>
    </row>
    <row r="57" spans="1:8" x14ac:dyDescent="0.2">
      <c r="A57" s="119">
        <v>47</v>
      </c>
      <c r="B57" s="67">
        <f t="shared" si="0"/>
        <v>30.4</v>
      </c>
      <c r="C57" s="63"/>
      <c r="D57" s="139">
        <v>21470</v>
      </c>
      <c r="E57" s="138"/>
      <c r="F57" s="139">
        <f t="shared" si="1"/>
        <v>11551</v>
      </c>
      <c r="G57" s="151">
        <f t="shared" si="2"/>
        <v>8475</v>
      </c>
      <c r="H57" s="147">
        <v>86</v>
      </c>
    </row>
    <row r="58" spans="1:8" x14ac:dyDescent="0.2">
      <c r="A58" s="119">
        <v>48</v>
      </c>
      <c r="B58" s="67">
        <f t="shared" si="0"/>
        <v>30.42</v>
      </c>
      <c r="C58" s="63"/>
      <c r="D58" s="139">
        <v>21470</v>
      </c>
      <c r="E58" s="138"/>
      <c r="F58" s="139">
        <f t="shared" si="1"/>
        <v>11543</v>
      </c>
      <c r="G58" s="151">
        <f t="shared" si="2"/>
        <v>8469</v>
      </c>
      <c r="H58" s="147">
        <v>86</v>
      </c>
    </row>
    <row r="59" spans="1:8" x14ac:dyDescent="0.2">
      <c r="A59" s="119">
        <v>49</v>
      </c>
      <c r="B59" s="67">
        <f t="shared" si="0"/>
        <v>30.45</v>
      </c>
      <c r="C59" s="63"/>
      <c r="D59" s="139">
        <v>21470</v>
      </c>
      <c r="E59" s="138"/>
      <c r="F59" s="139">
        <f t="shared" si="1"/>
        <v>11532</v>
      </c>
      <c r="G59" s="151">
        <f t="shared" si="2"/>
        <v>8461</v>
      </c>
      <c r="H59" s="147">
        <v>86</v>
      </c>
    </row>
    <row r="60" spans="1:8" x14ac:dyDescent="0.2">
      <c r="A60" s="119">
        <v>50</v>
      </c>
      <c r="B60" s="67">
        <f t="shared" si="0"/>
        <v>30.47</v>
      </c>
      <c r="C60" s="63"/>
      <c r="D60" s="139">
        <v>21470</v>
      </c>
      <c r="E60" s="138"/>
      <c r="F60" s="139">
        <f t="shared" si="1"/>
        <v>11524</v>
      </c>
      <c r="G60" s="151">
        <f t="shared" si="2"/>
        <v>8456</v>
      </c>
      <c r="H60" s="147">
        <v>86</v>
      </c>
    </row>
    <row r="61" spans="1:8" x14ac:dyDescent="0.2">
      <c r="A61" s="119">
        <v>51</v>
      </c>
      <c r="B61" s="67">
        <f t="shared" si="0"/>
        <v>30.49</v>
      </c>
      <c r="C61" s="63"/>
      <c r="D61" s="139">
        <v>21470</v>
      </c>
      <c r="E61" s="138"/>
      <c r="F61" s="139">
        <f t="shared" si="1"/>
        <v>11517</v>
      </c>
      <c r="G61" s="151">
        <f t="shared" si="2"/>
        <v>8450</v>
      </c>
      <c r="H61" s="147">
        <v>86</v>
      </c>
    </row>
    <row r="62" spans="1:8" x14ac:dyDescent="0.2">
      <c r="A62" s="119">
        <v>52</v>
      </c>
      <c r="B62" s="67">
        <f t="shared" si="0"/>
        <v>30.51</v>
      </c>
      <c r="C62" s="63"/>
      <c r="D62" s="139">
        <v>21470</v>
      </c>
      <c r="E62" s="138"/>
      <c r="F62" s="139">
        <f t="shared" si="1"/>
        <v>11509</v>
      </c>
      <c r="G62" s="151">
        <f t="shared" si="2"/>
        <v>8444</v>
      </c>
      <c r="H62" s="147">
        <v>86</v>
      </c>
    </row>
    <row r="63" spans="1:8" x14ac:dyDescent="0.2">
      <c r="A63" s="119">
        <v>53</v>
      </c>
      <c r="B63" s="67">
        <f t="shared" si="0"/>
        <v>30.53</v>
      </c>
      <c r="C63" s="63"/>
      <c r="D63" s="139">
        <v>21470</v>
      </c>
      <c r="E63" s="138"/>
      <c r="F63" s="139">
        <f t="shared" si="1"/>
        <v>11502</v>
      </c>
      <c r="G63" s="151">
        <f t="shared" si="2"/>
        <v>8439</v>
      </c>
      <c r="H63" s="147">
        <v>86</v>
      </c>
    </row>
    <row r="64" spans="1:8" x14ac:dyDescent="0.2">
      <c r="A64" s="119">
        <v>54</v>
      </c>
      <c r="B64" s="67">
        <f t="shared" si="0"/>
        <v>30.55</v>
      </c>
      <c r="C64" s="63"/>
      <c r="D64" s="139">
        <v>21470</v>
      </c>
      <c r="E64" s="138"/>
      <c r="F64" s="139">
        <f t="shared" si="1"/>
        <v>11495</v>
      </c>
      <c r="G64" s="151">
        <f t="shared" si="2"/>
        <v>8433</v>
      </c>
      <c r="H64" s="147">
        <v>86</v>
      </c>
    </row>
    <row r="65" spans="1:8" x14ac:dyDescent="0.2">
      <c r="A65" s="119">
        <v>55</v>
      </c>
      <c r="B65" s="67">
        <f t="shared" si="0"/>
        <v>30.58</v>
      </c>
      <c r="C65" s="63"/>
      <c r="D65" s="139">
        <v>21470</v>
      </c>
      <c r="E65" s="138"/>
      <c r="F65" s="139">
        <f t="shared" si="1"/>
        <v>11483</v>
      </c>
      <c r="G65" s="151">
        <f t="shared" si="2"/>
        <v>8425</v>
      </c>
      <c r="H65" s="147">
        <v>86</v>
      </c>
    </row>
    <row r="66" spans="1:8" x14ac:dyDescent="0.2">
      <c r="A66" s="119">
        <v>56</v>
      </c>
      <c r="B66" s="67">
        <f t="shared" si="0"/>
        <v>30.6</v>
      </c>
      <c r="C66" s="63"/>
      <c r="D66" s="139">
        <v>21470</v>
      </c>
      <c r="E66" s="138"/>
      <c r="F66" s="139">
        <f t="shared" si="1"/>
        <v>11476</v>
      </c>
      <c r="G66" s="151">
        <f t="shared" si="2"/>
        <v>8420</v>
      </c>
      <c r="H66" s="147">
        <v>86</v>
      </c>
    </row>
    <row r="67" spans="1:8" x14ac:dyDescent="0.2">
      <c r="A67" s="119">
        <v>57</v>
      </c>
      <c r="B67" s="67">
        <f t="shared" si="0"/>
        <v>30.62</v>
      </c>
      <c r="C67" s="63"/>
      <c r="D67" s="139">
        <v>21470</v>
      </c>
      <c r="E67" s="138"/>
      <c r="F67" s="139">
        <f t="shared" si="1"/>
        <v>11468</v>
      </c>
      <c r="G67" s="151">
        <f t="shared" si="2"/>
        <v>8414</v>
      </c>
      <c r="H67" s="147">
        <v>86</v>
      </c>
    </row>
    <row r="68" spans="1:8" x14ac:dyDescent="0.2">
      <c r="A68" s="119">
        <v>58</v>
      </c>
      <c r="B68" s="67">
        <f t="shared" si="0"/>
        <v>30.64</v>
      </c>
      <c r="C68" s="63"/>
      <c r="D68" s="139">
        <v>21470</v>
      </c>
      <c r="E68" s="138"/>
      <c r="F68" s="139">
        <f t="shared" si="1"/>
        <v>11461</v>
      </c>
      <c r="G68" s="151">
        <f t="shared" si="2"/>
        <v>8409</v>
      </c>
      <c r="H68" s="147">
        <v>86</v>
      </c>
    </row>
    <row r="69" spans="1:8" x14ac:dyDescent="0.2">
      <c r="A69" s="119">
        <v>59</v>
      </c>
      <c r="B69" s="67">
        <f t="shared" si="0"/>
        <v>30.65</v>
      </c>
      <c r="C69" s="63"/>
      <c r="D69" s="139">
        <v>21470</v>
      </c>
      <c r="E69" s="138"/>
      <c r="F69" s="139">
        <f t="shared" si="1"/>
        <v>11457</v>
      </c>
      <c r="G69" s="151">
        <f t="shared" si="2"/>
        <v>8406</v>
      </c>
      <c r="H69" s="147">
        <v>86</v>
      </c>
    </row>
    <row r="70" spans="1:8" x14ac:dyDescent="0.2">
      <c r="A70" s="119">
        <v>60</v>
      </c>
      <c r="B70" s="67">
        <f t="shared" si="0"/>
        <v>30.67</v>
      </c>
      <c r="C70" s="63"/>
      <c r="D70" s="139">
        <v>21470</v>
      </c>
      <c r="E70" s="138"/>
      <c r="F70" s="139">
        <f t="shared" si="1"/>
        <v>11450</v>
      </c>
      <c r="G70" s="151">
        <f t="shared" si="2"/>
        <v>8400</v>
      </c>
      <c r="H70" s="147">
        <v>86</v>
      </c>
    </row>
    <row r="71" spans="1:8" x14ac:dyDescent="0.2">
      <c r="A71" s="119">
        <v>61</v>
      </c>
      <c r="B71" s="67">
        <f t="shared" si="0"/>
        <v>30.69</v>
      </c>
      <c r="C71" s="63"/>
      <c r="D71" s="139">
        <v>21470</v>
      </c>
      <c r="E71" s="138"/>
      <c r="F71" s="139">
        <f t="shared" si="1"/>
        <v>11442</v>
      </c>
      <c r="G71" s="151">
        <f t="shared" si="2"/>
        <v>8395</v>
      </c>
      <c r="H71" s="147">
        <v>86</v>
      </c>
    </row>
    <row r="72" spans="1:8" x14ac:dyDescent="0.2">
      <c r="A72" s="119">
        <v>62</v>
      </c>
      <c r="B72" s="67">
        <f t="shared" si="0"/>
        <v>30.71</v>
      </c>
      <c r="C72" s="63"/>
      <c r="D72" s="139">
        <v>21470</v>
      </c>
      <c r="E72" s="138"/>
      <c r="F72" s="139">
        <f t="shared" si="1"/>
        <v>11435</v>
      </c>
      <c r="G72" s="151">
        <f t="shared" si="2"/>
        <v>8389</v>
      </c>
      <c r="H72" s="147">
        <v>86</v>
      </c>
    </row>
    <row r="73" spans="1:8" x14ac:dyDescent="0.2">
      <c r="A73" s="119">
        <v>63</v>
      </c>
      <c r="B73" s="67">
        <f t="shared" si="0"/>
        <v>30.73</v>
      </c>
      <c r="C73" s="63"/>
      <c r="D73" s="139">
        <v>21470</v>
      </c>
      <c r="E73" s="138"/>
      <c r="F73" s="139">
        <f t="shared" si="1"/>
        <v>11428</v>
      </c>
      <c r="G73" s="151">
        <f t="shared" si="2"/>
        <v>8384</v>
      </c>
      <c r="H73" s="147">
        <v>86</v>
      </c>
    </row>
    <row r="74" spans="1:8" x14ac:dyDescent="0.2">
      <c r="A74" s="119">
        <v>64</v>
      </c>
      <c r="B74" s="67">
        <f t="shared" si="0"/>
        <v>30.75</v>
      </c>
      <c r="C74" s="63"/>
      <c r="D74" s="139">
        <v>21470</v>
      </c>
      <c r="E74" s="138"/>
      <c r="F74" s="139">
        <f t="shared" si="1"/>
        <v>11420</v>
      </c>
      <c r="G74" s="151">
        <f t="shared" si="2"/>
        <v>8379</v>
      </c>
      <c r="H74" s="147">
        <v>86</v>
      </c>
    </row>
    <row r="75" spans="1:8" x14ac:dyDescent="0.2">
      <c r="A75" s="119">
        <v>65</v>
      </c>
      <c r="B75" s="67">
        <f t="shared" ref="B75:B138" si="3">ROUND(1.12233*LN(A75)+26.078,2)</f>
        <v>30.76</v>
      </c>
      <c r="C75" s="63"/>
      <c r="D75" s="139">
        <v>21470</v>
      </c>
      <c r="E75" s="138"/>
      <c r="F75" s="139">
        <f t="shared" si="1"/>
        <v>11417</v>
      </c>
      <c r="G75" s="151">
        <f t="shared" si="2"/>
        <v>8376</v>
      </c>
      <c r="H75" s="147">
        <v>86</v>
      </c>
    </row>
    <row r="76" spans="1:8" x14ac:dyDescent="0.2">
      <c r="A76" s="119">
        <v>66</v>
      </c>
      <c r="B76" s="67">
        <f t="shared" si="3"/>
        <v>30.78</v>
      </c>
      <c r="C76" s="63"/>
      <c r="D76" s="139">
        <v>21470</v>
      </c>
      <c r="E76" s="138"/>
      <c r="F76" s="139">
        <f t="shared" ref="F76:F139" si="4">ROUND(12*1.35278*(1/B76*D76)+H76,0)</f>
        <v>11409</v>
      </c>
      <c r="G76" s="151">
        <f t="shared" ref="G76:G139" si="5">ROUND(12*(1/B76*D76),0)</f>
        <v>8370</v>
      </c>
      <c r="H76" s="147">
        <v>86</v>
      </c>
    </row>
    <row r="77" spans="1:8" x14ac:dyDescent="0.2">
      <c r="A77" s="119">
        <v>67</v>
      </c>
      <c r="B77" s="67">
        <f t="shared" si="3"/>
        <v>30.8</v>
      </c>
      <c r="C77" s="63"/>
      <c r="D77" s="139">
        <v>21470</v>
      </c>
      <c r="E77" s="138"/>
      <c r="F77" s="139">
        <f t="shared" si="4"/>
        <v>11402</v>
      </c>
      <c r="G77" s="151">
        <f t="shared" si="5"/>
        <v>8365</v>
      </c>
      <c r="H77" s="147">
        <v>86</v>
      </c>
    </row>
    <row r="78" spans="1:8" x14ac:dyDescent="0.2">
      <c r="A78" s="119">
        <v>68</v>
      </c>
      <c r="B78" s="67">
        <f t="shared" si="3"/>
        <v>30.81</v>
      </c>
      <c r="C78" s="63"/>
      <c r="D78" s="139">
        <v>21470</v>
      </c>
      <c r="E78" s="138"/>
      <c r="F78" s="139">
        <f t="shared" si="4"/>
        <v>11398</v>
      </c>
      <c r="G78" s="151">
        <f t="shared" si="5"/>
        <v>8362</v>
      </c>
      <c r="H78" s="147">
        <v>86</v>
      </c>
    </row>
    <row r="79" spans="1:8" x14ac:dyDescent="0.2">
      <c r="A79" s="119">
        <v>69</v>
      </c>
      <c r="B79" s="67">
        <f t="shared" si="3"/>
        <v>30.83</v>
      </c>
      <c r="C79" s="63"/>
      <c r="D79" s="139">
        <v>21470</v>
      </c>
      <c r="E79" s="138"/>
      <c r="F79" s="139">
        <f t="shared" si="4"/>
        <v>11391</v>
      </c>
      <c r="G79" s="151">
        <f t="shared" si="5"/>
        <v>8357</v>
      </c>
      <c r="H79" s="147">
        <v>86</v>
      </c>
    </row>
    <row r="80" spans="1:8" x14ac:dyDescent="0.2">
      <c r="A80" s="119">
        <v>70</v>
      </c>
      <c r="B80" s="67">
        <f t="shared" si="3"/>
        <v>30.85</v>
      </c>
      <c r="C80" s="63"/>
      <c r="D80" s="139">
        <v>21470</v>
      </c>
      <c r="E80" s="138"/>
      <c r="F80" s="139">
        <f t="shared" si="4"/>
        <v>11384</v>
      </c>
      <c r="G80" s="151">
        <f t="shared" si="5"/>
        <v>8351</v>
      </c>
      <c r="H80" s="147">
        <v>86</v>
      </c>
    </row>
    <row r="81" spans="1:8" x14ac:dyDescent="0.2">
      <c r="A81" s="119">
        <v>71</v>
      </c>
      <c r="B81" s="67">
        <f t="shared" si="3"/>
        <v>30.86</v>
      </c>
      <c r="C81" s="63"/>
      <c r="D81" s="139">
        <v>21470</v>
      </c>
      <c r="E81" s="138"/>
      <c r="F81" s="139">
        <f t="shared" si="4"/>
        <v>11380</v>
      </c>
      <c r="G81" s="151">
        <f t="shared" si="5"/>
        <v>8349</v>
      </c>
      <c r="H81" s="147">
        <v>86</v>
      </c>
    </row>
    <row r="82" spans="1:8" x14ac:dyDescent="0.2">
      <c r="A82" s="119">
        <v>72</v>
      </c>
      <c r="B82" s="67">
        <f t="shared" si="3"/>
        <v>30.88</v>
      </c>
      <c r="C82" s="63"/>
      <c r="D82" s="139">
        <v>21470</v>
      </c>
      <c r="E82" s="138"/>
      <c r="F82" s="139">
        <f t="shared" si="4"/>
        <v>11373</v>
      </c>
      <c r="G82" s="151">
        <f t="shared" si="5"/>
        <v>8343</v>
      </c>
      <c r="H82" s="147">
        <v>86</v>
      </c>
    </row>
    <row r="83" spans="1:8" x14ac:dyDescent="0.2">
      <c r="A83" s="119">
        <v>73</v>
      </c>
      <c r="B83" s="67">
        <f t="shared" si="3"/>
        <v>30.89</v>
      </c>
      <c r="C83" s="63"/>
      <c r="D83" s="139">
        <v>21470</v>
      </c>
      <c r="E83" s="138"/>
      <c r="F83" s="139">
        <f t="shared" si="4"/>
        <v>11369</v>
      </c>
      <c r="G83" s="151">
        <f t="shared" si="5"/>
        <v>8341</v>
      </c>
      <c r="H83" s="147">
        <v>86</v>
      </c>
    </row>
    <row r="84" spans="1:8" x14ac:dyDescent="0.2">
      <c r="A84" s="119">
        <v>74</v>
      </c>
      <c r="B84" s="67">
        <f t="shared" si="3"/>
        <v>30.91</v>
      </c>
      <c r="C84" s="63"/>
      <c r="D84" s="139">
        <v>21470</v>
      </c>
      <c r="E84" s="138"/>
      <c r="F84" s="139">
        <f t="shared" si="4"/>
        <v>11362</v>
      </c>
      <c r="G84" s="151">
        <f t="shared" si="5"/>
        <v>8335</v>
      </c>
      <c r="H84" s="147">
        <v>86</v>
      </c>
    </row>
    <row r="85" spans="1:8" x14ac:dyDescent="0.2">
      <c r="A85" s="119">
        <v>75</v>
      </c>
      <c r="B85" s="67">
        <f t="shared" si="3"/>
        <v>30.92</v>
      </c>
      <c r="C85" s="63"/>
      <c r="D85" s="139">
        <v>21470</v>
      </c>
      <c r="E85" s="138"/>
      <c r="F85" s="139">
        <f t="shared" si="4"/>
        <v>11358</v>
      </c>
      <c r="G85" s="151">
        <f t="shared" si="5"/>
        <v>8332</v>
      </c>
      <c r="H85" s="147">
        <v>86</v>
      </c>
    </row>
    <row r="86" spans="1:8" x14ac:dyDescent="0.2">
      <c r="A86" s="119">
        <v>76</v>
      </c>
      <c r="B86" s="67">
        <f t="shared" si="3"/>
        <v>30.94</v>
      </c>
      <c r="C86" s="63"/>
      <c r="D86" s="139">
        <v>21470</v>
      </c>
      <c r="E86" s="138"/>
      <c r="F86" s="139">
        <f t="shared" si="4"/>
        <v>11351</v>
      </c>
      <c r="G86" s="151">
        <f t="shared" si="5"/>
        <v>8327</v>
      </c>
      <c r="H86" s="147">
        <v>86</v>
      </c>
    </row>
    <row r="87" spans="1:8" x14ac:dyDescent="0.2">
      <c r="A87" s="119">
        <v>77</v>
      </c>
      <c r="B87" s="67">
        <f t="shared" si="3"/>
        <v>30.95</v>
      </c>
      <c r="C87" s="63"/>
      <c r="D87" s="139">
        <v>21470</v>
      </c>
      <c r="E87" s="138"/>
      <c r="F87" s="139">
        <f t="shared" si="4"/>
        <v>11347</v>
      </c>
      <c r="G87" s="151">
        <f t="shared" si="5"/>
        <v>8324</v>
      </c>
      <c r="H87" s="147">
        <v>86</v>
      </c>
    </row>
    <row r="88" spans="1:8" x14ac:dyDescent="0.2">
      <c r="A88" s="119">
        <v>78</v>
      </c>
      <c r="B88" s="67">
        <f t="shared" si="3"/>
        <v>30.97</v>
      </c>
      <c r="C88" s="63"/>
      <c r="D88" s="139">
        <v>21470</v>
      </c>
      <c r="E88" s="138"/>
      <c r="F88" s="139">
        <f t="shared" si="4"/>
        <v>11340</v>
      </c>
      <c r="G88" s="151">
        <f t="shared" si="5"/>
        <v>8319</v>
      </c>
      <c r="H88" s="147">
        <v>86</v>
      </c>
    </row>
    <row r="89" spans="1:8" x14ac:dyDescent="0.2">
      <c r="A89" s="119">
        <v>79</v>
      </c>
      <c r="B89" s="67">
        <f t="shared" si="3"/>
        <v>30.98</v>
      </c>
      <c r="C89" s="63"/>
      <c r="D89" s="139">
        <v>21470</v>
      </c>
      <c r="E89" s="138"/>
      <c r="F89" s="139">
        <f t="shared" si="4"/>
        <v>11336</v>
      </c>
      <c r="G89" s="151">
        <f t="shared" si="5"/>
        <v>8316</v>
      </c>
      <c r="H89" s="147">
        <v>86</v>
      </c>
    </row>
    <row r="90" spans="1:8" x14ac:dyDescent="0.2">
      <c r="A90" s="119">
        <v>80</v>
      </c>
      <c r="B90" s="67">
        <f t="shared" si="3"/>
        <v>31</v>
      </c>
      <c r="C90" s="63"/>
      <c r="D90" s="139">
        <v>21470</v>
      </c>
      <c r="E90" s="138"/>
      <c r="F90" s="139">
        <f t="shared" si="4"/>
        <v>11329</v>
      </c>
      <c r="G90" s="151">
        <f t="shared" si="5"/>
        <v>8311</v>
      </c>
      <c r="H90" s="147">
        <v>86</v>
      </c>
    </row>
    <row r="91" spans="1:8" x14ac:dyDescent="0.2">
      <c r="A91" s="119">
        <v>81</v>
      </c>
      <c r="B91" s="67">
        <f t="shared" si="3"/>
        <v>31.01</v>
      </c>
      <c r="C91" s="63"/>
      <c r="D91" s="139">
        <v>21470</v>
      </c>
      <c r="E91" s="138"/>
      <c r="F91" s="139">
        <f t="shared" si="4"/>
        <v>11325</v>
      </c>
      <c r="G91" s="151">
        <f t="shared" si="5"/>
        <v>8308</v>
      </c>
      <c r="H91" s="147">
        <v>86</v>
      </c>
    </row>
    <row r="92" spans="1:8" x14ac:dyDescent="0.2">
      <c r="A92" s="119">
        <v>82</v>
      </c>
      <c r="B92" s="67">
        <f t="shared" si="3"/>
        <v>31.02</v>
      </c>
      <c r="C92" s="63"/>
      <c r="D92" s="139">
        <v>21470</v>
      </c>
      <c r="E92" s="138"/>
      <c r="F92" s="139">
        <f t="shared" si="4"/>
        <v>11322</v>
      </c>
      <c r="G92" s="151">
        <f t="shared" si="5"/>
        <v>8306</v>
      </c>
      <c r="H92" s="147">
        <v>86</v>
      </c>
    </row>
    <row r="93" spans="1:8" x14ac:dyDescent="0.2">
      <c r="A93" s="119">
        <v>83</v>
      </c>
      <c r="B93" s="67">
        <f t="shared" si="3"/>
        <v>31.04</v>
      </c>
      <c r="C93" s="63"/>
      <c r="D93" s="139">
        <v>21470</v>
      </c>
      <c r="E93" s="138"/>
      <c r="F93" s="139">
        <f t="shared" si="4"/>
        <v>11314</v>
      </c>
      <c r="G93" s="151">
        <f t="shared" si="5"/>
        <v>8300</v>
      </c>
      <c r="H93" s="147">
        <v>86</v>
      </c>
    </row>
    <row r="94" spans="1:8" x14ac:dyDescent="0.2">
      <c r="A94" s="119">
        <v>84</v>
      </c>
      <c r="B94" s="67">
        <f t="shared" si="3"/>
        <v>31.05</v>
      </c>
      <c r="C94" s="63"/>
      <c r="D94" s="139">
        <v>21470</v>
      </c>
      <c r="E94" s="138"/>
      <c r="F94" s="139">
        <f t="shared" si="4"/>
        <v>11311</v>
      </c>
      <c r="G94" s="151">
        <f t="shared" si="5"/>
        <v>8298</v>
      </c>
      <c r="H94" s="147">
        <v>86</v>
      </c>
    </row>
    <row r="95" spans="1:8" x14ac:dyDescent="0.2">
      <c r="A95" s="119">
        <v>85</v>
      </c>
      <c r="B95" s="67">
        <f t="shared" si="3"/>
        <v>31.06</v>
      </c>
      <c r="C95" s="63"/>
      <c r="D95" s="139">
        <v>21470</v>
      </c>
      <c r="E95" s="138"/>
      <c r="F95" s="139">
        <f t="shared" si="4"/>
        <v>11307</v>
      </c>
      <c r="G95" s="151">
        <f t="shared" si="5"/>
        <v>8295</v>
      </c>
      <c r="H95" s="147">
        <v>86</v>
      </c>
    </row>
    <row r="96" spans="1:8" x14ac:dyDescent="0.2">
      <c r="A96" s="119">
        <v>86</v>
      </c>
      <c r="B96" s="67">
        <f t="shared" si="3"/>
        <v>31.08</v>
      </c>
      <c r="C96" s="63"/>
      <c r="D96" s="139">
        <v>21470</v>
      </c>
      <c r="E96" s="138"/>
      <c r="F96" s="139">
        <f t="shared" si="4"/>
        <v>11300</v>
      </c>
      <c r="G96" s="151">
        <f t="shared" si="5"/>
        <v>8290</v>
      </c>
      <c r="H96" s="147">
        <v>86</v>
      </c>
    </row>
    <row r="97" spans="1:8" x14ac:dyDescent="0.2">
      <c r="A97" s="119">
        <v>87</v>
      </c>
      <c r="B97" s="67">
        <f t="shared" si="3"/>
        <v>31.09</v>
      </c>
      <c r="C97" s="63"/>
      <c r="D97" s="139">
        <v>21470</v>
      </c>
      <c r="E97" s="138"/>
      <c r="F97" s="139">
        <f t="shared" si="4"/>
        <v>11296</v>
      </c>
      <c r="G97" s="151">
        <f t="shared" si="5"/>
        <v>8287</v>
      </c>
      <c r="H97" s="147">
        <v>86</v>
      </c>
    </row>
    <row r="98" spans="1:8" x14ac:dyDescent="0.2">
      <c r="A98" s="119">
        <v>88</v>
      </c>
      <c r="B98" s="67">
        <f t="shared" si="3"/>
        <v>31.1</v>
      </c>
      <c r="C98" s="63"/>
      <c r="D98" s="139">
        <v>21470</v>
      </c>
      <c r="E98" s="138"/>
      <c r="F98" s="139">
        <f t="shared" si="4"/>
        <v>11293</v>
      </c>
      <c r="G98" s="151">
        <f t="shared" si="5"/>
        <v>8284</v>
      </c>
      <c r="H98" s="147">
        <v>86</v>
      </c>
    </row>
    <row r="99" spans="1:8" x14ac:dyDescent="0.2">
      <c r="A99" s="119">
        <v>89</v>
      </c>
      <c r="B99" s="67">
        <f t="shared" si="3"/>
        <v>31.12</v>
      </c>
      <c r="C99" s="63"/>
      <c r="D99" s="139">
        <v>21470</v>
      </c>
      <c r="E99" s="138"/>
      <c r="F99" s="139">
        <f t="shared" si="4"/>
        <v>11286</v>
      </c>
      <c r="G99" s="151">
        <f t="shared" si="5"/>
        <v>8279</v>
      </c>
      <c r="H99" s="147">
        <v>86</v>
      </c>
    </row>
    <row r="100" spans="1:8" x14ac:dyDescent="0.2">
      <c r="A100" s="119">
        <v>90</v>
      </c>
      <c r="B100" s="67">
        <f t="shared" si="3"/>
        <v>31.13</v>
      </c>
      <c r="C100" s="63"/>
      <c r="D100" s="139">
        <v>21470</v>
      </c>
      <c r="E100" s="138"/>
      <c r="F100" s="139">
        <f t="shared" si="4"/>
        <v>11282</v>
      </c>
      <c r="G100" s="151">
        <f t="shared" si="5"/>
        <v>8276</v>
      </c>
      <c r="H100" s="147">
        <v>86</v>
      </c>
    </row>
    <row r="101" spans="1:8" x14ac:dyDescent="0.2">
      <c r="A101" s="119">
        <v>91</v>
      </c>
      <c r="B101" s="67">
        <f t="shared" si="3"/>
        <v>31.14</v>
      </c>
      <c r="C101" s="63"/>
      <c r="D101" s="139">
        <v>21470</v>
      </c>
      <c r="E101" s="138"/>
      <c r="F101" s="139">
        <f t="shared" si="4"/>
        <v>11278</v>
      </c>
      <c r="G101" s="151">
        <f t="shared" si="5"/>
        <v>8274</v>
      </c>
      <c r="H101" s="147">
        <v>86</v>
      </c>
    </row>
    <row r="102" spans="1:8" x14ac:dyDescent="0.2">
      <c r="A102" s="119">
        <v>92</v>
      </c>
      <c r="B102" s="67">
        <f t="shared" si="3"/>
        <v>31.15</v>
      </c>
      <c r="C102" s="63"/>
      <c r="D102" s="139">
        <v>21470</v>
      </c>
      <c r="E102" s="138"/>
      <c r="F102" s="139">
        <f t="shared" si="4"/>
        <v>11275</v>
      </c>
      <c r="G102" s="151">
        <f t="shared" si="5"/>
        <v>8271</v>
      </c>
      <c r="H102" s="147">
        <v>86</v>
      </c>
    </row>
    <row r="103" spans="1:8" x14ac:dyDescent="0.2">
      <c r="A103" s="119">
        <v>93</v>
      </c>
      <c r="B103" s="67">
        <f t="shared" si="3"/>
        <v>31.17</v>
      </c>
      <c r="C103" s="63"/>
      <c r="D103" s="139">
        <v>21470</v>
      </c>
      <c r="E103" s="138"/>
      <c r="F103" s="139">
        <f t="shared" si="4"/>
        <v>11268</v>
      </c>
      <c r="G103" s="151">
        <f t="shared" si="5"/>
        <v>8266</v>
      </c>
      <c r="H103" s="147">
        <v>86</v>
      </c>
    </row>
    <row r="104" spans="1:8" x14ac:dyDescent="0.2">
      <c r="A104" s="119">
        <v>94</v>
      </c>
      <c r="B104" s="67">
        <f t="shared" si="3"/>
        <v>31.18</v>
      </c>
      <c r="C104" s="63"/>
      <c r="D104" s="139">
        <v>21470</v>
      </c>
      <c r="E104" s="138"/>
      <c r="F104" s="139">
        <f t="shared" si="4"/>
        <v>11264</v>
      </c>
      <c r="G104" s="151">
        <f t="shared" si="5"/>
        <v>8263</v>
      </c>
      <c r="H104" s="147">
        <v>86</v>
      </c>
    </row>
    <row r="105" spans="1:8" x14ac:dyDescent="0.2">
      <c r="A105" s="119">
        <v>95</v>
      </c>
      <c r="B105" s="67">
        <f t="shared" si="3"/>
        <v>31.19</v>
      </c>
      <c r="C105" s="63"/>
      <c r="D105" s="139">
        <v>21470</v>
      </c>
      <c r="E105" s="138"/>
      <c r="F105" s="139">
        <f t="shared" si="4"/>
        <v>11260</v>
      </c>
      <c r="G105" s="151">
        <f t="shared" si="5"/>
        <v>8260</v>
      </c>
      <c r="H105" s="147">
        <v>86</v>
      </c>
    </row>
    <row r="106" spans="1:8" x14ac:dyDescent="0.2">
      <c r="A106" s="119">
        <v>96</v>
      </c>
      <c r="B106" s="67">
        <f t="shared" si="3"/>
        <v>31.2</v>
      </c>
      <c r="C106" s="63"/>
      <c r="D106" s="139">
        <v>21470</v>
      </c>
      <c r="E106" s="138"/>
      <c r="F106" s="139">
        <f t="shared" si="4"/>
        <v>11257</v>
      </c>
      <c r="G106" s="151">
        <f t="shared" si="5"/>
        <v>8258</v>
      </c>
      <c r="H106" s="147">
        <v>86</v>
      </c>
    </row>
    <row r="107" spans="1:8" x14ac:dyDescent="0.2">
      <c r="A107" s="119">
        <v>97</v>
      </c>
      <c r="B107" s="67">
        <f t="shared" si="3"/>
        <v>31.21</v>
      </c>
      <c r="C107" s="63"/>
      <c r="D107" s="139">
        <v>21470</v>
      </c>
      <c r="E107" s="138"/>
      <c r="F107" s="139">
        <f t="shared" si="4"/>
        <v>11253</v>
      </c>
      <c r="G107" s="151">
        <f t="shared" si="5"/>
        <v>8255</v>
      </c>
      <c r="H107" s="147">
        <v>86</v>
      </c>
    </row>
    <row r="108" spans="1:8" x14ac:dyDescent="0.2">
      <c r="A108" s="119">
        <v>98</v>
      </c>
      <c r="B108" s="67">
        <f t="shared" si="3"/>
        <v>31.22</v>
      </c>
      <c r="C108" s="63"/>
      <c r="D108" s="139">
        <v>21470</v>
      </c>
      <c r="E108" s="138"/>
      <c r="F108" s="139">
        <f t="shared" si="4"/>
        <v>11250</v>
      </c>
      <c r="G108" s="151">
        <f t="shared" si="5"/>
        <v>8252</v>
      </c>
      <c r="H108" s="147">
        <v>86</v>
      </c>
    </row>
    <row r="109" spans="1:8" x14ac:dyDescent="0.2">
      <c r="A109" s="119">
        <v>99</v>
      </c>
      <c r="B109" s="67">
        <f t="shared" si="3"/>
        <v>31.24</v>
      </c>
      <c r="C109" s="63"/>
      <c r="D109" s="139">
        <v>21470</v>
      </c>
      <c r="E109" s="138"/>
      <c r="F109" s="139">
        <f t="shared" si="4"/>
        <v>11243</v>
      </c>
      <c r="G109" s="151">
        <f t="shared" si="5"/>
        <v>8247</v>
      </c>
      <c r="H109" s="147">
        <v>86</v>
      </c>
    </row>
    <row r="110" spans="1:8" x14ac:dyDescent="0.2">
      <c r="A110" s="119">
        <v>100</v>
      </c>
      <c r="B110" s="67">
        <f t="shared" si="3"/>
        <v>31.25</v>
      </c>
      <c r="C110" s="63"/>
      <c r="D110" s="139">
        <v>21470</v>
      </c>
      <c r="E110" s="138"/>
      <c r="F110" s="139">
        <f t="shared" si="4"/>
        <v>11239</v>
      </c>
      <c r="G110" s="151">
        <f t="shared" si="5"/>
        <v>8244</v>
      </c>
      <c r="H110" s="147">
        <v>86</v>
      </c>
    </row>
    <row r="111" spans="1:8" x14ac:dyDescent="0.2">
      <c r="A111" s="119">
        <v>101</v>
      </c>
      <c r="B111" s="67">
        <f t="shared" si="3"/>
        <v>31.26</v>
      </c>
      <c r="C111" s="63"/>
      <c r="D111" s="139">
        <v>21470</v>
      </c>
      <c r="E111" s="138"/>
      <c r="F111" s="139">
        <f t="shared" si="4"/>
        <v>11235</v>
      </c>
      <c r="G111" s="151">
        <f t="shared" si="5"/>
        <v>8242</v>
      </c>
      <c r="H111" s="147">
        <v>86</v>
      </c>
    </row>
    <row r="112" spans="1:8" x14ac:dyDescent="0.2">
      <c r="A112" s="119">
        <v>102</v>
      </c>
      <c r="B112" s="67">
        <f t="shared" si="3"/>
        <v>31.27</v>
      </c>
      <c r="C112" s="63"/>
      <c r="D112" s="139">
        <v>21470</v>
      </c>
      <c r="E112" s="138"/>
      <c r="F112" s="139">
        <f t="shared" si="4"/>
        <v>11232</v>
      </c>
      <c r="G112" s="151">
        <f t="shared" si="5"/>
        <v>8239</v>
      </c>
      <c r="H112" s="147">
        <v>86</v>
      </c>
    </row>
    <row r="113" spans="1:8" x14ac:dyDescent="0.2">
      <c r="A113" s="119">
        <v>103</v>
      </c>
      <c r="B113" s="67">
        <f t="shared" si="3"/>
        <v>31.28</v>
      </c>
      <c r="C113" s="63"/>
      <c r="D113" s="139">
        <v>21470</v>
      </c>
      <c r="E113" s="138"/>
      <c r="F113" s="139">
        <f t="shared" si="4"/>
        <v>11228</v>
      </c>
      <c r="G113" s="151">
        <f t="shared" si="5"/>
        <v>8237</v>
      </c>
      <c r="H113" s="147">
        <v>86</v>
      </c>
    </row>
    <row r="114" spans="1:8" x14ac:dyDescent="0.2">
      <c r="A114" s="119">
        <v>104</v>
      </c>
      <c r="B114" s="67">
        <f t="shared" si="3"/>
        <v>31.29</v>
      </c>
      <c r="C114" s="63"/>
      <c r="D114" s="139">
        <v>21470</v>
      </c>
      <c r="E114" s="138"/>
      <c r="F114" s="139">
        <f t="shared" si="4"/>
        <v>11225</v>
      </c>
      <c r="G114" s="151">
        <f t="shared" si="5"/>
        <v>8234</v>
      </c>
      <c r="H114" s="147">
        <v>86</v>
      </c>
    </row>
    <row r="115" spans="1:8" x14ac:dyDescent="0.2">
      <c r="A115" s="119">
        <v>105</v>
      </c>
      <c r="B115" s="67">
        <f t="shared" si="3"/>
        <v>31.3</v>
      </c>
      <c r="C115" s="63"/>
      <c r="D115" s="139">
        <v>21470</v>
      </c>
      <c r="E115" s="138"/>
      <c r="F115" s="139">
        <f t="shared" si="4"/>
        <v>11221</v>
      </c>
      <c r="G115" s="151">
        <f t="shared" si="5"/>
        <v>8231</v>
      </c>
      <c r="H115" s="147">
        <v>86</v>
      </c>
    </row>
    <row r="116" spans="1:8" x14ac:dyDescent="0.2">
      <c r="A116" s="119">
        <v>106</v>
      </c>
      <c r="B116" s="67">
        <f t="shared" si="3"/>
        <v>31.31</v>
      </c>
      <c r="C116" s="63"/>
      <c r="D116" s="139">
        <v>21470</v>
      </c>
      <c r="E116" s="138"/>
      <c r="F116" s="139">
        <f t="shared" si="4"/>
        <v>11218</v>
      </c>
      <c r="G116" s="151">
        <f t="shared" si="5"/>
        <v>8229</v>
      </c>
      <c r="H116" s="147">
        <v>86</v>
      </c>
    </row>
    <row r="117" spans="1:8" x14ac:dyDescent="0.2">
      <c r="A117" s="119">
        <v>107</v>
      </c>
      <c r="B117" s="67">
        <f t="shared" si="3"/>
        <v>31.32</v>
      </c>
      <c r="C117" s="63"/>
      <c r="D117" s="139">
        <v>21470</v>
      </c>
      <c r="E117" s="138"/>
      <c r="F117" s="139">
        <f t="shared" si="4"/>
        <v>11214</v>
      </c>
      <c r="G117" s="151">
        <f t="shared" si="5"/>
        <v>8226</v>
      </c>
      <c r="H117" s="147">
        <v>86</v>
      </c>
    </row>
    <row r="118" spans="1:8" x14ac:dyDescent="0.2">
      <c r="A118" s="119">
        <v>108</v>
      </c>
      <c r="B118" s="67">
        <f t="shared" si="3"/>
        <v>31.33</v>
      </c>
      <c r="C118" s="63"/>
      <c r="D118" s="139">
        <v>21470</v>
      </c>
      <c r="E118" s="138"/>
      <c r="F118" s="139">
        <f t="shared" si="4"/>
        <v>11210</v>
      </c>
      <c r="G118" s="151">
        <f t="shared" si="5"/>
        <v>8223</v>
      </c>
      <c r="H118" s="147">
        <v>86</v>
      </c>
    </row>
    <row r="119" spans="1:8" x14ac:dyDescent="0.2">
      <c r="A119" s="119">
        <v>109</v>
      </c>
      <c r="B119" s="67">
        <f t="shared" si="3"/>
        <v>31.34</v>
      </c>
      <c r="C119" s="63"/>
      <c r="D119" s="139">
        <v>21470</v>
      </c>
      <c r="E119" s="138"/>
      <c r="F119" s="139">
        <f t="shared" si="4"/>
        <v>11207</v>
      </c>
      <c r="G119" s="151">
        <f t="shared" si="5"/>
        <v>8221</v>
      </c>
      <c r="H119" s="147">
        <v>86</v>
      </c>
    </row>
    <row r="120" spans="1:8" x14ac:dyDescent="0.2">
      <c r="A120" s="119">
        <v>110</v>
      </c>
      <c r="B120" s="67">
        <f t="shared" si="3"/>
        <v>31.35</v>
      </c>
      <c r="C120" s="63"/>
      <c r="D120" s="139">
        <v>21470</v>
      </c>
      <c r="E120" s="138"/>
      <c r="F120" s="139">
        <f t="shared" si="4"/>
        <v>11203</v>
      </c>
      <c r="G120" s="151">
        <f t="shared" si="5"/>
        <v>8218</v>
      </c>
      <c r="H120" s="147">
        <v>86</v>
      </c>
    </row>
    <row r="121" spans="1:8" x14ac:dyDescent="0.2">
      <c r="A121" s="119">
        <v>111</v>
      </c>
      <c r="B121" s="67">
        <f t="shared" si="3"/>
        <v>31.36</v>
      </c>
      <c r="C121" s="63"/>
      <c r="D121" s="139">
        <v>21470</v>
      </c>
      <c r="E121" s="138"/>
      <c r="F121" s="139">
        <f t="shared" si="4"/>
        <v>11200</v>
      </c>
      <c r="G121" s="151">
        <f t="shared" si="5"/>
        <v>8216</v>
      </c>
      <c r="H121" s="147">
        <v>86</v>
      </c>
    </row>
    <row r="122" spans="1:8" x14ac:dyDescent="0.2">
      <c r="A122" s="119">
        <v>112</v>
      </c>
      <c r="B122" s="67">
        <f t="shared" si="3"/>
        <v>31.37</v>
      </c>
      <c r="C122" s="63"/>
      <c r="D122" s="139">
        <v>21470</v>
      </c>
      <c r="E122" s="138"/>
      <c r="F122" s="139">
        <f t="shared" si="4"/>
        <v>11196</v>
      </c>
      <c r="G122" s="151">
        <f t="shared" si="5"/>
        <v>8213</v>
      </c>
      <c r="H122" s="147">
        <v>86</v>
      </c>
    </row>
    <row r="123" spans="1:8" x14ac:dyDescent="0.2">
      <c r="A123" s="119">
        <v>113</v>
      </c>
      <c r="B123" s="67">
        <f t="shared" si="3"/>
        <v>31.38</v>
      </c>
      <c r="C123" s="63"/>
      <c r="D123" s="139">
        <v>21470</v>
      </c>
      <c r="E123" s="138"/>
      <c r="F123" s="139">
        <f t="shared" si="4"/>
        <v>11193</v>
      </c>
      <c r="G123" s="151">
        <f t="shared" si="5"/>
        <v>8210</v>
      </c>
      <c r="H123" s="147">
        <v>86</v>
      </c>
    </row>
    <row r="124" spans="1:8" x14ac:dyDescent="0.2">
      <c r="A124" s="119">
        <v>114</v>
      </c>
      <c r="B124" s="67">
        <f t="shared" si="3"/>
        <v>31.39</v>
      </c>
      <c r="C124" s="63"/>
      <c r="D124" s="139">
        <v>21470</v>
      </c>
      <c r="E124" s="138"/>
      <c r="F124" s="139">
        <f t="shared" si="4"/>
        <v>11189</v>
      </c>
      <c r="G124" s="151">
        <f t="shared" si="5"/>
        <v>8208</v>
      </c>
      <c r="H124" s="147">
        <v>86</v>
      </c>
    </row>
    <row r="125" spans="1:8" x14ac:dyDescent="0.2">
      <c r="A125" s="119">
        <v>115</v>
      </c>
      <c r="B125" s="67">
        <f t="shared" si="3"/>
        <v>31.4</v>
      </c>
      <c r="C125" s="63"/>
      <c r="D125" s="139">
        <v>21470</v>
      </c>
      <c r="E125" s="138"/>
      <c r="F125" s="139">
        <f t="shared" si="4"/>
        <v>11186</v>
      </c>
      <c r="G125" s="151">
        <f t="shared" si="5"/>
        <v>8205</v>
      </c>
      <c r="H125" s="147">
        <v>86</v>
      </c>
    </row>
    <row r="126" spans="1:8" x14ac:dyDescent="0.2">
      <c r="A126" s="119">
        <v>116</v>
      </c>
      <c r="B126" s="67">
        <f t="shared" si="3"/>
        <v>31.41</v>
      </c>
      <c r="C126" s="63"/>
      <c r="D126" s="139">
        <v>21470</v>
      </c>
      <c r="E126" s="138"/>
      <c r="F126" s="139">
        <f t="shared" si="4"/>
        <v>11182</v>
      </c>
      <c r="G126" s="151">
        <f t="shared" si="5"/>
        <v>8202</v>
      </c>
      <c r="H126" s="147">
        <v>86</v>
      </c>
    </row>
    <row r="127" spans="1:8" x14ac:dyDescent="0.2">
      <c r="A127" s="119">
        <v>117</v>
      </c>
      <c r="B127" s="67">
        <f t="shared" si="3"/>
        <v>31.42</v>
      </c>
      <c r="C127" s="63"/>
      <c r="D127" s="139">
        <v>21470</v>
      </c>
      <c r="E127" s="138"/>
      <c r="F127" s="139">
        <f t="shared" si="4"/>
        <v>11179</v>
      </c>
      <c r="G127" s="151">
        <f t="shared" si="5"/>
        <v>8200</v>
      </c>
      <c r="H127" s="147">
        <v>86</v>
      </c>
    </row>
    <row r="128" spans="1:8" x14ac:dyDescent="0.2">
      <c r="A128" s="119">
        <v>118</v>
      </c>
      <c r="B128" s="67">
        <f t="shared" si="3"/>
        <v>31.43</v>
      </c>
      <c r="C128" s="63"/>
      <c r="D128" s="139">
        <v>21470</v>
      </c>
      <c r="E128" s="138"/>
      <c r="F128" s="139">
        <f t="shared" si="4"/>
        <v>11175</v>
      </c>
      <c r="G128" s="151">
        <f t="shared" si="5"/>
        <v>8197</v>
      </c>
      <c r="H128" s="147">
        <v>86</v>
      </c>
    </row>
    <row r="129" spans="1:8" x14ac:dyDescent="0.2">
      <c r="A129" s="119">
        <v>119</v>
      </c>
      <c r="B129" s="67">
        <f t="shared" si="3"/>
        <v>31.44</v>
      </c>
      <c r="C129" s="63"/>
      <c r="D129" s="139">
        <v>21470</v>
      </c>
      <c r="E129" s="138"/>
      <c r="F129" s="139">
        <f t="shared" si="4"/>
        <v>11172</v>
      </c>
      <c r="G129" s="151">
        <f t="shared" si="5"/>
        <v>8195</v>
      </c>
      <c r="H129" s="147">
        <v>86</v>
      </c>
    </row>
    <row r="130" spans="1:8" x14ac:dyDescent="0.2">
      <c r="A130" s="119">
        <v>120</v>
      </c>
      <c r="B130" s="67">
        <f t="shared" si="3"/>
        <v>31.45</v>
      </c>
      <c r="C130" s="63"/>
      <c r="D130" s="139">
        <v>21470</v>
      </c>
      <c r="E130" s="138"/>
      <c r="F130" s="139">
        <f t="shared" si="4"/>
        <v>11168</v>
      </c>
      <c r="G130" s="151">
        <f t="shared" si="5"/>
        <v>8192</v>
      </c>
      <c r="H130" s="147">
        <v>86</v>
      </c>
    </row>
    <row r="131" spans="1:8" x14ac:dyDescent="0.2">
      <c r="A131" s="119">
        <v>121</v>
      </c>
      <c r="B131" s="67">
        <f t="shared" si="3"/>
        <v>31.46</v>
      </c>
      <c r="C131" s="63"/>
      <c r="D131" s="139">
        <v>21470</v>
      </c>
      <c r="E131" s="138"/>
      <c r="F131" s="139">
        <f t="shared" si="4"/>
        <v>11165</v>
      </c>
      <c r="G131" s="151">
        <f t="shared" si="5"/>
        <v>8189</v>
      </c>
      <c r="H131" s="147">
        <v>86</v>
      </c>
    </row>
    <row r="132" spans="1:8" x14ac:dyDescent="0.2">
      <c r="A132" s="119">
        <v>122</v>
      </c>
      <c r="B132" s="67">
        <f t="shared" si="3"/>
        <v>31.47</v>
      </c>
      <c r="C132" s="63"/>
      <c r="D132" s="139">
        <v>21470</v>
      </c>
      <c r="E132" s="138"/>
      <c r="F132" s="139">
        <f t="shared" si="4"/>
        <v>11161</v>
      </c>
      <c r="G132" s="151">
        <f t="shared" si="5"/>
        <v>8187</v>
      </c>
      <c r="H132" s="147">
        <v>86</v>
      </c>
    </row>
    <row r="133" spans="1:8" x14ac:dyDescent="0.2">
      <c r="A133" s="119">
        <v>123</v>
      </c>
      <c r="B133" s="67">
        <f t="shared" si="3"/>
        <v>31.48</v>
      </c>
      <c r="C133" s="63"/>
      <c r="D133" s="139">
        <v>21470</v>
      </c>
      <c r="E133" s="138"/>
      <c r="F133" s="139">
        <f t="shared" si="4"/>
        <v>11157</v>
      </c>
      <c r="G133" s="151">
        <f t="shared" si="5"/>
        <v>8184</v>
      </c>
      <c r="H133" s="147">
        <v>86</v>
      </c>
    </row>
    <row r="134" spans="1:8" x14ac:dyDescent="0.2">
      <c r="A134" s="119">
        <v>124</v>
      </c>
      <c r="B134" s="67">
        <f t="shared" si="3"/>
        <v>31.49</v>
      </c>
      <c r="C134" s="63"/>
      <c r="D134" s="139">
        <v>21470</v>
      </c>
      <c r="E134" s="138"/>
      <c r="F134" s="139">
        <f t="shared" si="4"/>
        <v>11154</v>
      </c>
      <c r="G134" s="151">
        <f t="shared" si="5"/>
        <v>8182</v>
      </c>
      <c r="H134" s="147">
        <v>86</v>
      </c>
    </row>
    <row r="135" spans="1:8" x14ac:dyDescent="0.2">
      <c r="A135" s="119">
        <v>125</v>
      </c>
      <c r="B135" s="67">
        <f t="shared" si="3"/>
        <v>31.5</v>
      </c>
      <c r="C135" s="63"/>
      <c r="D135" s="139">
        <v>21470</v>
      </c>
      <c r="E135" s="138"/>
      <c r="F135" s="139">
        <f t="shared" si="4"/>
        <v>11150</v>
      </c>
      <c r="G135" s="151">
        <f t="shared" si="5"/>
        <v>8179</v>
      </c>
      <c r="H135" s="147">
        <v>86</v>
      </c>
    </row>
    <row r="136" spans="1:8" x14ac:dyDescent="0.2">
      <c r="A136" s="119">
        <v>126</v>
      </c>
      <c r="B136" s="67">
        <f t="shared" si="3"/>
        <v>31.51</v>
      </c>
      <c r="C136" s="63"/>
      <c r="D136" s="139">
        <v>21470</v>
      </c>
      <c r="E136" s="138"/>
      <c r="F136" s="139">
        <f t="shared" si="4"/>
        <v>11147</v>
      </c>
      <c r="G136" s="151">
        <f t="shared" si="5"/>
        <v>8176</v>
      </c>
      <c r="H136" s="147">
        <v>86</v>
      </c>
    </row>
    <row r="137" spans="1:8" x14ac:dyDescent="0.2">
      <c r="A137" s="119">
        <v>127</v>
      </c>
      <c r="B137" s="67">
        <f t="shared" si="3"/>
        <v>31.51</v>
      </c>
      <c r="C137" s="63"/>
      <c r="D137" s="139">
        <v>21470</v>
      </c>
      <c r="E137" s="138"/>
      <c r="F137" s="139">
        <f t="shared" si="4"/>
        <v>11147</v>
      </c>
      <c r="G137" s="151">
        <f t="shared" si="5"/>
        <v>8176</v>
      </c>
      <c r="H137" s="147">
        <v>86</v>
      </c>
    </row>
    <row r="138" spans="1:8" x14ac:dyDescent="0.2">
      <c r="A138" s="119">
        <v>128</v>
      </c>
      <c r="B138" s="67">
        <f t="shared" si="3"/>
        <v>31.52</v>
      </c>
      <c r="C138" s="63"/>
      <c r="D138" s="139">
        <v>21470</v>
      </c>
      <c r="E138" s="138"/>
      <c r="F138" s="139">
        <f t="shared" si="4"/>
        <v>11143</v>
      </c>
      <c r="G138" s="151">
        <f t="shared" si="5"/>
        <v>8174</v>
      </c>
      <c r="H138" s="147">
        <v>86</v>
      </c>
    </row>
    <row r="139" spans="1:8" x14ac:dyDescent="0.2">
      <c r="A139" s="119">
        <v>129</v>
      </c>
      <c r="B139" s="67">
        <f t="shared" ref="B139:B202" si="6">ROUND(1.12233*LN(A139)+26.078,2)</f>
        <v>31.53</v>
      </c>
      <c r="C139" s="63"/>
      <c r="D139" s="139">
        <v>21470</v>
      </c>
      <c r="E139" s="138"/>
      <c r="F139" s="139">
        <f t="shared" si="4"/>
        <v>11140</v>
      </c>
      <c r="G139" s="151">
        <f t="shared" si="5"/>
        <v>8171</v>
      </c>
      <c r="H139" s="147">
        <v>86</v>
      </c>
    </row>
    <row r="140" spans="1:8" x14ac:dyDescent="0.2">
      <c r="A140" s="119">
        <v>130</v>
      </c>
      <c r="B140" s="67">
        <f t="shared" si="6"/>
        <v>31.54</v>
      </c>
      <c r="C140" s="63"/>
      <c r="D140" s="139">
        <v>21470</v>
      </c>
      <c r="E140" s="138"/>
      <c r="F140" s="139">
        <f t="shared" ref="F140:F203" si="7">ROUND(12*1.35278*(1/B140*D140)+H140,0)</f>
        <v>11136</v>
      </c>
      <c r="G140" s="151">
        <f t="shared" ref="G140:G203" si="8">ROUND(12*(1/B140*D140),0)</f>
        <v>8169</v>
      </c>
      <c r="H140" s="147">
        <v>86</v>
      </c>
    </row>
    <row r="141" spans="1:8" x14ac:dyDescent="0.2">
      <c r="A141" s="119">
        <v>131</v>
      </c>
      <c r="B141" s="67">
        <f t="shared" si="6"/>
        <v>31.55</v>
      </c>
      <c r="C141" s="63"/>
      <c r="D141" s="139">
        <v>21470</v>
      </c>
      <c r="E141" s="138"/>
      <c r="F141" s="139">
        <f t="shared" si="7"/>
        <v>11133</v>
      </c>
      <c r="G141" s="151">
        <f t="shared" si="8"/>
        <v>8166</v>
      </c>
      <c r="H141" s="147">
        <v>86</v>
      </c>
    </row>
    <row r="142" spans="1:8" x14ac:dyDescent="0.2">
      <c r="A142" s="119">
        <v>132</v>
      </c>
      <c r="B142" s="67">
        <f t="shared" si="6"/>
        <v>31.56</v>
      </c>
      <c r="C142" s="63"/>
      <c r="D142" s="139">
        <v>21470</v>
      </c>
      <c r="E142" s="138"/>
      <c r="F142" s="139">
        <f t="shared" si="7"/>
        <v>11129</v>
      </c>
      <c r="G142" s="151">
        <f t="shared" si="8"/>
        <v>8163</v>
      </c>
      <c r="H142" s="147">
        <v>86</v>
      </c>
    </row>
    <row r="143" spans="1:8" x14ac:dyDescent="0.2">
      <c r="A143" s="119">
        <v>133</v>
      </c>
      <c r="B143" s="67">
        <f t="shared" si="6"/>
        <v>31.57</v>
      </c>
      <c r="C143" s="63"/>
      <c r="D143" s="139">
        <v>21470</v>
      </c>
      <c r="E143" s="138"/>
      <c r="F143" s="139">
        <f t="shared" si="7"/>
        <v>11126</v>
      </c>
      <c r="G143" s="151">
        <f t="shared" si="8"/>
        <v>8161</v>
      </c>
      <c r="H143" s="147">
        <v>86</v>
      </c>
    </row>
    <row r="144" spans="1:8" x14ac:dyDescent="0.2">
      <c r="A144" s="119">
        <v>134</v>
      </c>
      <c r="B144" s="67">
        <f t="shared" si="6"/>
        <v>31.57</v>
      </c>
      <c r="C144" s="63"/>
      <c r="D144" s="139">
        <v>21470</v>
      </c>
      <c r="E144" s="138"/>
      <c r="F144" s="139">
        <f t="shared" si="7"/>
        <v>11126</v>
      </c>
      <c r="G144" s="151">
        <f t="shared" si="8"/>
        <v>8161</v>
      </c>
      <c r="H144" s="147">
        <v>86</v>
      </c>
    </row>
    <row r="145" spans="1:8" x14ac:dyDescent="0.2">
      <c r="A145" s="119">
        <v>135</v>
      </c>
      <c r="B145" s="67">
        <f t="shared" si="6"/>
        <v>31.58</v>
      </c>
      <c r="C145" s="63"/>
      <c r="D145" s="139">
        <v>21470</v>
      </c>
      <c r="E145" s="138"/>
      <c r="F145" s="139">
        <f t="shared" si="7"/>
        <v>11122</v>
      </c>
      <c r="G145" s="151">
        <f t="shared" si="8"/>
        <v>8158</v>
      </c>
      <c r="H145" s="147">
        <v>86</v>
      </c>
    </row>
    <row r="146" spans="1:8" x14ac:dyDescent="0.2">
      <c r="A146" s="119">
        <v>136</v>
      </c>
      <c r="B146" s="67">
        <f t="shared" si="6"/>
        <v>31.59</v>
      </c>
      <c r="C146" s="63"/>
      <c r="D146" s="139">
        <v>21470</v>
      </c>
      <c r="E146" s="138"/>
      <c r="F146" s="139">
        <f t="shared" si="7"/>
        <v>11119</v>
      </c>
      <c r="G146" s="151">
        <f t="shared" si="8"/>
        <v>8156</v>
      </c>
      <c r="H146" s="147">
        <v>86</v>
      </c>
    </row>
    <row r="147" spans="1:8" x14ac:dyDescent="0.2">
      <c r="A147" s="119">
        <v>137</v>
      </c>
      <c r="B147" s="67">
        <f t="shared" si="6"/>
        <v>31.6</v>
      </c>
      <c r="C147" s="63"/>
      <c r="D147" s="139">
        <v>21470</v>
      </c>
      <c r="E147" s="138"/>
      <c r="F147" s="139">
        <f t="shared" si="7"/>
        <v>11115</v>
      </c>
      <c r="G147" s="151">
        <f t="shared" si="8"/>
        <v>8153</v>
      </c>
      <c r="H147" s="147">
        <v>86</v>
      </c>
    </row>
    <row r="148" spans="1:8" x14ac:dyDescent="0.2">
      <c r="A148" s="119">
        <v>138</v>
      </c>
      <c r="B148" s="67">
        <f t="shared" si="6"/>
        <v>31.61</v>
      </c>
      <c r="C148" s="63"/>
      <c r="D148" s="139">
        <v>21470</v>
      </c>
      <c r="E148" s="138"/>
      <c r="F148" s="139">
        <f t="shared" si="7"/>
        <v>11112</v>
      </c>
      <c r="G148" s="151">
        <f t="shared" si="8"/>
        <v>8151</v>
      </c>
      <c r="H148" s="147">
        <v>86</v>
      </c>
    </row>
    <row r="149" spans="1:8" x14ac:dyDescent="0.2">
      <c r="A149" s="119">
        <v>139</v>
      </c>
      <c r="B149" s="67">
        <f t="shared" si="6"/>
        <v>31.62</v>
      </c>
      <c r="C149" s="63"/>
      <c r="D149" s="139">
        <v>21470</v>
      </c>
      <c r="E149" s="138"/>
      <c r="F149" s="139">
        <f t="shared" si="7"/>
        <v>11108</v>
      </c>
      <c r="G149" s="151">
        <f t="shared" si="8"/>
        <v>8148</v>
      </c>
      <c r="H149" s="147">
        <v>86</v>
      </c>
    </row>
    <row r="150" spans="1:8" x14ac:dyDescent="0.2">
      <c r="A150" s="119">
        <v>140</v>
      </c>
      <c r="B150" s="67">
        <f t="shared" si="6"/>
        <v>31.62</v>
      </c>
      <c r="C150" s="63"/>
      <c r="D150" s="139">
        <v>21470</v>
      </c>
      <c r="E150" s="138"/>
      <c r="F150" s="139">
        <f t="shared" si="7"/>
        <v>11108</v>
      </c>
      <c r="G150" s="151">
        <f t="shared" si="8"/>
        <v>8148</v>
      </c>
      <c r="H150" s="147">
        <v>86</v>
      </c>
    </row>
    <row r="151" spans="1:8" x14ac:dyDescent="0.2">
      <c r="A151" s="119">
        <v>141</v>
      </c>
      <c r="B151" s="67">
        <f t="shared" si="6"/>
        <v>31.63</v>
      </c>
      <c r="C151" s="63"/>
      <c r="D151" s="139">
        <v>21470</v>
      </c>
      <c r="E151" s="138"/>
      <c r="F151" s="139">
        <f t="shared" si="7"/>
        <v>11105</v>
      </c>
      <c r="G151" s="151">
        <f t="shared" si="8"/>
        <v>8145</v>
      </c>
      <c r="H151" s="147">
        <v>86</v>
      </c>
    </row>
    <row r="152" spans="1:8" x14ac:dyDescent="0.2">
      <c r="A152" s="119">
        <v>142</v>
      </c>
      <c r="B152" s="67">
        <f t="shared" si="6"/>
        <v>31.64</v>
      </c>
      <c r="C152" s="63"/>
      <c r="D152" s="139">
        <v>21470</v>
      </c>
      <c r="E152" s="138"/>
      <c r="F152" s="139">
        <f t="shared" si="7"/>
        <v>11101</v>
      </c>
      <c r="G152" s="151">
        <f t="shared" si="8"/>
        <v>8143</v>
      </c>
      <c r="H152" s="147">
        <v>86</v>
      </c>
    </row>
    <row r="153" spans="1:8" x14ac:dyDescent="0.2">
      <c r="A153" s="119">
        <v>143</v>
      </c>
      <c r="B153" s="67">
        <f t="shared" si="6"/>
        <v>31.65</v>
      </c>
      <c r="C153" s="63"/>
      <c r="D153" s="139">
        <v>21470</v>
      </c>
      <c r="E153" s="138"/>
      <c r="F153" s="139">
        <f t="shared" si="7"/>
        <v>11098</v>
      </c>
      <c r="G153" s="151">
        <f t="shared" si="8"/>
        <v>8140</v>
      </c>
      <c r="H153" s="147">
        <v>86</v>
      </c>
    </row>
    <row r="154" spans="1:8" x14ac:dyDescent="0.2">
      <c r="A154" s="119">
        <v>144</v>
      </c>
      <c r="B154" s="67">
        <f t="shared" si="6"/>
        <v>31.66</v>
      </c>
      <c r="C154" s="63"/>
      <c r="D154" s="139">
        <v>21470</v>
      </c>
      <c r="E154" s="138"/>
      <c r="F154" s="139">
        <f t="shared" si="7"/>
        <v>11095</v>
      </c>
      <c r="G154" s="151">
        <f t="shared" si="8"/>
        <v>8138</v>
      </c>
      <c r="H154" s="147">
        <v>86</v>
      </c>
    </row>
    <row r="155" spans="1:8" x14ac:dyDescent="0.2">
      <c r="A155" s="119">
        <v>145</v>
      </c>
      <c r="B155" s="67">
        <f t="shared" si="6"/>
        <v>31.66</v>
      </c>
      <c r="C155" s="63"/>
      <c r="D155" s="139">
        <v>21470</v>
      </c>
      <c r="E155" s="138"/>
      <c r="F155" s="139">
        <f t="shared" si="7"/>
        <v>11095</v>
      </c>
      <c r="G155" s="151">
        <f t="shared" si="8"/>
        <v>8138</v>
      </c>
      <c r="H155" s="147">
        <v>86</v>
      </c>
    </row>
    <row r="156" spans="1:8" x14ac:dyDescent="0.2">
      <c r="A156" s="119">
        <v>146</v>
      </c>
      <c r="B156" s="67">
        <f t="shared" si="6"/>
        <v>31.67</v>
      </c>
      <c r="C156" s="63"/>
      <c r="D156" s="139">
        <v>21470</v>
      </c>
      <c r="E156" s="138"/>
      <c r="F156" s="139">
        <f t="shared" si="7"/>
        <v>11091</v>
      </c>
      <c r="G156" s="151">
        <f t="shared" si="8"/>
        <v>8135</v>
      </c>
      <c r="H156" s="147">
        <v>86</v>
      </c>
    </row>
    <row r="157" spans="1:8" x14ac:dyDescent="0.2">
      <c r="A157" s="119">
        <v>147</v>
      </c>
      <c r="B157" s="67">
        <f t="shared" si="6"/>
        <v>31.68</v>
      </c>
      <c r="C157" s="63"/>
      <c r="D157" s="139">
        <v>21470</v>
      </c>
      <c r="E157" s="138"/>
      <c r="F157" s="139">
        <f t="shared" si="7"/>
        <v>11088</v>
      </c>
      <c r="G157" s="151">
        <f t="shared" si="8"/>
        <v>8133</v>
      </c>
      <c r="H157" s="147">
        <v>86</v>
      </c>
    </row>
    <row r="158" spans="1:8" x14ac:dyDescent="0.2">
      <c r="A158" s="119">
        <v>148</v>
      </c>
      <c r="B158" s="67">
        <f t="shared" si="6"/>
        <v>31.69</v>
      </c>
      <c r="C158" s="63"/>
      <c r="D158" s="139">
        <v>21470</v>
      </c>
      <c r="E158" s="138"/>
      <c r="F158" s="139">
        <f t="shared" si="7"/>
        <v>11084</v>
      </c>
      <c r="G158" s="151">
        <f t="shared" si="8"/>
        <v>8130</v>
      </c>
      <c r="H158" s="147">
        <v>86</v>
      </c>
    </row>
    <row r="159" spans="1:8" x14ac:dyDescent="0.2">
      <c r="A159" s="119">
        <v>149</v>
      </c>
      <c r="B159" s="67">
        <f t="shared" si="6"/>
        <v>31.69</v>
      </c>
      <c r="C159" s="63"/>
      <c r="D159" s="139">
        <v>21470</v>
      </c>
      <c r="E159" s="138"/>
      <c r="F159" s="139">
        <f t="shared" si="7"/>
        <v>11084</v>
      </c>
      <c r="G159" s="151">
        <f t="shared" si="8"/>
        <v>8130</v>
      </c>
      <c r="H159" s="147">
        <v>86</v>
      </c>
    </row>
    <row r="160" spans="1:8" x14ac:dyDescent="0.2">
      <c r="A160" s="119">
        <v>150</v>
      </c>
      <c r="B160" s="67">
        <f t="shared" si="6"/>
        <v>31.7</v>
      </c>
      <c r="C160" s="63"/>
      <c r="D160" s="139">
        <v>21470</v>
      </c>
      <c r="E160" s="138"/>
      <c r="F160" s="139">
        <f t="shared" si="7"/>
        <v>11081</v>
      </c>
      <c r="G160" s="151">
        <f t="shared" si="8"/>
        <v>8127</v>
      </c>
      <c r="H160" s="147">
        <v>86</v>
      </c>
    </row>
    <row r="161" spans="1:8" x14ac:dyDescent="0.2">
      <c r="A161" s="119">
        <v>151</v>
      </c>
      <c r="B161" s="67">
        <f t="shared" si="6"/>
        <v>31.71</v>
      </c>
      <c r="C161" s="63"/>
      <c r="D161" s="139">
        <v>21470</v>
      </c>
      <c r="E161" s="138"/>
      <c r="F161" s="139">
        <f t="shared" si="7"/>
        <v>11077</v>
      </c>
      <c r="G161" s="151">
        <f t="shared" si="8"/>
        <v>8125</v>
      </c>
      <c r="H161" s="147">
        <v>86</v>
      </c>
    </row>
    <row r="162" spans="1:8" x14ac:dyDescent="0.2">
      <c r="A162" s="119">
        <v>152</v>
      </c>
      <c r="B162" s="67">
        <f t="shared" si="6"/>
        <v>31.72</v>
      </c>
      <c r="C162" s="63"/>
      <c r="D162" s="139">
        <v>21470</v>
      </c>
      <c r="E162" s="138"/>
      <c r="F162" s="139">
        <f t="shared" si="7"/>
        <v>11074</v>
      </c>
      <c r="G162" s="151">
        <f t="shared" si="8"/>
        <v>8122</v>
      </c>
      <c r="H162" s="147">
        <v>86</v>
      </c>
    </row>
    <row r="163" spans="1:8" x14ac:dyDescent="0.2">
      <c r="A163" s="119">
        <v>153</v>
      </c>
      <c r="B163" s="67">
        <f t="shared" si="6"/>
        <v>31.72</v>
      </c>
      <c r="C163" s="63"/>
      <c r="D163" s="139">
        <v>21470</v>
      </c>
      <c r="E163" s="138"/>
      <c r="F163" s="139">
        <f t="shared" si="7"/>
        <v>11074</v>
      </c>
      <c r="G163" s="151">
        <f t="shared" si="8"/>
        <v>8122</v>
      </c>
      <c r="H163" s="147">
        <v>86</v>
      </c>
    </row>
    <row r="164" spans="1:8" x14ac:dyDescent="0.2">
      <c r="A164" s="119">
        <v>154</v>
      </c>
      <c r="B164" s="67">
        <f t="shared" si="6"/>
        <v>31.73</v>
      </c>
      <c r="C164" s="63"/>
      <c r="D164" s="139">
        <v>21470</v>
      </c>
      <c r="E164" s="138"/>
      <c r="F164" s="139">
        <f t="shared" si="7"/>
        <v>11070</v>
      </c>
      <c r="G164" s="151">
        <f t="shared" si="8"/>
        <v>8120</v>
      </c>
      <c r="H164" s="147">
        <v>86</v>
      </c>
    </row>
    <row r="165" spans="1:8" x14ac:dyDescent="0.2">
      <c r="A165" s="119">
        <v>155</v>
      </c>
      <c r="B165" s="67">
        <f t="shared" si="6"/>
        <v>31.74</v>
      </c>
      <c r="C165" s="63"/>
      <c r="D165" s="139">
        <v>21470</v>
      </c>
      <c r="E165" s="138"/>
      <c r="F165" s="139">
        <f t="shared" si="7"/>
        <v>11067</v>
      </c>
      <c r="G165" s="151">
        <f t="shared" si="8"/>
        <v>8117</v>
      </c>
      <c r="H165" s="147">
        <v>86</v>
      </c>
    </row>
    <row r="166" spans="1:8" x14ac:dyDescent="0.2">
      <c r="A166" s="119">
        <v>156</v>
      </c>
      <c r="B166" s="67">
        <f t="shared" si="6"/>
        <v>31.75</v>
      </c>
      <c r="C166" s="63"/>
      <c r="D166" s="139">
        <v>21470</v>
      </c>
      <c r="E166" s="138"/>
      <c r="F166" s="139">
        <f t="shared" si="7"/>
        <v>11063</v>
      </c>
      <c r="G166" s="151">
        <f t="shared" si="8"/>
        <v>8115</v>
      </c>
      <c r="H166" s="147">
        <v>86</v>
      </c>
    </row>
    <row r="167" spans="1:8" x14ac:dyDescent="0.2">
      <c r="A167" s="119">
        <v>157</v>
      </c>
      <c r="B167" s="67">
        <f t="shared" si="6"/>
        <v>31.75</v>
      </c>
      <c r="C167" s="63"/>
      <c r="D167" s="139">
        <v>21470</v>
      </c>
      <c r="E167" s="138"/>
      <c r="F167" s="139">
        <f t="shared" si="7"/>
        <v>11063</v>
      </c>
      <c r="G167" s="151">
        <f t="shared" si="8"/>
        <v>8115</v>
      </c>
      <c r="H167" s="147">
        <v>86</v>
      </c>
    </row>
    <row r="168" spans="1:8" x14ac:dyDescent="0.2">
      <c r="A168" s="119">
        <v>158</v>
      </c>
      <c r="B168" s="67">
        <f t="shared" si="6"/>
        <v>31.76</v>
      </c>
      <c r="C168" s="63"/>
      <c r="D168" s="139">
        <v>21470</v>
      </c>
      <c r="E168" s="138"/>
      <c r="F168" s="139">
        <f t="shared" si="7"/>
        <v>11060</v>
      </c>
      <c r="G168" s="151">
        <f t="shared" si="8"/>
        <v>8112</v>
      </c>
      <c r="H168" s="147">
        <v>86</v>
      </c>
    </row>
    <row r="169" spans="1:8" x14ac:dyDescent="0.2">
      <c r="A169" s="119">
        <v>159</v>
      </c>
      <c r="B169" s="67">
        <f t="shared" si="6"/>
        <v>31.77</v>
      </c>
      <c r="C169" s="63"/>
      <c r="D169" s="139">
        <v>21470</v>
      </c>
      <c r="E169" s="138"/>
      <c r="F169" s="139">
        <f t="shared" si="7"/>
        <v>11056</v>
      </c>
      <c r="G169" s="151">
        <f t="shared" si="8"/>
        <v>8110</v>
      </c>
      <c r="H169" s="147">
        <v>86</v>
      </c>
    </row>
    <row r="170" spans="1:8" x14ac:dyDescent="0.2">
      <c r="A170" s="119">
        <v>160</v>
      </c>
      <c r="B170" s="67">
        <f t="shared" si="6"/>
        <v>31.77</v>
      </c>
      <c r="C170" s="63"/>
      <c r="D170" s="139">
        <v>21470</v>
      </c>
      <c r="E170" s="138"/>
      <c r="F170" s="139">
        <f t="shared" si="7"/>
        <v>11056</v>
      </c>
      <c r="G170" s="151">
        <f t="shared" si="8"/>
        <v>8110</v>
      </c>
      <c r="H170" s="147">
        <v>86</v>
      </c>
    </row>
    <row r="171" spans="1:8" x14ac:dyDescent="0.2">
      <c r="A171" s="119">
        <v>161</v>
      </c>
      <c r="B171" s="67">
        <f t="shared" si="6"/>
        <v>31.78</v>
      </c>
      <c r="C171" s="63"/>
      <c r="D171" s="139">
        <v>21470</v>
      </c>
      <c r="E171" s="138"/>
      <c r="F171" s="139">
        <f t="shared" si="7"/>
        <v>11053</v>
      </c>
      <c r="G171" s="151">
        <f t="shared" si="8"/>
        <v>8107</v>
      </c>
      <c r="H171" s="147">
        <v>86</v>
      </c>
    </row>
    <row r="172" spans="1:8" x14ac:dyDescent="0.2">
      <c r="A172" s="119">
        <v>162</v>
      </c>
      <c r="B172" s="67">
        <f t="shared" si="6"/>
        <v>31.79</v>
      </c>
      <c r="C172" s="63"/>
      <c r="D172" s="139">
        <v>21470</v>
      </c>
      <c r="E172" s="138"/>
      <c r="F172" s="139">
        <f t="shared" si="7"/>
        <v>11050</v>
      </c>
      <c r="G172" s="151">
        <f t="shared" si="8"/>
        <v>8104</v>
      </c>
      <c r="H172" s="147">
        <v>86</v>
      </c>
    </row>
    <row r="173" spans="1:8" x14ac:dyDescent="0.2">
      <c r="A173" s="119">
        <v>163</v>
      </c>
      <c r="B173" s="67">
        <f t="shared" si="6"/>
        <v>31.79</v>
      </c>
      <c r="C173" s="63"/>
      <c r="D173" s="139">
        <v>21470</v>
      </c>
      <c r="E173" s="138"/>
      <c r="F173" s="139">
        <f t="shared" si="7"/>
        <v>11050</v>
      </c>
      <c r="G173" s="151">
        <f t="shared" si="8"/>
        <v>8104</v>
      </c>
      <c r="H173" s="147">
        <v>86</v>
      </c>
    </row>
    <row r="174" spans="1:8" x14ac:dyDescent="0.2">
      <c r="A174" s="119">
        <v>164</v>
      </c>
      <c r="B174" s="67">
        <f t="shared" si="6"/>
        <v>31.8</v>
      </c>
      <c r="C174" s="63"/>
      <c r="D174" s="139">
        <v>21470</v>
      </c>
      <c r="E174" s="138"/>
      <c r="F174" s="139">
        <f t="shared" si="7"/>
        <v>11046</v>
      </c>
      <c r="G174" s="151">
        <f t="shared" si="8"/>
        <v>8102</v>
      </c>
      <c r="H174" s="147">
        <v>86</v>
      </c>
    </row>
    <row r="175" spans="1:8" x14ac:dyDescent="0.2">
      <c r="A175" s="119">
        <v>165</v>
      </c>
      <c r="B175" s="67">
        <f t="shared" si="6"/>
        <v>31.81</v>
      </c>
      <c r="C175" s="63"/>
      <c r="D175" s="139">
        <v>21470</v>
      </c>
      <c r="E175" s="138"/>
      <c r="F175" s="139">
        <f t="shared" si="7"/>
        <v>11043</v>
      </c>
      <c r="G175" s="151">
        <f t="shared" si="8"/>
        <v>8099</v>
      </c>
      <c r="H175" s="147">
        <v>86</v>
      </c>
    </row>
    <row r="176" spans="1:8" x14ac:dyDescent="0.2">
      <c r="A176" s="119">
        <v>166</v>
      </c>
      <c r="B176" s="67">
        <f t="shared" si="6"/>
        <v>31.82</v>
      </c>
      <c r="C176" s="63"/>
      <c r="D176" s="139">
        <v>21470</v>
      </c>
      <c r="E176" s="138"/>
      <c r="F176" s="139">
        <f t="shared" si="7"/>
        <v>11039</v>
      </c>
      <c r="G176" s="151">
        <f t="shared" si="8"/>
        <v>8097</v>
      </c>
      <c r="H176" s="147">
        <v>86</v>
      </c>
    </row>
    <row r="177" spans="1:8" x14ac:dyDescent="0.2">
      <c r="A177" s="119">
        <v>167</v>
      </c>
      <c r="B177" s="67">
        <f t="shared" si="6"/>
        <v>31.82</v>
      </c>
      <c r="C177" s="63"/>
      <c r="D177" s="139">
        <v>21470</v>
      </c>
      <c r="E177" s="138"/>
      <c r="F177" s="139">
        <f t="shared" si="7"/>
        <v>11039</v>
      </c>
      <c r="G177" s="151">
        <f t="shared" si="8"/>
        <v>8097</v>
      </c>
      <c r="H177" s="147">
        <v>86</v>
      </c>
    </row>
    <row r="178" spans="1:8" x14ac:dyDescent="0.2">
      <c r="A178" s="119">
        <v>168</v>
      </c>
      <c r="B178" s="67">
        <f t="shared" si="6"/>
        <v>31.83</v>
      </c>
      <c r="C178" s="63"/>
      <c r="D178" s="139">
        <v>21470</v>
      </c>
      <c r="E178" s="138"/>
      <c r="F178" s="139">
        <f t="shared" si="7"/>
        <v>11036</v>
      </c>
      <c r="G178" s="151">
        <f t="shared" si="8"/>
        <v>8094</v>
      </c>
      <c r="H178" s="147">
        <v>86</v>
      </c>
    </row>
    <row r="179" spans="1:8" x14ac:dyDescent="0.2">
      <c r="A179" s="119">
        <v>169</v>
      </c>
      <c r="B179" s="67">
        <f t="shared" si="6"/>
        <v>31.84</v>
      </c>
      <c r="C179" s="63"/>
      <c r="D179" s="139">
        <v>21470</v>
      </c>
      <c r="E179" s="138"/>
      <c r="F179" s="139">
        <f t="shared" si="7"/>
        <v>11032</v>
      </c>
      <c r="G179" s="151">
        <f t="shared" si="8"/>
        <v>8092</v>
      </c>
      <c r="H179" s="147">
        <v>86</v>
      </c>
    </row>
    <row r="180" spans="1:8" x14ac:dyDescent="0.2">
      <c r="A180" s="119">
        <v>170</v>
      </c>
      <c r="B180" s="67">
        <f t="shared" si="6"/>
        <v>31.84</v>
      </c>
      <c r="C180" s="63"/>
      <c r="D180" s="139">
        <v>21470</v>
      </c>
      <c r="E180" s="138"/>
      <c r="F180" s="139">
        <f t="shared" si="7"/>
        <v>11032</v>
      </c>
      <c r="G180" s="151">
        <f t="shared" si="8"/>
        <v>8092</v>
      </c>
      <c r="H180" s="147">
        <v>86</v>
      </c>
    </row>
    <row r="181" spans="1:8" x14ac:dyDescent="0.2">
      <c r="A181" s="119">
        <v>171</v>
      </c>
      <c r="B181" s="67">
        <f t="shared" si="6"/>
        <v>31.85</v>
      </c>
      <c r="C181" s="63"/>
      <c r="D181" s="139">
        <v>21470</v>
      </c>
      <c r="E181" s="138"/>
      <c r="F181" s="139">
        <f t="shared" si="7"/>
        <v>11029</v>
      </c>
      <c r="G181" s="151">
        <f t="shared" si="8"/>
        <v>8089</v>
      </c>
      <c r="H181" s="147">
        <v>86</v>
      </c>
    </row>
    <row r="182" spans="1:8" x14ac:dyDescent="0.2">
      <c r="A182" s="119">
        <v>172</v>
      </c>
      <c r="B182" s="67">
        <f t="shared" si="6"/>
        <v>31.86</v>
      </c>
      <c r="C182" s="63"/>
      <c r="D182" s="139">
        <v>21470</v>
      </c>
      <c r="E182" s="138"/>
      <c r="F182" s="139">
        <f t="shared" si="7"/>
        <v>11025</v>
      </c>
      <c r="G182" s="151">
        <f t="shared" si="8"/>
        <v>8087</v>
      </c>
      <c r="H182" s="147">
        <v>86</v>
      </c>
    </row>
    <row r="183" spans="1:8" x14ac:dyDescent="0.2">
      <c r="A183" s="119">
        <v>173</v>
      </c>
      <c r="B183" s="67">
        <f t="shared" si="6"/>
        <v>31.86</v>
      </c>
      <c r="C183" s="63"/>
      <c r="D183" s="139">
        <v>21470</v>
      </c>
      <c r="E183" s="138"/>
      <c r="F183" s="139">
        <f t="shared" si="7"/>
        <v>11025</v>
      </c>
      <c r="G183" s="151">
        <f t="shared" si="8"/>
        <v>8087</v>
      </c>
      <c r="H183" s="147">
        <v>86</v>
      </c>
    </row>
    <row r="184" spans="1:8" x14ac:dyDescent="0.2">
      <c r="A184" s="119">
        <v>174</v>
      </c>
      <c r="B184" s="67">
        <f t="shared" si="6"/>
        <v>31.87</v>
      </c>
      <c r="C184" s="63"/>
      <c r="D184" s="139">
        <v>21470</v>
      </c>
      <c r="E184" s="138"/>
      <c r="F184" s="139">
        <f t="shared" si="7"/>
        <v>11022</v>
      </c>
      <c r="G184" s="151">
        <f t="shared" si="8"/>
        <v>8084</v>
      </c>
      <c r="H184" s="147">
        <v>86</v>
      </c>
    </row>
    <row r="185" spans="1:8" x14ac:dyDescent="0.2">
      <c r="A185" s="119">
        <v>175</v>
      </c>
      <c r="B185" s="67">
        <f t="shared" si="6"/>
        <v>31.87</v>
      </c>
      <c r="C185" s="63"/>
      <c r="D185" s="139">
        <v>21470</v>
      </c>
      <c r="E185" s="138"/>
      <c r="F185" s="139">
        <f t="shared" si="7"/>
        <v>11022</v>
      </c>
      <c r="G185" s="151">
        <f t="shared" si="8"/>
        <v>8084</v>
      </c>
      <c r="H185" s="147">
        <v>86</v>
      </c>
    </row>
    <row r="186" spans="1:8" x14ac:dyDescent="0.2">
      <c r="A186" s="119">
        <v>176</v>
      </c>
      <c r="B186" s="67">
        <f t="shared" si="6"/>
        <v>31.88</v>
      </c>
      <c r="C186" s="63"/>
      <c r="D186" s="139">
        <v>21470</v>
      </c>
      <c r="E186" s="138"/>
      <c r="F186" s="139">
        <f t="shared" si="7"/>
        <v>11019</v>
      </c>
      <c r="G186" s="151">
        <f t="shared" si="8"/>
        <v>8082</v>
      </c>
      <c r="H186" s="147">
        <v>86</v>
      </c>
    </row>
    <row r="187" spans="1:8" x14ac:dyDescent="0.2">
      <c r="A187" s="119">
        <v>177</v>
      </c>
      <c r="B187" s="67">
        <f t="shared" si="6"/>
        <v>31.89</v>
      </c>
      <c r="C187" s="63"/>
      <c r="D187" s="139">
        <v>21470</v>
      </c>
      <c r="E187" s="138"/>
      <c r="F187" s="139">
        <f t="shared" si="7"/>
        <v>11015</v>
      </c>
      <c r="G187" s="151">
        <f t="shared" si="8"/>
        <v>8079</v>
      </c>
      <c r="H187" s="147">
        <v>86</v>
      </c>
    </row>
    <row r="188" spans="1:8" x14ac:dyDescent="0.2">
      <c r="A188" s="119">
        <v>178</v>
      </c>
      <c r="B188" s="67">
        <f t="shared" si="6"/>
        <v>31.89</v>
      </c>
      <c r="C188" s="63"/>
      <c r="D188" s="139">
        <v>21470</v>
      </c>
      <c r="E188" s="138"/>
      <c r="F188" s="139">
        <f t="shared" si="7"/>
        <v>11015</v>
      </c>
      <c r="G188" s="151">
        <f t="shared" si="8"/>
        <v>8079</v>
      </c>
      <c r="H188" s="147">
        <v>86</v>
      </c>
    </row>
    <row r="189" spans="1:8" x14ac:dyDescent="0.2">
      <c r="A189" s="119">
        <v>179</v>
      </c>
      <c r="B189" s="67">
        <f t="shared" si="6"/>
        <v>31.9</v>
      </c>
      <c r="C189" s="63"/>
      <c r="D189" s="139">
        <v>21470</v>
      </c>
      <c r="E189" s="138"/>
      <c r="F189" s="139">
        <f t="shared" si="7"/>
        <v>11012</v>
      </c>
      <c r="G189" s="151">
        <f t="shared" si="8"/>
        <v>8076</v>
      </c>
      <c r="H189" s="147">
        <v>86</v>
      </c>
    </row>
    <row r="190" spans="1:8" x14ac:dyDescent="0.2">
      <c r="A190" s="119">
        <v>180</v>
      </c>
      <c r="B190" s="67">
        <f t="shared" si="6"/>
        <v>31.91</v>
      </c>
      <c r="C190" s="63"/>
      <c r="D190" s="139">
        <v>21470</v>
      </c>
      <c r="E190" s="138"/>
      <c r="F190" s="139">
        <f t="shared" si="7"/>
        <v>11008</v>
      </c>
      <c r="G190" s="151">
        <f t="shared" si="8"/>
        <v>8074</v>
      </c>
      <c r="H190" s="147">
        <v>86</v>
      </c>
    </row>
    <row r="191" spans="1:8" x14ac:dyDescent="0.2">
      <c r="A191" s="119">
        <v>181</v>
      </c>
      <c r="B191" s="67">
        <f t="shared" si="6"/>
        <v>31.91</v>
      </c>
      <c r="C191" s="63"/>
      <c r="D191" s="139">
        <v>21470</v>
      </c>
      <c r="E191" s="138"/>
      <c r="F191" s="139">
        <f t="shared" si="7"/>
        <v>11008</v>
      </c>
      <c r="G191" s="151">
        <f t="shared" si="8"/>
        <v>8074</v>
      </c>
      <c r="H191" s="147">
        <v>86</v>
      </c>
    </row>
    <row r="192" spans="1:8" x14ac:dyDescent="0.2">
      <c r="A192" s="119">
        <v>182</v>
      </c>
      <c r="B192" s="67">
        <f t="shared" si="6"/>
        <v>31.92</v>
      </c>
      <c r="C192" s="63"/>
      <c r="D192" s="139">
        <v>21470</v>
      </c>
      <c r="E192" s="138"/>
      <c r="F192" s="139">
        <f t="shared" si="7"/>
        <v>11005</v>
      </c>
      <c r="G192" s="151">
        <f t="shared" si="8"/>
        <v>8071</v>
      </c>
      <c r="H192" s="147">
        <v>86</v>
      </c>
    </row>
    <row r="193" spans="1:8" x14ac:dyDescent="0.2">
      <c r="A193" s="119">
        <v>183</v>
      </c>
      <c r="B193" s="67">
        <f t="shared" si="6"/>
        <v>31.92</v>
      </c>
      <c r="C193" s="63"/>
      <c r="D193" s="139">
        <v>21470</v>
      </c>
      <c r="E193" s="138"/>
      <c r="F193" s="139">
        <f t="shared" si="7"/>
        <v>11005</v>
      </c>
      <c r="G193" s="151">
        <f t="shared" si="8"/>
        <v>8071</v>
      </c>
      <c r="H193" s="147">
        <v>86</v>
      </c>
    </row>
    <row r="194" spans="1:8" x14ac:dyDescent="0.2">
      <c r="A194" s="119">
        <v>184</v>
      </c>
      <c r="B194" s="67">
        <f t="shared" si="6"/>
        <v>31.93</v>
      </c>
      <c r="C194" s="63"/>
      <c r="D194" s="139">
        <v>21470</v>
      </c>
      <c r="E194" s="138"/>
      <c r="F194" s="139">
        <f t="shared" si="7"/>
        <v>11001</v>
      </c>
      <c r="G194" s="151">
        <f t="shared" si="8"/>
        <v>8069</v>
      </c>
      <c r="H194" s="147">
        <v>86</v>
      </c>
    </row>
    <row r="195" spans="1:8" x14ac:dyDescent="0.2">
      <c r="A195" s="119">
        <v>185</v>
      </c>
      <c r="B195" s="67">
        <f t="shared" si="6"/>
        <v>31.94</v>
      </c>
      <c r="C195" s="63"/>
      <c r="D195" s="139">
        <v>21470</v>
      </c>
      <c r="E195" s="138"/>
      <c r="F195" s="139">
        <f t="shared" si="7"/>
        <v>10998</v>
      </c>
      <c r="G195" s="151">
        <f t="shared" si="8"/>
        <v>8066</v>
      </c>
      <c r="H195" s="147">
        <v>86</v>
      </c>
    </row>
    <row r="196" spans="1:8" x14ac:dyDescent="0.2">
      <c r="A196" s="119">
        <v>186</v>
      </c>
      <c r="B196" s="67">
        <f t="shared" si="6"/>
        <v>31.94</v>
      </c>
      <c r="C196" s="63"/>
      <c r="D196" s="139">
        <v>21470</v>
      </c>
      <c r="E196" s="138"/>
      <c r="F196" s="139">
        <f t="shared" si="7"/>
        <v>10998</v>
      </c>
      <c r="G196" s="151">
        <f t="shared" si="8"/>
        <v>8066</v>
      </c>
      <c r="H196" s="147">
        <v>86</v>
      </c>
    </row>
    <row r="197" spans="1:8" x14ac:dyDescent="0.2">
      <c r="A197" s="119">
        <v>187</v>
      </c>
      <c r="B197" s="67">
        <f t="shared" si="6"/>
        <v>31.95</v>
      </c>
      <c r="C197" s="63"/>
      <c r="D197" s="139">
        <v>21470</v>
      </c>
      <c r="E197" s="138"/>
      <c r="F197" s="139">
        <f t="shared" si="7"/>
        <v>10995</v>
      </c>
      <c r="G197" s="151">
        <f t="shared" si="8"/>
        <v>8064</v>
      </c>
      <c r="H197" s="147">
        <v>86</v>
      </c>
    </row>
    <row r="198" spans="1:8" x14ac:dyDescent="0.2">
      <c r="A198" s="119">
        <v>188</v>
      </c>
      <c r="B198" s="67">
        <f t="shared" si="6"/>
        <v>31.96</v>
      </c>
      <c r="C198" s="63"/>
      <c r="D198" s="139">
        <v>21470</v>
      </c>
      <c r="E198" s="138"/>
      <c r="F198" s="139">
        <f t="shared" si="7"/>
        <v>10991</v>
      </c>
      <c r="G198" s="151">
        <f t="shared" si="8"/>
        <v>8061</v>
      </c>
      <c r="H198" s="147">
        <v>86</v>
      </c>
    </row>
    <row r="199" spans="1:8" x14ac:dyDescent="0.2">
      <c r="A199" s="119">
        <v>189</v>
      </c>
      <c r="B199" s="67">
        <f t="shared" si="6"/>
        <v>31.96</v>
      </c>
      <c r="C199" s="63"/>
      <c r="D199" s="139">
        <v>21470</v>
      </c>
      <c r="E199" s="138"/>
      <c r="F199" s="139">
        <f t="shared" si="7"/>
        <v>10991</v>
      </c>
      <c r="G199" s="151">
        <f t="shared" si="8"/>
        <v>8061</v>
      </c>
      <c r="H199" s="147">
        <v>86</v>
      </c>
    </row>
    <row r="200" spans="1:8" x14ac:dyDescent="0.2">
      <c r="A200" s="119">
        <v>190</v>
      </c>
      <c r="B200" s="67">
        <f t="shared" si="6"/>
        <v>31.97</v>
      </c>
      <c r="C200" s="63"/>
      <c r="D200" s="139">
        <v>21470</v>
      </c>
      <c r="E200" s="138"/>
      <c r="F200" s="139">
        <f t="shared" si="7"/>
        <v>10988</v>
      </c>
      <c r="G200" s="151">
        <f t="shared" si="8"/>
        <v>8059</v>
      </c>
      <c r="H200" s="147">
        <v>86</v>
      </c>
    </row>
    <row r="201" spans="1:8" x14ac:dyDescent="0.2">
      <c r="A201" s="119">
        <v>191</v>
      </c>
      <c r="B201" s="67">
        <f t="shared" si="6"/>
        <v>31.97</v>
      </c>
      <c r="C201" s="63"/>
      <c r="D201" s="139">
        <v>21470</v>
      </c>
      <c r="E201" s="138"/>
      <c r="F201" s="139">
        <f t="shared" si="7"/>
        <v>10988</v>
      </c>
      <c r="G201" s="151">
        <f t="shared" si="8"/>
        <v>8059</v>
      </c>
      <c r="H201" s="147">
        <v>86</v>
      </c>
    </row>
    <row r="202" spans="1:8" x14ac:dyDescent="0.2">
      <c r="A202" s="119">
        <v>192</v>
      </c>
      <c r="B202" s="67">
        <f t="shared" si="6"/>
        <v>31.98</v>
      </c>
      <c r="C202" s="63"/>
      <c r="D202" s="139">
        <v>21470</v>
      </c>
      <c r="E202" s="138"/>
      <c r="F202" s="139">
        <f t="shared" si="7"/>
        <v>10984</v>
      </c>
      <c r="G202" s="151">
        <f t="shared" si="8"/>
        <v>8056</v>
      </c>
      <c r="H202" s="147">
        <v>86</v>
      </c>
    </row>
    <row r="203" spans="1:8" x14ac:dyDescent="0.2">
      <c r="A203" s="119">
        <v>193</v>
      </c>
      <c r="B203" s="67">
        <f t="shared" ref="B203:B266" si="9">ROUND(1.12233*LN(A203)+26.078,2)</f>
        <v>31.98</v>
      </c>
      <c r="C203" s="63"/>
      <c r="D203" s="139">
        <v>21470</v>
      </c>
      <c r="E203" s="138"/>
      <c r="F203" s="139">
        <f t="shared" si="7"/>
        <v>10984</v>
      </c>
      <c r="G203" s="151">
        <f t="shared" si="8"/>
        <v>8056</v>
      </c>
      <c r="H203" s="147">
        <v>86</v>
      </c>
    </row>
    <row r="204" spans="1:8" x14ac:dyDescent="0.2">
      <c r="A204" s="119">
        <v>194</v>
      </c>
      <c r="B204" s="67">
        <f t="shared" si="9"/>
        <v>31.99</v>
      </c>
      <c r="C204" s="63"/>
      <c r="D204" s="139">
        <v>21470</v>
      </c>
      <c r="E204" s="138"/>
      <c r="F204" s="139">
        <f t="shared" ref="F204:F267" si="10">ROUND(12*1.35278*(1/B204*D204)+H204,0)</f>
        <v>10981</v>
      </c>
      <c r="G204" s="151">
        <f t="shared" ref="G204:G267" si="11">ROUND(12*(1/B204*D204),0)</f>
        <v>8054</v>
      </c>
      <c r="H204" s="147">
        <v>86</v>
      </c>
    </row>
    <row r="205" spans="1:8" x14ac:dyDescent="0.2">
      <c r="A205" s="119">
        <v>195</v>
      </c>
      <c r="B205" s="67">
        <f t="shared" si="9"/>
        <v>32</v>
      </c>
      <c r="C205" s="63"/>
      <c r="D205" s="139">
        <v>21470</v>
      </c>
      <c r="E205" s="138"/>
      <c r="F205" s="139">
        <f t="shared" si="10"/>
        <v>10978</v>
      </c>
      <c r="G205" s="151">
        <f t="shared" si="11"/>
        <v>8051</v>
      </c>
      <c r="H205" s="147">
        <v>86</v>
      </c>
    </row>
    <row r="206" spans="1:8" x14ac:dyDescent="0.2">
      <c r="A206" s="119">
        <v>196</v>
      </c>
      <c r="B206" s="67">
        <f t="shared" si="9"/>
        <v>32</v>
      </c>
      <c r="C206" s="63"/>
      <c r="D206" s="139">
        <v>21470</v>
      </c>
      <c r="E206" s="138"/>
      <c r="F206" s="139">
        <f t="shared" si="10"/>
        <v>10978</v>
      </c>
      <c r="G206" s="151">
        <f t="shared" si="11"/>
        <v>8051</v>
      </c>
      <c r="H206" s="147">
        <v>86</v>
      </c>
    </row>
    <row r="207" spans="1:8" x14ac:dyDescent="0.2">
      <c r="A207" s="119">
        <v>197</v>
      </c>
      <c r="B207" s="67">
        <f t="shared" si="9"/>
        <v>32.01</v>
      </c>
      <c r="C207" s="63"/>
      <c r="D207" s="139">
        <v>21470</v>
      </c>
      <c r="E207" s="138"/>
      <c r="F207" s="139">
        <f t="shared" si="10"/>
        <v>10974</v>
      </c>
      <c r="G207" s="151">
        <f t="shared" si="11"/>
        <v>8049</v>
      </c>
      <c r="H207" s="147">
        <v>86</v>
      </c>
    </row>
    <row r="208" spans="1:8" x14ac:dyDescent="0.2">
      <c r="A208" s="119">
        <v>198</v>
      </c>
      <c r="B208" s="67">
        <f t="shared" si="9"/>
        <v>32.01</v>
      </c>
      <c r="C208" s="63"/>
      <c r="D208" s="139">
        <v>21470</v>
      </c>
      <c r="E208" s="138"/>
      <c r="F208" s="139">
        <f t="shared" si="10"/>
        <v>10974</v>
      </c>
      <c r="G208" s="151">
        <f t="shared" si="11"/>
        <v>8049</v>
      </c>
      <c r="H208" s="147">
        <v>86</v>
      </c>
    </row>
    <row r="209" spans="1:8" x14ac:dyDescent="0.2">
      <c r="A209" s="119">
        <v>199</v>
      </c>
      <c r="B209" s="67">
        <f t="shared" si="9"/>
        <v>32.020000000000003</v>
      </c>
      <c r="C209" s="63"/>
      <c r="D209" s="139">
        <v>21470</v>
      </c>
      <c r="E209" s="138"/>
      <c r="F209" s="139">
        <f t="shared" si="10"/>
        <v>10971</v>
      </c>
      <c r="G209" s="151">
        <f t="shared" si="11"/>
        <v>8046</v>
      </c>
      <c r="H209" s="147">
        <v>86</v>
      </c>
    </row>
    <row r="210" spans="1:8" x14ac:dyDescent="0.2">
      <c r="A210" s="119">
        <v>200</v>
      </c>
      <c r="B210" s="67">
        <f t="shared" si="9"/>
        <v>32.020000000000003</v>
      </c>
      <c r="C210" s="63"/>
      <c r="D210" s="139">
        <v>21470</v>
      </c>
      <c r="E210" s="138"/>
      <c r="F210" s="139">
        <f t="shared" si="10"/>
        <v>10971</v>
      </c>
      <c r="G210" s="151">
        <f t="shared" si="11"/>
        <v>8046</v>
      </c>
      <c r="H210" s="147">
        <v>86</v>
      </c>
    </row>
    <row r="211" spans="1:8" x14ac:dyDescent="0.2">
      <c r="A211" s="119">
        <v>201</v>
      </c>
      <c r="B211" s="67">
        <f t="shared" si="9"/>
        <v>32.03</v>
      </c>
      <c r="C211" s="63"/>
      <c r="D211" s="139">
        <v>21470</v>
      </c>
      <c r="E211" s="138"/>
      <c r="F211" s="139">
        <f t="shared" si="10"/>
        <v>10967</v>
      </c>
      <c r="G211" s="151">
        <f t="shared" si="11"/>
        <v>8044</v>
      </c>
      <c r="H211" s="147">
        <v>86</v>
      </c>
    </row>
    <row r="212" spans="1:8" x14ac:dyDescent="0.2">
      <c r="A212" s="119">
        <v>202</v>
      </c>
      <c r="B212" s="67">
        <f t="shared" si="9"/>
        <v>32.04</v>
      </c>
      <c r="C212" s="63"/>
      <c r="D212" s="139">
        <v>21470</v>
      </c>
      <c r="E212" s="138"/>
      <c r="F212" s="139">
        <f t="shared" si="10"/>
        <v>10964</v>
      </c>
      <c r="G212" s="151">
        <f t="shared" si="11"/>
        <v>8041</v>
      </c>
      <c r="H212" s="147">
        <v>86</v>
      </c>
    </row>
    <row r="213" spans="1:8" x14ac:dyDescent="0.2">
      <c r="A213" s="119">
        <v>203</v>
      </c>
      <c r="B213" s="67">
        <f t="shared" si="9"/>
        <v>32.04</v>
      </c>
      <c r="C213" s="63"/>
      <c r="D213" s="139">
        <v>21470</v>
      </c>
      <c r="E213" s="138"/>
      <c r="F213" s="139">
        <f t="shared" si="10"/>
        <v>10964</v>
      </c>
      <c r="G213" s="151">
        <f t="shared" si="11"/>
        <v>8041</v>
      </c>
      <c r="H213" s="147">
        <v>86</v>
      </c>
    </row>
    <row r="214" spans="1:8" x14ac:dyDescent="0.2">
      <c r="A214" s="119">
        <v>204</v>
      </c>
      <c r="B214" s="67">
        <f t="shared" si="9"/>
        <v>32.049999999999997</v>
      </c>
      <c r="C214" s="63"/>
      <c r="D214" s="139">
        <v>21470</v>
      </c>
      <c r="E214" s="138"/>
      <c r="F214" s="139">
        <f t="shared" si="10"/>
        <v>10961</v>
      </c>
      <c r="G214" s="151">
        <f t="shared" si="11"/>
        <v>8039</v>
      </c>
      <c r="H214" s="147">
        <v>86</v>
      </c>
    </row>
    <row r="215" spans="1:8" x14ac:dyDescent="0.2">
      <c r="A215" s="119">
        <v>205</v>
      </c>
      <c r="B215" s="67">
        <f t="shared" si="9"/>
        <v>32.049999999999997</v>
      </c>
      <c r="C215" s="63"/>
      <c r="D215" s="139">
        <v>21470</v>
      </c>
      <c r="E215" s="138"/>
      <c r="F215" s="139">
        <f t="shared" si="10"/>
        <v>10961</v>
      </c>
      <c r="G215" s="151">
        <f t="shared" si="11"/>
        <v>8039</v>
      </c>
      <c r="H215" s="147">
        <v>86</v>
      </c>
    </row>
    <row r="216" spans="1:8" x14ac:dyDescent="0.2">
      <c r="A216" s="119">
        <v>206</v>
      </c>
      <c r="B216" s="67">
        <f t="shared" si="9"/>
        <v>32.06</v>
      </c>
      <c r="C216" s="63"/>
      <c r="D216" s="139">
        <v>21470</v>
      </c>
      <c r="E216" s="138"/>
      <c r="F216" s="139">
        <f t="shared" si="10"/>
        <v>10957</v>
      </c>
      <c r="G216" s="151">
        <f t="shared" si="11"/>
        <v>8036</v>
      </c>
      <c r="H216" s="147">
        <v>86</v>
      </c>
    </row>
    <row r="217" spans="1:8" x14ac:dyDescent="0.2">
      <c r="A217" s="119">
        <v>207</v>
      </c>
      <c r="B217" s="67">
        <f t="shared" si="9"/>
        <v>32.06</v>
      </c>
      <c r="C217" s="63"/>
      <c r="D217" s="139">
        <v>21470</v>
      </c>
      <c r="E217" s="138"/>
      <c r="F217" s="139">
        <f t="shared" si="10"/>
        <v>10957</v>
      </c>
      <c r="G217" s="151">
        <f t="shared" si="11"/>
        <v>8036</v>
      </c>
      <c r="H217" s="147">
        <v>86</v>
      </c>
    </row>
    <row r="218" spans="1:8" x14ac:dyDescent="0.2">
      <c r="A218" s="119">
        <v>208</v>
      </c>
      <c r="B218" s="67">
        <f t="shared" si="9"/>
        <v>32.07</v>
      </c>
      <c r="C218" s="63"/>
      <c r="D218" s="139">
        <v>21470</v>
      </c>
      <c r="E218" s="138"/>
      <c r="F218" s="139">
        <f t="shared" si="10"/>
        <v>10954</v>
      </c>
      <c r="G218" s="151">
        <f t="shared" si="11"/>
        <v>8034</v>
      </c>
      <c r="H218" s="147">
        <v>86</v>
      </c>
    </row>
    <row r="219" spans="1:8" x14ac:dyDescent="0.2">
      <c r="A219" s="119">
        <v>209</v>
      </c>
      <c r="B219" s="67">
        <f t="shared" si="9"/>
        <v>32.07</v>
      </c>
      <c r="C219" s="63"/>
      <c r="D219" s="139">
        <v>21470</v>
      </c>
      <c r="E219" s="138"/>
      <c r="F219" s="139">
        <f t="shared" si="10"/>
        <v>10954</v>
      </c>
      <c r="G219" s="151">
        <f t="shared" si="11"/>
        <v>8034</v>
      </c>
      <c r="H219" s="147">
        <v>86</v>
      </c>
    </row>
    <row r="220" spans="1:8" x14ac:dyDescent="0.2">
      <c r="A220" s="119">
        <v>210</v>
      </c>
      <c r="B220" s="67">
        <f t="shared" si="9"/>
        <v>32.08</v>
      </c>
      <c r="C220" s="63"/>
      <c r="D220" s="139">
        <v>21470</v>
      </c>
      <c r="E220" s="138"/>
      <c r="F220" s="139">
        <f t="shared" si="10"/>
        <v>10950</v>
      </c>
      <c r="G220" s="151">
        <f t="shared" si="11"/>
        <v>8031</v>
      </c>
      <c r="H220" s="147">
        <v>86</v>
      </c>
    </row>
    <row r="221" spans="1:8" x14ac:dyDescent="0.2">
      <c r="A221" s="119">
        <v>211</v>
      </c>
      <c r="B221" s="67">
        <f t="shared" si="9"/>
        <v>32.08</v>
      </c>
      <c r="C221" s="63"/>
      <c r="D221" s="139">
        <v>21470</v>
      </c>
      <c r="E221" s="138"/>
      <c r="F221" s="139">
        <f t="shared" si="10"/>
        <v>10950</v>
      </c>
      <c r="G221" s="151">
        <f t="shared" si="11"/>
        <v>8031</v>
      </c>
      <c r="H221" s="147">
        <v>86</v>
      </c>
    </row>
    <row r="222" spans="1:8" x14ac:dyDescent="0.2">
      <c r="A222" s="119">
        <v>212</v>
      </c>
      <c r="B222" s="67">
        <f t="shared" si="9"/>
        <v>32.090000000000003</v>
      </c>
      <c r="C222" s="63"/>
      <c r="D222" s="139">
        <v>21470</v>
      </c>
      <c r="E222" s="138"/>
      <c r="F222" s="139">
        <f t="shared" si="10"/>
        <v>10947</v>
      </c>
      <c r="G222" s="151">
        <f t="shared" si="11"/>
        <v>8029</v>
      </c>
      <c r="H222" s="147">
        <v>86</v>
      </c>
    </row>
    <row r="223" spans="1:8" x14ac:dyDescent="0.2">
      <c r="A223" s="119">
        <v>213</v>
      </c>
      <c r="B223" s="67">
        <f t="shared" si="9"/>
        <v>32.1</v>
      </c>
      <c r="C223" s="63"/>
      <c r="D223" s="139">
        <v>21470</v>
      </c>
      <c r="E223" s="138"/>
      <c r="F223" s="139">
        <f t="shared" si="10"/>
        <v>10944</v>
      </c>
      <c r="G223" s="151">
        <f t="shared" si="11"/>
        <v>8026</v>
      </c>
      <c r="H223" s="147">
        <v>86</v>
      </c>
    </row>
    <row r="224" spans="1:8" x14ac:dyDescent="0.2">
      <c r="A224" s="119">
        <v>214</v>
      </c>
      <c r="B224" s="67">
        <f t="shared" si="9"/>
        <v>32.1</v>
      </c>
      <c r="C224" s="63"/>
      <c r="D224" s="139">
        <v>21470</v>
      </c>
      <c r="E224" s="138"/>
      <c r="F224" s="139">
        <f t="shared" si="10"/>
        <v>10944</v>
      </c>
      <c r="G224" s="151">
        <f t="shared" si="11"/>
        <v>8026</v>
      </c>
      <c r="H224" s="147">
        <v>86</v>
      </c>
    </row>
    <row r="225" spans="1:8" x14ac:dyDescent="0.2">
      <c r="A225" s="119">
        <v>215</v>
      </c>
      <c r="B225" s="67">
        <f t="shared" si="9"/>
        <v>32.11</v>
      </c>
      <c r="C225" s="63"/>
      <c r="D225" s="139">
        <v>21470</v>
      </c>
      <c r="E225" s="138"/>
      <c r="F225" s="139">
        <f t="shared" si="10"/>
        <v>10940</v>
      </c>
      <c r="G225" s="151">
        <f t="shared" si="11"/>
        <v>8024</v>
      </c>
      <c r="H225" s="147">
        <v>86</v>
      </c>
    </row>
    <row r="226" spans="1:8" x14ac:dyDescent="0.2">
      <c r="A226" s="119">
        <v>216</v>
      </c>
      <c r="B226" s="67">
        <f t="shared" si="9"/>
        <v>32.11</v>
      </c>
      <c r="C226" s="63"/>
      <c r="D226" s="139">
        <v>21470</v>
      </c>
      <c r="E226" s="138"/>
      <c r="F226" s="139">
        <f t="shared" si="10"/>
        <v>10940</v>
      </c>
      <c r="G226" s="151">
        <f t="shared" si="11"/>
        <v>8024</v>
      </c>
      <c r="H226" s="147">
        <v>86</v>
      </c>
    </row>
    <row r="227" spans="1:8" x14ac:dyDescent="0.2">
      <c r="A227" s="119">
        <v>217</v>
      </c>
      <c r="B227" s="67">
        <f t="shared" si="9"/>
        <v>32.119999999999997</v>
      </c>
      <c r="C227" s="63"/>
      <c r="D227" s="139">
        <v>21470</v>
      </c>
      <c r="E227" s="138"/>
      <c r="F227" s="139">
        <f t="shared" si="10"/>
        <v>10937</v>
      </c>
      <c r="G227" s="151">
        <f t="shared" si="11"/>
        <v>8021</v>
      </c>
      <c r="H227" s="147">
        <v>86</v>
      </c>
    </row>
    <row r="228" spans="1:8" x14ac:dyDescent="0.2">
      <c r="A228" s="119">
        <v>218</v>
      </c>
      <c r="B228" s="67">
        <f t="shared" si="9"/>
        <v>32.119999999999997</v>
      </c>
      <c r="C228" s="63"/>
      <c r="D228" s="139">
        <v>21470</v>
      </c>
      <c r="E228" s="138"/>
      <c r="F228" s="139">
        <f t="shared" si="10"/>
        <v>10937</v>
      </c>
      <c r="G228" s="151">
        <f t="shared" si="11"/>
        <v>8021</v>
      </c>
      <c r="H228" s="147">
        <v>86</v>
      </c>
    </row>
    <row r="229" spans="1:8" x14ac:dyDescent="0.2">
      <c r="A229" s="119">
        <v>219</v>
      </c>
      <c r="B229" s="67">
        <f t="shared" si="9"/>
        <v>32.130000000000003</v>
      </c>
      <c r="C229" s="63"/>
      <c r="D229" s="139">
        <v>21470</v>
      </c>
      <c r="E229" s="138"/>
      <c r="F229" s="139">
        <f t="shared" si="10"/>
        <v>10934</v>
      </c>
      <c r="G229" s="151">
        <f t="shared" si="11"/>
        <v>8019</v>
      </c>
      <c r="H229" s="147">
        <v>86</v>
      </c>
    </row>
    <row r="230" spans="1:8" x14ac:dyDescent="0.2">
      <c r="A230" s="119">
        <v>220</v>
      </c>
      <c r="B230" s="67">
        <f t="shared" si="9"/>
        <v>32.130000000000003</v>
      </c>
      <c r="C230" s="63"/>
      <c r="D230" s="139">
        <v>21470</v>
      </c>
      <c r="E230" s="138"/>
      <c r="F230" s="139">
        <f t="shared" si="10"/>
        <v>10934</v>
      </c>
      <c r="G230" s="151">
        <f t="shared" si="11"/>
        <v>8019</v>
      </c>
      <c r="H230" s="147">
        <v>86</v>
      </c>
    </row>
    <row r="231" spans="1:8" x14ac:dyDescent="0.2">
      <c r="A231" s="119">
        <v>221</v>
      </c>
      <c r="B231" s="67">
        <f t="shared" si="9"/>
        <v>32.14</v>
      </c>
      <c r="C231" s="63"/>
      <c r="D231" s="139">
        <v>21470</v>
      </c>
      <c r="E231" s="138"/>
      <c r="F231" s="139">
        <f t="shared" si="10"/>
        <v>10930</v>
      </c>
      <c r="G231" s="151">
        <f t="shared" si="11"/>
        <v>8016</v>
      </c>
      <c r="H231" s="147">
        <v>86</v>
      </c>
    </row>
    <row r="232" spans="1:8" x14ac:dyDescent="0.2">
      <c r="A232" s="119">
        <v>222</v>
      </c>
      <c r="B232" s="67">
        <f t="shared" si="9"/>
        <v>32.14</v>
      </c>
      <c r="C232" s="63"/>
      <c r="D232" s="139">
        <v>21470</v>
      </c>
      <c r="E232" s="138"/>
      <c r="F232" s="139">
        <f t="shared" si="10"/>
        <v>10930</v>
      </c>
      <c r="G232" s="151">
        <f t="shared" si="11"/>
        <v>8016</v>
      </c>
      <c r="H232" s="147">
        <v>86</v>
      </c>
    </row>
    <row r="233" spans="1:8" x14ac:dyDescent="0.2">
      <c r="A233" s="119">
        <v>223</v>
      </c>
      <c r="B233" s="67">
        <f t="shared" si="9"/>
        <v>32.15</v>
      </c>
      <c r="C233" s="63"/>
      <c r="D233" s="139">
        <v>21470</v>
      </c>
      <c r="E233" s="138"/>
      <c r="F233" s="139">
        <f t="shared" si="10"/>
        <v>10927</v>
      </c>
      <c r="G233" s="151">
        <f t="shared" si="11"/>
        <v>8014</v>
      </c>
      <c r="H233" s="147">
        <v>86</v>
      </c>
    </row>
    <row r="234" spans="1:8" x14ac:dyDescent="0.2">
      <c r="A234" s="119">
        <v>224</v>
      </c>
      <c r="B234" s="67">
        <f t="shared" si="9"/>
        <v>32.15</v>
      </c>
      <c r="C234" s="63"/>
      <c r="D234" s="139">
        <v>21470</v>
      </c>
      <c r="E234" s="138"/>
      <c r="F234" s="139">
        <f t="shared" si="10"/>
        <v>10927</v>
      </c>
      <c r="G234" s="151">
        <f t="shared" si="11"/>
        <v>8014</v>
      </c>
      <c r="H234" s="147">
        <v>86</v>
      </c>
    </row>
    <row r="235" spans="1:8" x14ac:dyDescent="0.2">
      <c r="A235" s="119">
        <v>225</v>
      </c>
      <c r="B235" s="67">
        <f t="shared" si="9"/>
        <v>32.159999999999997</v>
      </c>
      <c r="C235" s="63"/>
      <c r="D235" s="139">
        <v>21470</v>
      </c>
      <c r="E235" s="138"/>
      <c r="F235" s="139">
        <f t="shared" si="10"/>
        <v>10923</v>
      </c>
      <c r="G235" s="151">
        <f t="shared" si="11"/>
        <v>8011</v>
      </c>
      <c r="H235" s="147">
        <v>86</v>
      </c>
    </row>
    <row r="236" spans="1:8" x14ac:dyDescent="0.2">
      <c r="A236" s="119">
        <v>226</v>
      </c>
      <c r="B236" s="67">
        <f t="shared" si="9"/>
        <v>32.159999999999997</v>
      </c>
      <c r="C236" s="63"/>
      <c r="D236" s="139">
        <v>21470</v>
      </c>
      <c r="E236" s="138"/>
      <c r="F236" s="139">
        <f t="shared" si="10"/>
        <v>10923</v>
      </c>
      <c r="G236" s="151">
        <f t="shared" si="11"/>
        <v>8011</v>
      </c>
      <c r="H236" s="147">
        <v>86</v>
      </c>
    </row>
    <row r="237" spans="1:8" x14ac:dyDescent="0.2">
      <c r="A237" s="119">
        <v>227</v>
      </c>
      <c r="B237" s="67">
        <f t="shared" si="9"/>
        <v>32.17</v>
      </c>
      <c r="C237" s="63"/>
      <c r="D237" s="139">
        <v>21470</v>
      </c>
      <c r="E237" s="138"/>
      <c r="F237" s="139">
        <f t="shared" si="10"/>
        <v>10920</v>
      </c>
      <c r="G237" s="151">
        <f t="shared" si="11"/>
        <v>8009</v>
      </c>
      <c r="H237" s="147">
        <v>86</v>
      </c>
    </row>
    <row r="238" spans="1:8" x14ac:dyDescent="0.2">
      <c r="A238" s="119">
        <v>228</v>
      </c>
      <c r="B238" s="67">
        <f t="shared" si="9"/>
        <v>32.17</v>
      </c>
      <c r="C238" s="63"/>
      <c r="D238" s="139">
        <v>21470</v>
      </c>
      <c r="E238" s="138"/>
      <c r="F238" s="139">
        <f t="shared" si="10"/>
        <v>10920</v>
      </c>
      <c r="G238" s="151">
        <f t="shared" si="11"/>
        <v>8009</v>
      </c>
      <c r="H238" s="147">
        <v>86</v>
      </c>
    </row>
    <row r="239" spans="1:8" x14ac:dyDescent="0.2">
      <c r="A239" s="119">
        <v>229</v>
      </c>
      <c r="B239" s="67">
        <f t="shared" si="9"/>
        <v>32.18</v>
      </c>
      <c r="C239" s="63"/>
      <c r="D239" s="139">
        <v>21470</v>
      </c>
      <c r="E239" s="138"/>
      <c r="F239" s="139">
        <f t="shared" si="10"/>
        <v>10917</v>
      </c>
      <c r="G239" s="151">
        <f t="shared" si="11"/>
        <v>8006</v>
      </c>
      <c r="H239" s="147">
        <v>86</v>
      </c>
    </row>
    <row r="240" spans="1:8" x14ac:dyDescent="0.2">
      <c r="A240" s="119">
        <v>230</v>
      </c>
      <c r="B240" s="67">
        <f t="shared" si="9"/>
        <v>32.18</v>
      </c>
      <c r="C240" s="63"/>
      <c r="D240" s="139">
        <v>21470</v>
      </c>
      <c r="E240" s="138"/>
      <c r="F240" s="139">
        <f t="shared" si="10"/>
        <v>10917</v>
      </c>
      <c r="G240" s="151">
        <f t="shared" si="11"/>
        <v>8006</v>
      </c>
      <c r="H240" s="147">
        <v>86</v>
      </c>
    </row>
    <row r="241" spans="1:8" x14ac:dyDescent="0.2">
      <c r="A241" s="119">
        <v>231</v>
      </c>
      <c r="B241" s="67">
        <f t="shared" si="9"/>
        <v>32.19</v>
      </c>
      <c r="C241" s="63"/>
      <c r="D241" s="139">
        <v>21470</v>
      </c>
      <c r="E241" s="138"/>
      <c r="F241" s="139">
        <f t="shared" si="10"/>
        <v>10913</v>
      </c>
      <c r="G241" s="151">
        <f t="shared" si="11"/>
        <v>8004</v>
      </c>
      <c r="H241" s="147">
        <v>86</v>
      </c>
    </row>
    <row r="242" spans="1:8" x14ac:dyDescent="0.2">
      <c r="A242" s="119">
        <v>232</v>
      </c>
      <c r="B242" s="67">
        <f t="shared" si="9"/>
        <v>32.19</v>
      </c>
      <c r="C242" s="63"/>
      <c r="D242" s="139">
        <v>21470</v>
      </c>
      <c r="E242" s="138"/>
      <c r="F242" s="139">
        <f t="shared" si="10"/>
        <v>10913</v>
      </c>
      <c r="G242" s="151">
        <f t="shared" si="11"/>
        <v>8004</v>
      </c>
      <c r="H242" s="147">
        <v>86</v>
      </c>
    </row>
    <row r="243" spans="1:8" x14ac:dyDescent="0.2">
      <c r="A243" s="119">
        <v>233</v>
      </c>
      <c r="B243" s="67">
        <f t="shared" si="9"/>
        <v>32.200000000000003</v>
      </c>
      <c r="C243" s="63"/>
      <c r="D243" s="139">
        <v>21470</v>
      </c>
      <c r="E243" s="138"/>
      <c r="F243" s="139">
        <f t="shared" si="10"/>
        <v>10910</v>
      </c>
      <c r="G243" s="151">
        <f t="shared" si="11"/>
        <v>8001</v>
      </c>
      <c r="H243" s="147">
        <v>86</v>
      </c>
    </row>
    <row r="244" spans="1:8" x14ac:dyDescent="0.2">
      <c r="A244" s="119">
        <v>234</v>
      </c>
      <c r="B244" s="67">
        <f t="shared" si="9"/>
        <v>32.200000000000003</v>
      </c>
      <c r="C244" s="63"/>
      <c r="D244" s="139">
        <v>21470</v>
      </c>
      <c r="E244" s="138"/>
      <c r="F244" s="139">
        <f t="shared" si="10"/>
        <v>10910</v>
      </c>
      <c r="G244" s="151">
        <f t="shared" si="11"/>
        <v>8001</v>
      </c>
      <c r="H244" s="147">
        <v>86</v>
      </c>
    </row>
    <row r="245" spans="1:8" x14ac:dyDescent="0.2">
      <c r="A245" s="119">
        <v>235</v>
      </c>
      <c r="B245" s="67">
        <f t="shared" si="9"/>
        <v>32.21</v>
      </c>
      <c r="C245" s="63"/>
      <c r="D245" s="139">
        <v>21470</v>
      </c>
      <c r="E245" s="138"/>
      <c r="F245" s="139">
        <f t="shared" si="10"/>
        <v>10907</v>
      </c>
      <c r="G245" s="151">
        <f t="shared" si="11"/>
        <v>7999</v>
      </c>
      <c r="H245" s="147">
        <v>86</v>
      </c>
    </row>
    <row r="246" spans="1:8" x14ac:dyDescent="0.2">
      <c r="A246" s="119">
        <v>236</v>
      </c>
      <c r="B246" s="67">
        <f t="shared" si="9"/>
        <v>32.21</v>
      </c>
      <c r="C246" s="63"/>
      <c r="D246" s="139">
        <v>21470</v>
      </c>
      <c r="E246" s="138"/>
      <c r="F246" s="139">
        <f t="shared" si="10"/>
        <v>10907</v>
      </c>
      <c r="G246" s="151">
        <f t="shared" si="11"/>
        <v>7999</v>
      </c>
      <c r="H246" s="147">
        <v>86</v>
      </c>
    </row>
    <row r="247" spans="1:8" x14ac:dyDescent="0.2">
      <c r="A247" s="119">
        <v>237</v>
      </c>
      <c r="B247" s="67">
        <f t="shared" si="9"/>
        <v>32.21</v>
      </c>
      <c r="C247" s="63"/>
      <c r="D247" s="139">
        <v>21470</v>
      </c>
      <c r="E247" s="138"/>
      <c r="F247" s="139">
        <f t="shared" si="10"/>
        <v>10907</v>
      </c>
      <c r="G247" s="151">
        <f t="shared" si="11"/>
        <v>7999</v>
      </c>
      <c r="H247" s="147">
        <v>86</v>
      </c>
    </row>
    <row r="248" spans="1:8" x14ac:dyDescent="0.2">
      <c r="A248" s="119">
        <v>238</v>
      </c>
      <c r="B248" s="67">
        <f t="shared" si="9"/>
        <v>32.22</v>
      </c>
      <c r="C248" s="63"/>
      <c r="D248" s="139">
        <v>21470</v>
      </c>
      <c r="E248" s="138"/>
      <c r="F248" s="139">
        <f t="shared" si="10"/>
        <v>10903</v>
      </c>
      <c r="G248" s="151">
        <f t="shared" si="11"/>
        <v>7996</v>
      </c>
      <c r="H248" s="147">
        <v>86</v>
      </c>
    </row>
    <row r="249" spans="1:8" x14ac:dyDescent="0.2">
      <c r="A249" s="119">
        <v>239</v>
      </c>
      <c r="B249" s="67">
        <f t="shared" si="9"/>
        <v>32.22</v>
      </c>
      <c r="C249" s="63"/>
      <c r="D249" s="139">
        <v>21470</v>
      </c>
      <c r="E249" s="138"/>
      <c r="F249" s="139">
        <f t="shared" si="10"/>
        <v>10903</v>
      </c>
      <c r="G249" s="151">
        <f t="shared" si="11"/>
        <v>7996</v>
      </c>
      <c r="H249" s="147">
        <v>86</v>
      </c>
    </row>
    <row r="250" spans="1:8" x14ac:dyDescent="0.2">
      <c r="A250" s="119">
        <v>240</v>
      </c>
      <c r="B250" s="67">
        <f t="shared" si="9"/>
        <v>32.229999999999997</v>
      </c>
      <c r="C250" s="63"/>
      <c r="D250" s="139">
        <v>21470</v>
      </c>
      <c r="E250" s="138"/>
      <c r="F250" s="139">
        <f t="shared" si="10"/>
        <v>10900</v>
      </c>
      <c r="G250" s="151">
        <f t="shared" si="11"/>
        <v>7994</v>
      </c>
      <c r="H250" s="147">
        <v>86</v>
      </c>
    </row>
    <row r="251" spans="1:8" x14ac:dyDescent="0.2">
      <c r="A251" s="119">
        <v>241</v>
      </c>
      <c r="B251" s="67">
        <f t="shared" si="9"/>
        <v>32.229999999999997</v>
      </c>
      <c r="C251" s="63"/>
      <c r="D251" s="139">
        <v>21470</v>
      </c>
      <c r="E251" s="138"/>
      <c r="F251" s="139">
        <f t="shared" si="10"/>
        <v>10900</v>
      </c>
      <c r="G251" s="151">
        <f t="shared" si="11"/>
        <v>7994</v>
      </c>
      <c r="H251" s="147">
        <v>86</v>
      </c>
    </row>
    <row r="252" spans="1:8" x14ac:dyDescent="0.2">
      <c r="A252" s="119">
        <v>242</v>
      </c>
      <c r="B252" s="67">
        <f t="shared" si="9"/>
        <v>32.24</v>
      </c>
      <c r="C252" s="63"/>
      <c r="D252" s="139">
        <v>21470</v>
      </c>
      <c r="E252" s="138"/>
      <c r="F252" s="139">
        <f t="shared" si="10"/>
        <v>10896</v>
      </c>
      <c r="G252" s="151">
        <f t="shared" si="11"/>
        <v>7991</v>
      </c>
      <c r="H252" s="147">
        <v>86</v>
      </c>
    </row>
    <row r="253" spans="1:8" x14ac:dyDescent="0.2">
      <c r="A253" s="119">
        <v>243</v>
      </c>
      <c r="B253" s="67">
        <f t="shared" si="9"/>
        <v>32.24</v>
      </c>
      <c r="C253" s="63"/>
      <c r="D253" s="139">
        <v>21470</v>
      </c>
      <c r="E253" s="138"/>
      <c r="F253" s="139">
        <f t="shared" si="10"/>
        <v>10896</v>
      </c>
      <c r="G253" s="151">
        <f t="shared" si="11"/>
        <v>7991</v>
      </c>
      <c r="H253" s="147">
        <v>86</v>
      </c>
    </row>
    <row r="254" spans="1:8" x14ac:dyDescent="0.2">
      <c r="A254" s="119">
        <v>244</v>
      </c>
      <c r="B254" s="67">
        <f t="shared" si="9"/>
        <v>32.25</v>
      </c>
      <c r="C254" s="63"/>
      <c r="D254" s="139">
        <v>21470</v>
      </c>
      <c r="E254" s="138"/>
      <c r="F254" s="139">
        <f t="shared" si="10"/>
        <v>10893</v>
      </c>
      <c r="G254" s="151">
        <f t="shared" si="11"/>
        <v>7989</v>
      </c>
      <c r="H254" s="147">
        <v>86</v>
      </c>
    </row>
    <row r="255" spans="1:8" x14ac:dyDescent="0.2">
      <c r="A255" s="119">
        <v>245</v>
      </c>
      <c r="B255" s="67">
        <f t="shared" si="9"/>
        <v>32.25</v>
      </c>
      <c r="C255" s="63"/>
      <c r="D255" s="139">
        <v>21470</v>
      </c>
      <c r="E255" s="138"/>
      <c r="F255" s="139">
        <f t="shared" si="10"/>
        <v>10893</v>
      </c>
      <c r="G255" s="151">
        <f t="shared" si="11"/>
        <v>7989</v>
      </c>
      <c r="H255" s="147">
        <v>86</v>
      </c>
    </row>
    <row r="256" spans="1:8" x14ac:dyDescent="0.2">
      <c r="A256" s="119">
        <v>246</v>
      </c>
      <c r="B256" s="67">
        <f t="shared" si="9"/>
        <v>32.26</v>
      </c>
      <c r="C256" s="63"/>
      <c r="D256" s="139">
        <v>21470</v>
      </c>
      <c r="E256" s="138"/>
      <c r="F256" s="139">
        <f t="shared" si="10"/>
        <v>10890</v>
      </c>
      <c r="G256" s="151">
        <f t="shared" si="11"/>
        <v>7986</v>
      </c>
      <c r="H256" s="147">
        <v>86</v>
      </c>
    </row>
    <row r="257" spans="1:8" x14ac:dyDescent="0.2">
      <c r="A257" s="119">
        <v>247</v>
      </c>
      <c r="B257" s="67">
        <f t="shared" si="9"/>
        <v>32.26</v>
      </c>
      <c r="C257" s="63"/>
      <c r="D257" s="139">
        <v>21470</v>
      </c>
      <c r="E257" s="138"/>
      <c r="F257" s="139">
        <f t="shared" si="10"/>
        <v>10890</v>
      </c>
      <c r="G257" s="151">
        <f t="shared" si="11"/>
        <v>7986</v>
      </c>
      <c r="H257" s="147">
        <v>86</v>
      </c>
    </row>
    <row r="258" spans="1:8" x14ac:dyDescent="0.2">
      <c r="A258" s="119">
        <v>248</v>
      </c>
      <c r="B258" s="67">
        <f t="shared" si="9"/>
        <v>32.270000000000003</v>
      </c>
      <c r="C258" s="63"/>
      <c r="D258" s="139">
        <v>21470</v>
      </c>
      <c r="E258" s="138"/>
      <c r="F258" s="139">
        <f t="shared" si="10"/>
        <v>10886</v>
      </c>
      <c r="G258" s="151">
        <f t="shared" si="11"/>
        <v>7984</v>
      </c>
      <c r="H258" s="147">
        <v>86</v>
      </c>
    </row>
    <row r="259" spans="1:8" x14ac:dyDescent="0.2">
      <c r="A259" s="119">
        <v>249</v>
      </c>
      <c r="B259" s="67">
        <f t="shared" si="9"/>
        <v>32.270000000000003</v>
      </c>
      <c r="C259" s="63"/>
      <c r="D259" s="139">
        <v>21470</v>
      </c>
      <c r="E259" s="138"/>
      <c r="F259" s="139">
        <f t="shared" si="10"/>
        <v>10886</v>
      </c>
      <c r="G259" s="151">
        <f t="shared" si="11"/>
        <v>7984</v>
      </c>
      <c r="H259" s="147">
        <v>86</v>
      </c>
    </row>
    <row r="260" spans="1:8" x14ac:dyDescent="0.2">
      <c r="A260" s="119">
        <v>250</v>
      </c>
      <c r="B260" s="67">
        <f t="shared" si="9"/>
        <v>32.270000000000003</v>
      </c>
      <c r="C260" s="63"/>
      <c r="D260" s="139">
        <v>21470</v>
      </c>
      <c r="E260" s="138"/>
      <c r="F260" s="139">
        <f t="shared" si="10"/>
        <v>10886</v>
      </c>
      <c r="G260" s="151">
        <f t="shared" si="11"/>
        <v>7984</v>
      </c>
      <c r="H260" s="147">
        <v>86</v>
      </c>
    </row>
    <row r="261" spans="1:8" x14ac:dyDescent="0.2">
      <c r="A261" s="119">
        <v>251</v>
      </c>
      <c r="B261" s="67">
        <f t="shared" si="9"/>
        <v>32.28</v>
      </c>
      <c r="C261" s="63"/>
      <c r="D261" s="139">
        <v>21470</v>
      </c>
      <c r="E261" s="138"/>
      <c r="F261" s="139">
        <f t="shared" si="10"/>
        <v>10883</v>
      </c>
      <c r="G261" s="151">
        <f t="shared" si="11"/>
        <v>7981</v>
      </c>
      <c r="H261" s="147">
        <v>86</v>
      </c>
    </row>
    <row r="262" spans="1:8" x14ac:dyDescent="0.2">
      <c r="A262" s="119">
        <v>252</v>
      </c>
      <c r="B262" s="67">
        <f t="shared" si="9"/>
        <v>32.28</v>
      </c>
      <c r="C262" s="63"/>
      <c r="D262" s="139">
        <v>21470</v>
      </c>
      <c r="E262" s="138"/>
      <c r="F262" s="139">
        <f t="shared" si="10"/>
        <v>10883</v>
      </c>
      <c r="G262" s="151">
        <f t="shared" si="11"/>
        <v>7981</v>
      </c>
      <c r="H262" s="147">
        <v>86</v>
      </c>
    </row>
    <row r="263" spans="1:8" x14ac:dyDescent="0.2">
      <c r="A263" s="119">
        <v>253</v>
      </c>
      <c r="B263" s="67">
        <f t="shared" si="9"/>
        <v>32.29</v>
      </c>
      <c r="C263" s="63"/>
      <c r="D263" s="139">
        <v>21470</v>
      </c>
      <c r="E263" s="138"/>
      <c r="F263" s="139">
        <f t="shared" si="10"/>
        <v>10880</v>
      </c>
      <c r="G263" s="151">
        <f t="shared" si="11"/>
        <v>7979</v>
      </c>
      <c r="H263" s="147">
        <v>86</v>
      </c>
    </row>
    <row r="264" spans="1:8" x14ac:dyDescent="0.2">
      <c r="A264" s="119">
        <v>254</v>
      </c>
      <c r="B264" s="67">
        <f t="shared" si="9"/>
        <v>32.29</v>
      </c>
      <c r="C264" s="63"/>
      <c r="D264" s="139">
        <v>21470</v>
      </c>
      <c r="E264" s="138"/>
      <c r="F264" s="139">
        <f t="shared" si="10"/>
        <v>10880</v>
      </c>
      <c r="G264" s="151">
        <f t="shared" si="11"/>
        <v>7979</v>
      </c>
      <c r="H264" s="147">
        <v>86</v>
      </c>
    </row>
    <row r="265" spans="1:8" x14ac:dyDescent="0.2">
      <c r="A265" s="119">
        <v>255</v>
      </c>
      <c r="B265" s="67">
        <f t="shared" si="9"/>
        <v>32.299999999999997</v>
      </c>
      <c r="C265" s="63"/>
      <c r="D265" s="139">
        <v>21470</v>
      </c>
      <c r="E265" s="138"/>
      <c r="F265" s="139">
        <f t="shared" si="10"/>
        <v>10876</v>
      </c>
      <c r="G265" s="151">
        <f t="shared" si="11"/>
        <v>7976</v>
      </c>
      <c r="H265" s="147">
        <v>86</v>
      </c>
    </row>
    <row r="266" spans="1:8" x14ac:dyDescent="0.2">
      <c r="A266" s="119">
        <v>256</v>
      </c>
      <c r="B266" s="67">
        <f t="shared" si="9"/>
        <v>32.299999999999997</v>
      </c>
      <c r="C266" s="63"/>
      <c r="D266" s="139">
        <v>21470</v>
      </c>
      <c r="E266" s="138"/>
      <c r="F266" s="139">
        <f t="shared" si="10"/>
        <v>10876</v>
      </c>
      <c r="G266" s="151">
        <f t="shared" si="11"/>
        <v>7976</v>
      </c>
      <c r="H266" s="147">
        <v>86</v>
      </c>
    </row>
    <row r="267" spans="1:8" x14ac:dyDescent="0.2">
      <c r="A267" s="119">
        <v>257</v>
      </c>
      <c r="B267" s="67">
        <f t="shared" ref="B267:B310" si="12">ROUND(1.12233*LN(A267)+26.078,2)</f>
        <v>32.31</v>
      </c>
      <c r="C267" s="63"/>
      <c r="D267" s="139">
        <v>21470</v>
      </c>
      <c r="E267" s="138"/>
      <c r="F267" s="139">
        <f t="shared" si="10"/>
        <v>10873</v>
      </c>
      <c r="G267" s="151">
        <f t="shared" si="11"/>
        <v>7974</v>
      </c>
      <c r="H267" s="147">
        <v>86</v>
      </c>
    </row>
    <row r="268" spans="1:8" x14ac:dyDescent="0.2">
      <c r="A268" s="119">
        <v>258</v>
      </c>
      <c r="B268" s="67">
        <f t="shared" si="12"/>
        <v>32.31</v>
      </c>
      <c r="C268" s="63"/>
      <c r="D268" s="139">
        <v>21470</v>
      </c>
      <c r="E268" s="138"/>
      <c r="F268" s="139">
        <f t="shared" ref="F268:F310" si="13">ROUND(12*1.35278*(1/B268*D268)+H268,0)</f>
        <v>10873</v>
      </c>
      <c r="G268" s="151">
        <f t="shared" ref="G268:G310" si="14">ROUND(12*(1/B268*D268),0)</f>
        <v>7974</v>
      </c>
      <c r="H268" s="147">
        <v>86</v>
      </c>
    </row>
    <row r="269" spans="1:8" x14ac:dyDescent="0.2">
      <c r="A269" s="119">
        <v>259</v>
      </c>
      <c r="B269" s="67">
        <f t="shared" si="12"/>
        <v>32.31</v>
      </c>
      <c r="C269" s="63"/>
      <c r="D269" s="139">
        <v>21470</v>
      </c>
      <c r="E269" s="138"/>
      <c r="F269" s="139">
        <f t="shared" si="13"/>
        <v>10873</v>
      </c>
      <c r="G269" s="151">
        <f t="shared" si="14"/>
        <v>7974</v>
      </c>
      <c r="H269" s="147">
        <v>86</v>
      </c>
    </row>
    <row r="270" spans="1:8" x14ac:dyDescent="0.2">
      <c r="A270" s="119">
        <v>260</v>
      </c>
      <c r="B270" s="67">
        <f t="shared" si="12"/>
        <v>32.32</v>
      </c>
      <c r="C270" s="63"/>
      <c r="D270" s="139">
        <v>21470</v>
      </c>
      <c r="E270" s="138"/>
      <c r="F270" s="139">
        <f t="shared" si="13"/>
        <v>10870</v>
      </c>
      <c r="G270" s="151">
        <f t="shared" si="14"/>
        <v>7972</v>
      </c>
      <c r="H270" s="147">
        <v>86</v>
      </c>
    </row>
    <row r="271" spans="1:8" x14ac:dyDescent="0.2">
      <c r="A271" s="119">
        <v>261</v>
      </c>
      <c r="B271" s="67">
        <f t="shared" si="12"/>
        <v>32.32</v>
      </c>
      <c r="C271" s="63"/>
      <c r="D271" s="139">
        <v>21470</v>
      </c>
      <c r="E271" s="138"/>
      <c r="F271" s="139">
        <f t="shared" si="13"/>
        <v>10870</v>
      </c>
      <c r="G271" s="151">
        <f t="shared" si="14"/>
        <v>7972</v>
      </c>
      <c r="H271" s="147">
        <v>86</v>
      </c>
    </row>
    <row r="272" spans="1:8" x14ac:dyDescent="0.2">
      <c r="A272" s="119">
        <v>262</v>
      </c>
      <c r="B272" s="67">
        <f t="shared" si="12"/>
        <v>32.33</v>
      </c>
      <c r="C272" s="63"/>
      <c r="D272" s="139">
        <v>21470</v>
      </c>
      <c r="E272" s="138"/>
      <c r="F272" s="139">
        <f t="shared" si="13"/>
        <v>10866</v>
      </c>
      <c r="G272" s="151">
        <f t="shared" si="14"/>
        <v>7969</v>
      </c>
      <c r="H272" s="147">
        <v>86</v>
      </c>
    </row>
    <row r="273" spans="1:8" x14ac:dyDescent="0.2">
      <c r="A273" s="119">
        <v>263</v>
      </c>
      <c r="B273" s="67">
        <f t="shared" si="12"/>
        <v>32.33</v>
      </c>
      <c r="C273" s="63"/>
      <c r="D273" s="139">
        <v>21470</v>
      </c>
      <c r="E273" s="138"/>
      <c r="F273" s="139">
        <f t="shared" si="13"/>
        <v>10866</v>
      </c>
      <c r="G273" s="151">
        <f t="shared" si="14"/>
        <v>7969</v>
      </c>
      <c r="H273" s="147">
        <v>86</v>
      </c>
    </row>
    <row r="274" spans="1:8" x14ac:dyDescent="0.2">
      <c r="A274" s="119">
        <v>264</v>
      </c>
      <c r="B274" s="67">
        <f t="shared" si="12"/>
        <v>32.340000000000003</v>
      </c>
      <c r="C274" s="63"/>
      <c r="D274" s="139">
        <v>21470</v>
      </c>
      <c r="E274" s="138"/>
      <c r="F274" s="139">
        <f t="shared" si="13"/>
        <v>10863</v>
      </c>
      <c r="G274" s="151">
        <f t="shared" si="14"/>
        <v>7967</v>
      </c>
      <c r="H274" s="147">
        <v>86</v>
      </c>
    </row>
    <row r="275" spans="1:8" x14ac:dyDescent="0.2">
      <c r="A275" s="119">
        <v>265</v>
      </c>
      <c r="B275" s="67">
        <f t="shared" si="12"/>
        <v>32.340000000000003</v>
      </c>
      <c r="C275" s="63"/>
      <c r="D275" s="139">
        <v>21470</v>
      </c>
      <c r="E275" s="138"/>
      <c r="F275" s="139">
        <f t="shared" si="13"/>
        <v>10863</v>
      </c>
      <c r="G275" s="151">
        <f t="shared" si="14"/>
        <v>7967</v>
      </c>
      <c r="H275" s="147">
        <v>86</v>
      </c>
    </row>
    <row r="276" spans="1:8" x14ac:dyDescent="0.2">
      <c r="A276" s="119">
        <v>266</v>
      </c>
      <c r="B276" s="67">
        <f t="shared" si="12"/>
        <v>32.340000000000003</v>
      </c>
      <c r="C276" s="63"/>
      <c r="D276" s="139">
        <v>21470</v>
      </c>
      <c r="E276" s="138"/>
      <c r="F276" s="139">
        <f t="shared" si="13"/>
        <v>10863</v>
      </c>
      <c r="G276" s="151">
        <f t="shared" si="14"/>
        <v>7967</v>
      </c>
      <c r="H276" s="147">
        <v>86</v>
      </c>
    </row>
    <row r="277" spans="1:8" x14ac:dyDescent="0.2">
      <c r="A277" s="119">
        <v>267</v>
      </c>
      <c r="B277" s="67">
        <f t="shared" si="12"/>
        <v>32.35</v>
      </c>
      <c r="C277" s="63"/>
      <c r="D277" s="139">
        <v>21470</v>
      </c>
      <c r="E277" s="138"/>
      <c r="F277" s="139">
        <f t="shared" si="13"/>
        <v>10860</v>
      </c>
      <c r="G277" s="151">
        <f t="shared" si="14"/>
        <v>7964</v>
      </c>
      <c r="H277" s="147">
        <v>86</v>
      </c>
    </row>
    <row r="278" spans="1:8" x14ac:dyDescent="0.2">
      <c r="A278" s="119">
        <v>268</v>
      </c>
      <c r="B278" s="67">
        <f t="shared" si="12"/>
        <v>32.35</v>
      </c>
      <c r="C278" s="63"/>
      <c r="D278" s="139">
        <v>21470</v>
      </c>
      <c r="E278" s="138"/>
      <c r="F278" s="139">
        <f t="shared" si="13"/>
        <v>10860</v>
      </c>
      <c r="G278" s="151">
        <f t="shared" si="14"/>
        <v>7964</v>
      </c>
      <c r="H278" s="147">
        <v>86</v>
      </c>
    </row>
    <row r="279" spans="1:8" x14ac:dyDescent="0.2">
      <c r="A279" s="119">
        <v>269</v>
      </c>
      <c r="B279" s="67">
        <f t="shared" si="12"/>
        <v>32.36</v>
      </c>
      <c r="C279" s="63"/>
      <c r="D279" s="139">
        <v>21470</v>
      </c>
      <c r="E279" s="138"/>
      <c r="F279" s="139">
        <f t="shared" si="13"/>
        <v>10856</v>
      </c>
      <c r="G279" s="151">
        <f t="shared" si="14"/>
        <v>7962</v>
      </c>
      <c r="H279" s="147">
        <v>86</v>
      </c>
    </row>
    <row r="280" spans="1:8" x14ac:dyDescent="0.2">
      <c r="A280" s="119">
        <v>270</v>
      </c>
      <c r="B280" s="67">
        <f t="shared" si="12"/>
        <v>32.36</v>
      </c>
      <c r="C280" s="63"/>
      <c r="D280" s="139">
        <v>21470</v>
      </c>
      <c r="E280" s="138"/>
      <c r="F280" s="139">
        <f t="shared" si="13"/>
        <v>10856</v>
      </c>
      <c r="G280" s="151">
        <f t="shared" si="14"/>
        <v>7962</v>
      </c>
      <c r="H280" s="147">
        <v>86</v>
      </c>
    </row>
    <row r="281" spans="1:8" x14ac:dyDescent="0.2">
      <c r="A281" s="119">
        <v>271</v>
      </c>
      <c r="B281" s="67">
        <f t="shared" si="12"/>
        <v>32.369999999999997</v>
      </c>
      <c r="C281" s="63"/>
      <c r="D281" s="139">
        <v>21470</v>
      </c>
      <c r="E281" s="138"/>
      <c r="F281" s="139">
        <f t="shared" si="13"/>
        <v>10853</v>
      </c>
      <c r="G281" s="151">
        <f t="shared" si="14"/>
        <v>7959</v>
      </c>
      <c r="H281" s="147">
        <v>86</v>
      </c>
    </row>
    <row r="282" spans="1:8" x14ac:dyDescent="0.2">
      <c r="A282" s="119">
        <v>272</v>
      </c>
      <c r="B282" s="67">
        <f t="shared" si="12"/>
        <v>32.369999999999997</v>
      </c>
      <c r="C282" s="63"/>
      <c r="D282" s="139">
        <v>21470</v>
      </c>
      <c r="E282" s="138"/>
      <c r="F282" s="139">
        <f t="shared" si="13"/>
        <v>10853</v>
      </c>
      <c r="G282" s="151">
        <f t="shared" si="14"/>
        <v>7959</v>
      </c>
      <c r="H282" s="147">
        <v>86</v>
      </c>
    </row>
    <row r="283" spans="1:8" x14ac:dyDescent="0.2">
      <c r="A283" s="119">
        <v>273</v>
      </c>
      <c r="B283" s="67">
        <f t="shared" si="12"/>
        <v>32.369999999999997</v>
      </c>
      <c r="C283" s="63"/>
      <c r="D283" s="139">
        <v>21470</v>
      </c>
      <c r="E283" s="138"/>
      <c r="F283" s="139">
        <f t="shared" si="13"/>
        <v>10853</v>
      </c>
      <c r="G283" s="151">
        <f t="shared" si="14"/>
        <v>7959</v>
      </c>
      <c r="H283" s="147">
        <v>86</v>
      </c>
    </row>
    <row r="284" spans="1:8" x14ac:dyDescent="0.2">
      <c r="A284" s="119">
        <v>274</v>
      </c>
      <c r="B284" s="67">
        <f t="shared" si="12"/>
        <v>32.380000000000003</v>
      </c>
      <c r="C284" s="63"/>
      <c r="D284" s="139">
        <v>21470</v>
      </c>
      <c r="E284" s="138"/>
      <c r="F284" s="139">
        <f t="shared" si="13"/>
        <v>10850</v>
      </c>
      <c r="G284" s="151">
        <f t="shared" si="14"/>
        <v>7957</v>
      </c>
      <c r="H284" s="147">
        <v>86</v>
      </c>
    </row>
    <row r="285" spans="1:8" x14ac:dyDescent="0.2">
      <c r="A285" s="119">
        <v>275</v>
      </c>
      <c r="B285" s="67">
        <f t="shared" si="12"/>
        <v>32.380000000000003</v>
      </c>
      <c r="C285" s="63"/>
      <c r="D285" s="139">
        <v>21470</v>
      </c>
      <c r="E285" s="138"/>
      <c r="F285" s="139">
        <f t="shared" si="13"/>
        <v>10850</v>
      </c>
      <c r="G285" s="151">
        <f t="shared" si="14"/>
        <v>7957</v>
      </c>
      <c r="H285" s="147">
        <v>86</v>
      </c>
    </row>
    <row r="286" spans="1:8" x14ac:dyDescent="0.2">
      <c r="A286" s="119">
        <v>276</v>
      </c>
      <c r="B286" s="67">
        <f t="shared" si="12"/>
        <v>32.39</v>
      </c>
      <c r="C286" s="63"/>
      <c r="D286" s="139">
        <v>21470</v>
      </c>
      <c r="E286" s="138"/>
      <c r="F286" s="139">
        <f t="shared" si="13"/>
        <v>10846</v>
      </c>
      <c r="G286" s="151">
        <f t="shared" si="14"/>
        <v>7954</v>
      </c>
      <c r="H286" s="147">
        <v>86</v>
      </c>
    </row>
    <row r="287" spans="1:8" x14ac:dyDescent="0.2">
      <c r="A287" s="119">
        <v>277</v>
      </c>
      <c r="B287" s="67">
        <f t="shared" si="12"/>
        <v>32.39</v>
      </c>
      <c r="C287" s="63"/>
      <c r="D287" s="139">
        <v>21470</v>
      </c>
      <c r="E287" s="138"/>
      <c r="F287" s="139">
        <f t="shared" si="13"/>
        <v>10846</v>
      </c>
      <c r="G287" s="151">
        <f t="shared" si="14"/>
        <v>7954</v>
      </c>
      <c r="H287" s="147">
        <v>86</v>
      </c>
    </row>
    <row r="288" spans="1:8" x14ac:dyDescent="0.2">
      <c r="A288" s="119">
        <v>278</v>
      </c>
      <c r="B288" s="67">
        <f t="shared" si="12"/>
        <v>32.39</v>
      </c>
      <c r="C288" s="63"/>
      <c r="D288" s="139">
        <v>21470</v>
      </c>
      <c r="E288" s="138"/>
      <c r="F288" s="139">
        <f t="shared" si="13"/>
        <v>10846</v>
      </c>
      <c r="G288" s="151">
        <f t="shared" si="14"/>
        <v>7954</v>
      </c>
      <c r="H288" s="147">
        <v>86</v>
      </c>
    </row>
    <row r="289" spans="1:8" x14ac:dyDescent="0.2">
      <c r="A289" s="119">
        <v>279</v>
      </c>
      <c r="B289" s="67">
        <f t="shared" si="12"/>
        <v>32.4</v>
      </c>
      <c r="C289" s="63"/>
      <c r="D289" s="139">
        <v>21470</v>
      </c>
      <c r="E289" s="138"/>
      <c r="F289" s="139">
        <f t="shared" si="13"/>
        <v>10843</v>
      </c>
      <c r="G289" s="151">
        <f t="shared" si="14"/>
        <v>7952</v>
      </c>
      <c r="H289" s="147">
        <v>86</v>
      </c>
    </row>
    <row r="290" spans="1:8" x14ac:dyDescent="0.2">
      <c r="A290" s="119">
        <v>280</v>
      </c>
      <c r="B290" s="67">
        <f t="shared" si="12"/>
        <v>32.4</v>
      </c>
      <c r="C290" s="63"/>
      <c r="D290" s="139">
        <v>21470</v>
      </c>
      <c r="E290" s="138"/>
      <c r="F290" s="139">
        <f t="shared" si="13"/>
        <v>10843</v>
      </c>
      <c r="G290" s="151">
        <f t="shared" si="14"/>
        <v>7952</v>
      </c>
      <c r="H290" s="147">
        <v>86</v>
      </c>
    </row>
    <row r="291" spans="1:8" x14ac:dyDescent="0.2">
      <c r="A291" s="119">
        <v>281</v>
      </c>
      <c r="B291" s="67">
        <f t="shared" si="12"/>
        <v>32.409999999999997</v>
      </c>
      <c r="C291" s="63"/>
      <c r="D291" s="139">
        <v>21470</v>
      </c>
      <c r="E291" s="138"/>
      <c r="F291" s="139">
        <f t="shared" si="13"/>
        <v>10840</v>
      </c>
      <c r="G291" s="151">
        <f t="shared" si="14"/>
        <v>7949</v>
      </c>
      <c r="H291" s="147">
        <v>86</v>
      </c>
    </row>
    <row r="292" spans="1:8" x14ac:dyDescent="0.2">
      <c r="A292" s="119">
        <v>282</v>
      </c>
      <c r="B292" s="67">
        <f t="shared" si="12"/>
        <v>32.409999999999997</v>
      </c>
      <c r="C292" s="63"/>
      <c r="D292" s="139">
        <v>21470</v>
      </c>
      <c r="E292" s="138"/>
      <c r="F292" s="139">
        <f t="shared" si="13"/>
        <v>10840</v>
      </c>
      <c r="G292" s="151">
        <f t="shared" si="14"/>
        <v>7949</v>
      </c>
      <c r="H292" s="147">
        <v>86</v>
      </c>
    </row>
    <row r="293" spans="1:8" x14ac:dyDescent="0.2">
      <c r="A293" s="119">
        <v>283</v>
      </c>
      <c r="B293" s="67">
        <f t="shared" si="12"/>
        <v>32.409999999999997</v>
      </c>
      <c r="C293" s="63"/>
      <c r="D293" s="139">
        <v>21470</v>
      </c>
      <c r="E293" s="138"/>
      <c r="F293" s="139">
        <f t="shared" si="13"/>
        <v>10840</v>
      </c>
      <c r="G293" s="151">
        <f t="shared" si="14"/>
        <v>7949</v>
      </c>
      <c r="H293" s="147">
        <v>86</v>
      </c>
    </row>
    <row r="294" spans="1:8" x14ac:dyDescent="0.2">
      <c r="A294" s="119">
        <v>284</v>
      </c>
      <c r="B294" s="67">
        <f t="shared" si="12"/>
        <v>32.42</v>
      </c>
      <c r="C294" s="63"/>
      <c r="D294" s="139">
        <v>21470</v>
      </c>
      <c r="E294" s="138"/>
      <c r="F294" s="139">
        <f t="shared" si="13"/>
        <v>10836</v>
      </c>
      <c r="G294" s="151">
        <f t="shared" si="14"/>
        <v>7947</v>
      </c>
      <c r="H294" s="147">
        <v>86</v>
      </c>
    </row>
    <row r="295" spans="1:8" x14ac:dyDescent="0.2">
      <c r="A295" s="119">
        <v>285</v>
      </c>
      <c r="B295" s="67">
        <f t="shared" si="12"/>
        <v>32.42</v>
      </c>
      <c r="C295" s="63"/>
      <c r="D295" s="139">
        <v>21470</v>
      </c>
      <c r="E295" s="138"/>
      <c r="F295" s="139">
        <f t="shared" si="13"/>
        <v>10836</v>
      </c>
      <c r="G295" s="151">
        <f t="shared" si="14"/>
        <v>7947</v>
      </c>
      <c r="H295" s="147">
        <v>86</v>
      </c>
    </row>
    <row r="296" spans="1:8" x14ac:dyDescent="0.2">
      <c r="A296" s="119">
        <v>286</v>
      </c>
      <c r="B296" s="67">
        <f t="shared" si="12"/>
        <v>32.43</v>
      </c>
      <c r="C296" s="63"/>
      <c r="D296" s="139">
        <v>21470</v>
      </c>
      <c r="E296" s="138"/>
      <c r="F296" s="139">
        <f t="shared" si="13"/>
        <v>10833</v>
      </c>
      <c r="G296" s="151">
        <f t="shared" si="14"/>
        <v>7944</v>
      </c>
      <c r="H296" s="147">
        <v>86</v>
      </c>
    </row>
    <row r="297" spans="1:8" x14ac:dyDescent="0.2">
      <c r="A297" s="119">
        <v>287</v>
      </c>
      <c r="B297" s="67">
        <f t="shared" si="12"/>
        <v>32.43</v>
      </c>
      <c r="C297" s="63"/>
      <c r="D297" s="139">
        <v>21470</v>
      </c>
      <c r="E297" s="138"/>
      <c r="F297" s="139">
        <f t="shared" si="13"/>
        <v>10833</v>
      </c>
      <c r="G297" s="151">
        <f t="shared" si="14"/>
        <v>7944</v>
      </c>
      <c r="H297" s="147">
        <v>86</v>
      </c>
    </row>
    <row r="298" spans="1:8" x14ac:dyDescent="0.2">
      <c r="A298" s="119">
        <v>288</v>
      </c>
      <c r="B298" s="67">
        <f t="shared" si="12"/>
        <v>32.43</v>
      </c>
      <c r="C298" s="63"/>
      <c r="D298" s="139">
        <v>21470</v>
      </c>
      <c r="E298" s="138"/>
      <c r="F298" s="139">
        <f t="shared" si="13"/>
        <v>10833</v>
      </c>
      <c r="G298" s="151">
        <f t="shared" si="14"/>
        <v>7944</v>
      </c>
      <c r="H298" s="147">
        <v>86</v>
      </c>
    </row>
    <row r="299" spans="1:8" x14ac:dyDescent="0.2">
      <c r="A299" s="119">
        <v>289</v>
      </c>
      <c r="B299" s="67">
        <f t="shared" si="12"/>
        <v>32.44</v>
      </c>
      <c r="C299" s="63"/>
      <c r="D299" s="139">
        <v>21470</v>
      </c>
      <c r="E299" s="138"/>
      <c r="F299" s="139">
        <f t="shared" si="13"/>
        <v>10830</v>
      </c>
      <c r="G299" s="151">
        <f t="shared" si="14"/>
        <v>7942</v>
      </c>
      <c r="H299" s="147">
        <v>86</v>
      </c>
    </row>
    <row r="300" spans="1:8" x14ac:dyDescent="0.2">
      <c r="A300" s="119">
        <v>290</v>
      </c>
      <c r="B300" s="67">
        <f t="shared" si="12"/>
        <v>32.44</v>
      </c>
      <c r="C300" s="63"/>
      <c r="D300" s="139">
        <v>21470</v>
      </c>
      <c r="E300" s="138"/>
      <c r="F300" s="139">
        <f t="shared" si="13"/>
        <v>10830</v>
      </c>
      <c r="G300" s="151">
        <f t="shared" si="14"/>
        <v>7942</v>
      </c>
      <c r="H300" s="147">
        <v>86</v>
      </c>
    </row>
    <row r="301" spans="1:8" x14ac:dyDescent="0.2">
      <c r="A301" s="119">
        <v>291</v>
      </c>
      <c r="B301" s="67">
        <f t="shared" si="12"/>
        <v>32.450000000000003</v>
      </c>
      <c r="C301" s="63"/>
      <c r="D301" s="139">
        <v>21470</v>
      </c>
      <c r="E301" s="138"/>
      <c r="F301" s="139">
        <f t="shared" si="13"/>
        <v>10827</v>
      </c>
      <c r="G301" s="151">
        <f t="shared" si="14"/>
        <v>7940</v>
      </c>
      <c r="H301" s="147">
        <v>86</v>
      </c>
    </row>
    <row r="302" spans="1:8" x14ac:dyDescent="0.2">
      <c r="A302" s="119">
        <v>292</v>
      </c>
      <c r="B302" s="67">
        <f t="shared" si="12"/>
        <v>32.450000000000003</v>
      </c>
      <c r="C302" s="63"/>
      <c r="D302" s="139">
        <v>21470</v>
      </c>
      <c r="E302" s="138"/>
      <c r="F302" s="139">
        <f t="shared" si="13"/>
        <v>10827</v>
      </c>
      <c r="G302" s="151">
        <f t="shared" si="14"/>
        <v>7940</v>
      </c>
      <c r="H302" s="147">
        <v>86</v>
      </c>
    </row>
    <row r="303" spans="1:8" x14ac:dyDescent="0.2">
      <c r="A303" s="119">
        <v>293</v>
      </c>
      <c r="B303" s="67">
        <f t="shared" si="12"/>
        <v>32.450000000000003</v>
      </c>
      <c r="C303" s="63"/>
      <c r="D303" s="139">
        <v>21470</v>
      </c>
      <c r="E303" s="138"/>
      <c r="F303" s="139">
        <f t="shared" si="13"/>
        <v>10827</v>
      </c>
      <c r="G303" s="151">
        <f t="shared" si="14"/>
        <v>7940</v>
      </c>
      <c r="H303" s="147">
        <v>86</v>
      </c>
    </row>
    <row r="304" spans="1:8" x14ac:dyDescent="0.2">
      <c r="A304" s="119">
        <v>294</v>
      </c>
      <c r="B304" s="67">
        <f t="shared" si="12"/>
        <v>32.46</v>
      </c>
      <c r="C304" s="63"/>
      <c r="D304" s="139">
        <v>21470</v>
      </c>
      <c r="E304" s="138"/>
      <c r="F304" s="139">
        <f t="shared" si="13"/>
        <v>10823</v>
      </c>
      <c r="G304" s="151">
        <f t="shared" si="14"/>
        <v>7937</v>
      </c>
      <c r="H304" s="147">
        <v>86</v>
      </c>
    </row>
    <row r="305" spans="1:8" x14ac:dyDescent="0.2">
      <c r="A305" s="119">
        <v>295</v>
      </c>
      <c r="B305" s="67">
        <f t="shared" si="12"/>
        <v>32.46</v>
      </c>
      <c r="C305" s="63"/>
      <c r="D305" s="139">
        <v>21470</v>
      </c>
      <c r="E305" s="138"/>
      <c r="F305" s="139">
        <f t="shared" si="13"/>
        <v>10823</v>
      </c>
      <c r="G305" s="151">
        <f t="shared" si="14"/>
        <v>7937</v>
      </c>
      <c r="H305" s="147">
        <v>86</v>
      </c>
    </row>
    <row r="306" spans="1:8" x14ac:dyDescent="0.2">
      <c r="A306" s="119">
        <v>296</v>
      </c>
      <c r="B306" s="67">
        <f t="shared" si="12"/>
        <v>32.46</v>
      </c>
      <c r="C306" s="63"/>
      <c r="D306" s="139">
        <v>21470</v>
      </c>
      <c r="E306" s="138"/>
      <c r="F306" s="139">
        <f t="shared" si="13"/>
        <v>10823</v>
      </c>
      <c r="G306" s="151">
        <f t="shared" si="14"/>
        <v>7937</v>
      </c>
      <c r="H306" s="147">
        <v>86</v>
      </c>
    </row>
    <row r="307" spans="1:8" x14ac:dyDescent="0.2">
      <c r="A307" s="119">
        <v>297</v>
      </c>
      <c r="B307" s="67">
        <f t="shared" si="12"/>
        <v>32.47</v>
      </c>
      <c r="C307" s="63"/>
      <c r="D307" s="139">
        <v>21470</v>
      </c>
      <c r="E307" s="138"/>
      <c r="F307" s="139">
        <f t="shared" si="13"/>
        <v>10820</v>
      </c>
      <c r="G307" s="151">
        <f t="shared" si="14"/>
        <v>7935</v>
      </c>
      <c r="H307" s="147">
        <v>86</v>
      </c>
    </row>
    <row r="308" spans="1:8" x14ac:dyDescent="0.2">
      <c r="A308" s="119">
        <v>298</v>
      </c>
      <c r="B308" s="67">
        <f t="shared" si="12"/>
        <v>32.47</v>
      </c>
      <c r="C308" s="63"/>
      <c r="D308" s="139">
        <v>21470</v>
      </c>
      <c r="E308" s="138"/>
      <c r="F308" s="139">
        <f t="shared" si="13"/>
        <v>10820</v>
      </c>
      <c r="G308" s="151">
        <f t="shared" si="14"/>
        <v>7935</v>
      </c>
      <c r="H308" s="147">
        <v>86</v>
      </c>
    </row>
    <row r="309" spans="1:8" x14ac:dyDescent="0.2">
      <c r="A309" s="119">
        <v>299</v>
      </c>
      <c r="B309" s="67">
        <f t="shared" si="12"/>
        <v>32.479999999999997</v>
      </c>
      <c r="C309" s="63"/>
      <c r="D309" s="139">
        <v>21470</v>
      </c>
      <c r="E309" s="138"/>
      <c r="F309" s="139">
        <f t="shared" si="13"/>
        <v>10817</v>
      </c>
      <c r="G309" s="151">
        <f t="shared" si="14"/>
        <v>7932</v>
      </c>
      <c r="H309" s="147">
        <v>86</v>
      </c>
    </row>
    <row r="310" spans="1:8" ht="13.5" thickBot="1" x14ac:dyDescent="0.25">
      <c r="A310" s="93">
        <v>300</v>
      </c>
      <c r="B310" s="64">
        <f t="shared" si="12"/>
        <v>32.479999999999997</v>
      </c>
      <c r="C310" s="65"/>
      <c r="D310" s="144">
        <v>21470</v>
      </c>
      <c r="E310" s="141"/>
      <c r="F310" s="144">
        <f t="shared" si="13"/>
        <v>10817</v>
      </c>
      <c r="G310" s="153">
        <f t="shared" si="14"/>
        <v>7932</v>
      </c>
      <c r="H310" s="141">
        <v>86</v>
      </c>
    </row>
  </sheetData>
  <mergeCells count="2">
    <mergeCell ref="A8:B8"/>
    <mergeCell ref="G9:H9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>&amp;LKrajský úřad Plzeňského kraje&amp;R25. 2. 2015</oddHeader>
    <oddFooter>Stránka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fitToPage="1"/>
  </sheetPr>
  <dimension ref="A1:I428"/>
  <sheetViews>
    <sheetView workbookViewId="0">
      <pane ySplit="12" topLeftCell="A13" activePane="bottomLeft" state="frozenSplit"/>
      <selection activeCell="J36" sqref="J36"/>
      <selection pane="bottomLeft" activeCell="L20" sqref="L20"/>
    </sheetView>
  </sheetViews>
  <sheetFormatPr defaultRowHeight="12.75" x14ac:dyDescent="0.2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3.140625" customWidth="1"/>
    <col min="8" max="8" width="10.7109375" customWidth="1"/>
    <col min="9" max="9" width="16.140625" customWidth="1"/>
  </cols>
  <sheetData>
    <row r="1" spans="1:9" x14ac:dyDescent="0.2">
      <c r="H1" t="s">
        <v>43</v>
      </c>
    </row>
    <row r="2" spans="1:9" ht="4.5" customHeight="1" x14ac:dyDescent="0.2"/>
    <row r="3" spans="1:9" ht="20.25" x14ac:dyDescent="0.3">
      <c r="A3" s="30" t="s">
        <v>735</v>
      </c>
      <c r="C3" s="26"/>
      <c r="D3" s="26"/>
      <c r="E3" s="26"/>
      <c r="F3" s="27"/>
      <c r="G3" s="27"/>
      <c r="H3" s="28"/>
      <c r="I3" s="28"/>
    </row>
    <row r="4" spans="1:9" ht="15" x14ac:dyDescent="0.25">
      <c r="A4" s="58" t="s">
        <v>259</v>
      </c>
      <c r="B4" s="32"/>
      <c r="C4" s="32"/>
      <c r="D4" s="32"/>
      <c r="E4" s="32"/>
      <c r="F4" s="32"/>
      <c r="G4" s="32"/>
      <c r="I4" s="28"/>
    </row>
    <row r="5" spans="1:9" ht="5.25" customHeight="1" x14ac:dyDescent="0.25">
      <c r="A5" s="58"/>
      <c r="B5" s="32"/>
      <c r="C5" s="32"/>
      <c r="D5" s="32"/>
      <c r="E5" s="32"/>
      <c r="F5" s="32"/>
      <c r="G5" s="32"/>
      <c r="I5" s="28"/>
    </row>
    <row r="6" spans="1:9" ht="15.75" x14ac:dyDescent="0.25">
      <c r="A6" s="33"/>
      <c r="B6" s="34"/>
      <c r="C6" s="35" t="s">
        <v>158</v>
      </c>
      <c r="E6" s="36" t="s">
        <v>159</v>
      </c>
      <c r="I6" s="28"/>
    </row>
    <row r="7" spans="1:9" ht="15.75" x14ac:dyDescent="0.25">
      <c r="A7" s="37" t="s">
        <v>62</v>
      </c>
      <c r="B7" s="34"/>
      <c r="C7" s="59"/>
      <c r="D7" s="60"/>
      <c r="E7" s="59">
        <v>22.57</v>
      </c>
      <c r="I7" s="28"/>
    </row>
    <row r="8" spans="1:9" ht="15.75" x14ac:dyDescent="0.25">
      <c r="A8" s="37" t="s">
        <v>226</v>
      </c>
      <c r="B8" s="34"/>
      <c r="C8" s="59"/>
      <c r="D8" s="60"/>
      <c r="E8" s="59" t="s">
        <v>64</v>
      </c>
      <c r="I8" s="28"/>
    </row>
    <row r="9" spans="1:9" ht="15.75" x14ac:dyDescent="0.25">
      <c r="A9" s="37" t="s">
        <v>227</v>
      </c>
      <c r="B9" s="34"/>
      <c r="C9" s="59"/>
      <c r="D9" s="60"/>
      <c r="E9" s="59">
        <v>41.749300000000005</v>
      </c>
      <c r="I9" s="28"/>
    </row>
    <row r="10" spans="1:9" ht="6" customHeight="1" thickBot="1" x14ac:dyDescent="0.25">
      <c r="A10" s="512"/>
      <c r="B10" s="512"/>
      <c r="C10" s="44"/>
      <c r="D10" s="45"/>
      <c r="E10" s="46"/>
      <c r="F10" s="46"/>
      <c r="G10" s="46"/>
      <c r="I10" s="28"/>
    </row>
    <row r="11" spans="1:9" ht="15.75" x14ac:dyDescent="0.2">
      <c r="A11" s="135"/>
      <c r="B11" s="136" t="s">
        <v>197</v>
      </c>
      <c r="C11" s="137"/>
      <c r="D11" s="136" t="s">
        <v>198</v>
      </c>
      <c r="E11" s="137"/>
      <c r="F11" s="49" t="s">
        <v>199</v>
      </c>
      <c r="G11" s="515"/>
      <c r="H11" s="514"/>
    </row>
    <row r="12" spans="1:9" ht="45.75" thickBot="1" x14ac:dyDescent="0.25">
      <c r="A12" s="130" t="s">
        <v>31</v>
      </c>
      <c r="B12" s="131" t="s">
        <v>158</v>
      </c>
      <c r="C12" s="132" t="s">
        <v>159</v>
      </c>
      <c r="D12" s="133" t="s">
        <v>201</v>
      </c>
      <c r="E12" s="134" t="s">
        <v>202</v>
      </c>
      <c r="F12" s="181" t="s">
        <v>199</v>
      </c>
      <c r="G12" s="152" t="s">
        <v>535</v>
      </c>
      <c r="H12" s="182" t="s">
        <v>204</v>
      </c>
    </row>
    <row r="13" spans="1:9" x14ac:dyDescent="0.2">
      <c r="A13" s="119" t="s">
        <v>32</v>
      </c>
      <c r="B13" s="67"/>
      <c r="C13" s="55">
        <v>22.57</v>
      </c>
      <c r="D13" s="117"/>
      <c r="E13" s="146">
        <v>12870</v>
      </c>
      <c r="F13" s="145">
        <f>ROUND(12*1.35278*(1/C13*E13)+H13,0)</f>
        <v>9343</v>
      </c>
      <c r="G13" s="157">
        <f t="shared" ref="G13:G76" si="0">ROUND(12*(1/C13*E13),0)</f>
        <v>6843</v>
      </c>
      <c r="H13" s="146">
        <v>86</v>
      </c>
    </row>
    <row r="14" spans="1:9" x14ac:dyDescent="0.2">
      <c r="A14" s="119">
        <v>13</v>
      </c>
      <c r="B14" s="57"/>
      <c r="C14" s="63">
        <f>ROUND(-0.0009*POWER(A14,2)+0.2862*A14+19,2)</f>
        <v>22.57</v>
      </c>
      <c r="D14" s="117"/>
      <c r="E14" s="147">
        <v>12870</v>
      </c>
      <c r="F14" s="139">
        <f t="shared" ref="F14:F77" si="1">ROUND(12*1.35278*(1/C14*E14)+H14,0)</f>
        <v>9343</v>
      </c>
      <c r="G14" s="151">
        <f t="shared" si="0"/>
        <v>6843</v>
      </c>
      <c r="H14" s="147">
        <v>86</v>
      </c>
    </row>
    <row r="15" spans="1:9" x14ac:dyDescent="0.2">
      <c r="A15" s="119">
        <v>14</v>
      </c>
      <c r="B15" s="57"/>
      <c r="C15" s="63">
        <f t="shared" ref="C15:C78" si="2">ROUND(-0.0009*POWER(A15,2)+0.2862*A15+19,2)</f>
        <v>22.83</v>
      </c>
      <c r="D15" s="117"/>
      <c r="E15" s="147">
        <v>12870</v>
      </c>
      <c r="F15" s="139">
        <f t="shared" si="1"/>
        <v>9237</v>
      </c>
      <c r="G15" s="151">
        <f t="shared" si="0"/>
        <v>6765</v>
      </c>
      <c r="H15" s="147">
        <v>86</v>
      </c>
    </row>
    <row r="16" spans="1:9" x14ac:dyDescent="0.2">
      <c r="A16" s="119">
        <v>15</v>
      </c>
      <c r="B16" s="57"/>
      <c r="C16" s="63">
        <f t="shared" si="2"/>
        <v>23.09</v>
      </c>
      <c r="D16" s="117"/>
      <c r="E16" s="147">
        <v>12870</v>
      </c>
      <c r="F16" s="139">
        <f t="shared" si="1"/>
        <v>9134</v>
      </c>
      <c r="G16" s="151">
        <f t="shared" si="0"/>
        <v>6689</v>
      </c>
      <c r="H16" s="147">
        <v>86</v>
      </c>
    </row>
    <row r="17" spans="1:8" x14ac:dyDescent="0.2">
      <c r="A17" s="119">
        <v>16</v>
      </c>
      <c r="B17" s="57"/>
      <c r="C17" s="63">
        <f t="shared" si="2"/>
        <v>23.35</v>
      </c>
      <c r="D17" s="117"/>
      <c r="E17" s="147">
        <v>12870</v>
      </c>
      <c r="F17" s="139">
        <f t="shared" si="1"/>
        <v>9033</v>
      </c>
      <c r="G17" s="151">
        <f t="shared" si="0"/>
        <v>6614</v>
      </c>
      <c r="H17" s="147">
        <v>86</v>
      </c>
    </row>
    <row r="18" spans="1:8" x14ac:dyDescent="0.2">
      <c r="A18" s="119">
        <v>17</v>
      </c>
      <c r="B18" s="57"/>
      <c r="C18" s="63">
        <f t="shared" si="2"/>
        <v>23.61</v>
      </c>
      <c r="D18" s="117"/>
      <c r="E18" s="147">
        <v>12870</v>
      </c>
      <c r="F18" s="139">
        <f t="shared" si="1"/>
        <v>8935</v>
      </c>
      <c r="G18" s="151">
        <f t="shared" si="0"/>
        <v>6541</v>
      </c>
      <c r="H18" s="147">
        <v>86</v>
      </c>
    </row>
    <row r="19" spans="1:8" x14ac:dyDescent="0.2">
      <c r="A19" s="119">
        <v>18</v>
      </c>
      <c r="B19" s="57"/>
      <c r="C19" s="63">
        <f t="shared" si="2"/>
        <v>23.86</v>
      </c>
      <c r="D19" s="117"/>
      <c r="E19" s="147">
        <v>12870</v>
      </c>
      <c r="F19" s="139">
        <f t="shared" si="1"/>
        <v>8842</v>
      </c>
      <c r="G19" s="151">
        <f t="shared" si="0"/>
        <v>6473</v>
      </c>
      <c r="H19" s="147">
        <v>86</v>
      </c>
    </row>
    <row r="20" spans="1:8" x14ac:dyDescent="0.2">
      <c r="A20" s="119">
        <v>19</v>
      </c>
      <c r="B20" s="57"/>
      <c r="C20" s="63">
        <f t="shared" si="2"/>
        <v>24.11</v>
      </c>
      <c r="D20" s="117"/>
      <c r="E20" s="147">
        <v>12870</v>
      </c>
      <c r="F20" s="139">
        <f t="shared" si="1"/>
        <v>8751</v>
      </c>
      <c r="G20" s="151">
        <f t="shared" si="0"/>
        <v>6406</v>
      </c>
      <c r="H20" s="147">
        <v>86</v>
      </c>
    </row>
    <row r="21" spans="1:8" x14ac:dyDescent="0.2">
      <c r="A21" s="119">
        <v>20</v>
      </c>
      <c r="B21" s="57"/>
      <c r="C21" s="63">
        <f t="shared" si="2"/>
        <v>24.36</v>
      </c>
      <c r="D21" s="117"/>
      <c r="E21" s="147">
        <v>12870</v>
      </c>
      <c r="F21" s="139">
        <f t="shared" si="1"/>
        <v>8662</v>
      </c>
      <c r="G21" s="151">
        <f t="shared" si="0"/>
        <v>6340</v>
      </c>
      <c r="H21" s="147">
        <v>86</v>
      </c>
    </row>
    <row r="22" spans="1:8" x14ac:dyDescent="0.2">
      <c r="A22" s="119">
        <v>21</v>
      </c>
      <c r="B22" s="57"/>
      <c r="C22" s="63">
        <f t="shared" si="2"/>
        <v>24.61</v>
      </c>
      <c r="D22" s="117"/>
      <c r="E22" s="147">
        <v>12870</v>
      </c>
      <c r="F22" s="139">
        <f t="shared" si="1"/>
        <v>8575</v>
      </c>
      <c r="G22" s="151">
        <f t="shared" si="0"/>
        <v>6275</v>
      </c>
      <c r="H22" s="147">
        <v>86</v>
      </c>
    </row>
    <row r="23" spans="1:8" x14ac:dyDescent="0.2">
      <c r="A23" s="119">
        <v>22</v>
      </c>
      <c r="B23" s="57"/>
      <c r="C23" s="63">
        <f t="shared" si="2"/>
        <v>24.86</v>
      </c>
      <c r="D23" s="117"/>
      <c r="E23" s="147">
        <v>12870</v>
      </c>
      <c r="F23" s="139">
        <f t="shared" si="1"/>
        <v>8490</v>
      </c>
      <c r="G23" s="151">
        <f t="shared" si="0"/>
        <v>6212</v>
      </c>
      <c r="H23" s="147">
        <v>86</v>
      </c>
    </row>
    <row r="24" spans="1:8" x14ac:dyDescent="0.2">
      <c r="A24" s="119">
        <v>23</v>
      </c>
      <c r="B24" s="57"/>
      <c r="C24" s="63">
        <f t="shared" si="2"/>
        <v>25.11</v>
      </c>
      <c r="D24" s="117"/>
      <c r="E24" s="147">
        <v>12870</v>
      </c>
      <c r="F24" s="139">
        <f t="shared" si="1"/>
        <v>8406</v>
      </c>
      <c r="G24" s="151">
        <f t="shared" si="0"/>
        <v>6151</v>
      </c>
      <c r="H24" s="147">
        <v>86</v>
      </c>
    </row>
    <row r="25" spans="1:8" x14ac:dyDescent="0.2">
      <c r="A25" s="119">
        <v>24</v>
      </c>
      <c r="B25" s="57"/>
      <c r="C25" s="63">
        <f t="shared" si="2"/>
        <v>25.35</v>
      </c>
      <c r="D25" s="117"/>
      <c r="E25" s="147">
        <v>12870</v>
      </c>
      <c r="F25" s="139">
        <f t="shared" si="1"/>
        <v>8328</v>
      </c>
      <c r="G25" s="151">
        <f t="shared" si="0"/>
        <v>6092</v>
      </c>
      <c r="H25" s="147">
        <v>86</v>
      </c>
    </row>
    <row r="26" spans="1:8" x14ac:dyDescent="0.2">
      <c r="A26" s="119">
        <v>25</v>
      </c>
      <c r="B26" s="57"/>
      <c r="C26" s="63">
        <f t="shared" si="2"/>
        <v>25.59</v>
      </c>
      <c r="D26" s="117"/>
      <c r="E26" s="147">
        <v>12870</v>
      </c>
      <c r="F26" s="139">
        <f t="shared" si="1"/>
        <v>8250</v>
      </c>
      <c r="G26" s="151">
        <f t="shared" si="0"/>
        <v>6035</v>
      </c>
      <c r="H26" s="147">
        <v>86</v>
      </c>
    </row>
    <row r="27" spans="1:8" x14ac:dyDescent="0.2">
      <c r="A27" s="119">
        <v>26</v>
      </c>
      <c r="B27" s="57"/>
      <c r="C27" s="63">
        <f t="shared" si="2"/>
        <v>25.83</v>
      </c>
      <c r="D27" s="117"/>
      <c r="E27" s="147">
        <v>12870</v>
      </c>
      <c r="F27" s="139">
        <f t="shared" si="1"/>
        <v>8174</v>
      </c>
      <c r="G27" s="151">
        <f t="shared" si="0"/>
        <v>5979</v>
      </c>
      <c r="H27" s="147">
        <v>86</v>
      </c>
    </row>
    <row r="28" spans="1:8" x14ac:dyDescent="0.2">
      <c r="A28" s="119">
        <v>27</v>
      </c>
      <c r="B28" s="57"/>
      <c r="C28" s="63">
        <f t="shared" si="2"/>
        <v>26.07</v>
      </c>
      <c r="D28" s="117"/>
      <c r="E28" s="147">
        <v>12870</v>
      </c>
      <c r="F28" s="139">
        <f t="shared" si="1"/>
        <v>8100</v>
      </c>
      <c r="G28" s="151">
        <f t="shared" si="0"/>
        <v>5924</v>
      </c>
      <c r="H28" s="147">
        <v>86</v>
      </c>
    </row>
    <row r="29" spans="1:8" x14ac:dyDescent="0.2">
      <c r="A29" s="119">
        <v>28</v>
      </c>
      <c r="B29" s="57"/>
      <c r="C29" s="63">
        <f t="shared" si="2"/>
        <v>26.31</v>
      </c>
      <c r="D29" s="117"/>
      <c r="E29" s="147">
        <v>12870</v>
      </c>
      <c r="F29" s="139">
        <f t="shared" si="1"/>
        <v>8027</v>
      </c>
      <c r="G29" s="151">
        <f t="shared" si="0"/>
        <v>5870</v>
      </c>
      <c r="H29" s="147">
        <v>86</v>
      </c>
    </row>
    <row r="30" spans="1:8" x14ac:dyDescent="0.2">
      <c r="A30" s="119">
        <v>29</v>
      </c>
      <c r="B30" s="57"/>
      <c r="C30" s="63">
        <f t="shared" si="2"/>
        <v>26.54</v>
      </c>
      <c r="D30" s="117"/>
      <c r="E30" s="147">
        <v>12870</v>
      </c>
      <c r="F30" s="139">
        <f t="shared" si="1"/>
        <v>7958</v>
      </c>
      <c r="G30" s="151">
        <f t="shared" si="0"/>
        <v>5819</v>
      </c>
      <c r="H30" s="147">
        <v>86</v>
      </c>
    </row>
    <row r="31" spans="1:8" x14ac:dyDescent="0.2">
      <c r="A31" s="119">
        <v>30</v>
      </c>
      <c r="B31" s="57"/>
      <c r="C31" s="63">
        <f t="shared" si="2"/>
        <v>26.78</v>
      </c>
      <c r="D31" s="117"/>
      <c r="E31" s="147">
        <v>12870</v>
      </c>
      <c r="F31" s="139">
        <f t="shared" si="1"/>
        <v>7887</v>
      </c>
      <c r="G31" s="151">
        <f t="shared" si="0"/>
        <v>5767</v>
      </c>
      <c r="H31" s="147">
        <v>86</v>
      </c>
    </row>
    <row r="32" spans="1:8" x14ac:dyDescent="0.2">
      <c r="A32" s="119">
        <v>31</v>
      </c>
      <c r="B32" s="57"/>
      <c r="C32" s="63">
        <f t="shared" si="2"/>
        <v>27.01</v>
      </c>
      <c r="D32" s="117"/>
      <c r="E32" s="147">
        <v>12870</v>
      </c>
      <c r="F32" s="139">
        <f t="shared" si="1"/>
        <v>7821</v>
      </c>
      <c r="G32" s="151">
        <f t="shared" si="0"/>
        <v>5718</v>
      </c>
      <c r="H32" s="147">
        <v>86</v>
      </c>
    </row>
    <row r="33" spans="1:8" x14ac:dyDescent="0.2">
      <c r="A33" s="119">
        <v>32</v>
      </c>
      <c r="B33" s="57"/>
      <c r="C33" s="63">
        <f t="shared" si="2"/>
        <v>27.24</v>
      </c>
      <c r="D33" s="117"/>
      <c r="E33" s="147">
        <v>12870</v>
      </c>
      <c r="F33" s="139">
        <f t="shared" si="1"/>
        <v>7756</v>
      </c>
      <c r="G33" s="151">
        <f t="shared" si="0"/>
        <v>5670</v>
      </c>
      <c r="H33" s="147">
        <v>86</v>
      </c>
    </row>
    <row r="34" spans="1:8" x14ac:dyDescent="0.2">
      <c r="A34" s="119">
        <v>33</v>
      </c>
      <c r="B34" s="57"/>
      <c r="C34" s="63">
        <f t="shared" si="2"/>
        <v>27.46</v>
      </c>
      <c r="D34" s="117"/>
      <c r="E34" s="147">
        <v>12870</v>
      </c>
      <c r="F34" s="139">
        <f t="shared" si="1"/>
        <v>7694</v>
      </c>
      <c r="G34" s="151">
        <f t="shared" si="0"/>
        <v>5624</v>
      </c>
      <c r="H34" s="147">
        <v>86</v>
      </c>
    </row>
    <row r="35" spans="1:8" x14ac:dyDescent="0.2">
      <c r="A35" s="119">
        <v>34</v>
      </c>
      <c r="B35" s="57"/>
      <c r="C35" s="63">
        <f t="shared" si="2"/>
        <v>27.69</v>
      </c>
      <c r="D35" s="117"/>
      <c r="E35" s="147">
        <v>12870</v>
      </c>
      <c r="F35" s="139">
        <f t="shared" si="1"/>
        <v>7631</v>
      </c>
      <c r="G35" s="151">
        <f t="shared" si="0"/>
        <v>5577</v>
      </c>
      <c r="H35" s="147">
        <v>86</v>
      </c>
    </row>
    <row r="36" spans="1:8" x14ac:dyDescent="0.2">
      <c r="A36" s="119">
        <v>35</v>
      </c>
      <c r="B36" s="57"/>
      <c r="C36" s="63">
        <f t="shared" si="2"/>
        <v>27.91</v>
      </c>
      <c r="D36" s="117"/>
      <c r="E36" s="147">
        <v>12870</v>
      </c>
      <c r="F36" s="139">
        <f t="shared" si="1"/>
        <v>7572</v>
      </c>
      <c r="G36" s="151">
        <f t="shared" si="0"/>
        <v>5534</v>
      </c>
      <c r="H36" s="147">
        <v>86</v>
      </c>
    </row>
    <row r="37" spans="1:8" x14ac:dyDescent="0.2">
      <c r="A37" s="119">
        <v>36</v>
      </c>
      <c r="B37" s="57"/>
      <c r="C37" s="63">
        <f t="shared" si="2"/>
        <v>28.14</v>
      </c>
      <c r="D37" s="117"/>
      <c r="E37" s="147">
        <v>12870</v>
      </c>
      <c r="F37" s="139">
        <f t="shared" si="1"/>
        <v>7510</v>
      </c>
      <c r="G37" s="151">
        <f t="shared" si="0"/>
        <v>5488</v>
      </c>
      <c r="H37" s="147">
        <v>86</v>
      </c>
    </row>
    <row r="38" spans="1:8" x14ac:dyDescent="0.2">
      <c r="A38" s="119">
        <v>37</v>
      </c>
      <c r="B38" s="57"/>
      <c r="C38" s="63">
        <f t="shared" si="2"/>
        <v>28.36</v>
      </c>
      <c r="D38" s="117"/>
      <c r="E38" s="147">
        <v>12870</v>
      </c>
      <c r="F38" s="139">
        <f t="shared" si="1"/>
        <v>7453</v>
      </c>
      <c r="G38" s="151">
        <f t="shared" si="0"/>
        <v>5446</v>
      </c>
      <c r="H38" s="147">
        <v>86</v>
      </c>
    </row>
    <row r="39" spans="1:8" x14ac:dyDescent="0.2">
      <c r="A39" s="119">
        <v>38</v>
      </c>
      <c r="B39" s="57"/>
      <c r="C39" s="63">
        <f t="shared" si="2"/>
        <v>28.58</v>
      </c>
      <c r="D39" s="117"/>
      <c r="E39" s="147">
        <v>12870</v>
      </c>
      <c r="F39" s="139">
        <f t="shared" si="1"/>
        <v>7396</v>
      </c>
      <c r="G39" s="151">
        <f t="shared" si="0"/>
        <v>5404</v>
      </c>
      <c r="H39" s="147">
        <v>86</v>
      </c>
    </row>
    <row r="40" spans="1:8" x14ac:dyDescent="0.2">
      <c r="A40" s="119">
        <v>39</v>
      </c>
      <c r="B40" s="57"/>
      <c r="C40" s="63">
        <f t="shared" si="2"/>
        <v>28.79</v>
      </c>
      <c r="D40" s="117"/>
      <c r="E40" s="147">
        <v>12870</v>
      </c>
      <c r="F40" s="139">
        <f t="shared" si="1"/>
        <v>7343</v>
      </c>
      <c r="G40" s="151">
        <f t="shared" si="0"/>
        <v>5364</v>
      </c>
      <c r="H40" s="147">
        <v>86</v>
      </c>
    </row>
    <row r="41" spans="1:8" x14ac:dyDescent="0.2">
      <c r="A41" s="119">
        <v>40</v>
      </c>
      <c r="B41" s="57"/>
      <c r="C41" s="63">
        <f t="shared" si="2"/>
        <v>29.01</v>
      </c>
      <c r="D41" s="117"/>
      <c r="E41" s="147">
        <v>12870</v>
      </c>
      <c r="F41" s="139">
        <f t="shared" si="1"/>
        <v>7288</v>
      </c>
      <c r="G41" s="151">
        <f t="shared" si="0"/>
        <v>5324</v>
      </c>
      <c r="H41" s="147">
        <v>86</v>
      </c>
    </row>
    <row r="42" spans="1:8" x14ac:dyDescent="0.2">
      <c r="A42" s="119">
        <v>41</v>
      </c>
      <c r="B42" s="57"/>
      <c r="C42" s="63">
        <f t="shared" si="2"/>
        <v>29.22</v>
      </c>
      <c r="D42" s="117"/>
      <c r="E42" s="147">
        <v>12870</v>
      </c>
      <c r="F42" s="139">
        <f t="shared" si="1"/>
        <v>7236</v>
      </c>
      <c r="G42" s="151">
        <f t="shared" si="0"/>
        <v>5285</v>
      </c>
      <c r="H42" s="147">
        <v>86</v>
      </c>
    </row>
    <row r="43" spans="1:8" x14ac:dyDescent="0.2">
      <c r="A43" s="119">
        <v>42</v>
      </c>
      <c r="B43" s="57"/>
      <c r="C43" s="63">
        <f t="shared" si="2"/>
        <v>29.43</v>
      </c>
      <c r="D43" s="117"/>
      <c r="E43" s="147">
        <v>12870</v>
      </c>
      <c r="F43" s="139">
        <f t="shared" si="1"/>
        <v>7185</v>
      </c>
      <c r="G43" s="151">
        <f t="shared" si="0"/>
        <v>5248</v>
      </c>
      <c r="H43" s="147">
        <v>86</v>
      </c>
    </row>
    <row r="44" spans="1:8" x14ac:dyDescent="0.2">
      <c r="A44" s="119">
        <v>43</v>
      </c>
      <c r="B44" s="57"/>
      <c r="C44" s="63">
        <f t="shared" si="2"/>
        <v>29.64</v>
      </c>
      <c r="D44" s="117"/>
      <c r="E44" s="147">
        <v>12870</v>
      </c>
      <c r="F44" s="139">
        <f t="shared" si="1"/>
        <v>7135</v>
      </c>
      <c r="G44" s="151">
        <f t="shared" si="0"/>
        <v>5211</v>
      </c>
      <c r="H44" s="147">
        <v>86</v>
      </c>
    </row>
    <row r="45" spans="1:8" x14ac:dyDescent="0.2">
      <c r="A45" s="119">
        <v>44</v>
      </c>
      <c r="B45" s="57"/>
      <c r="C45" s="63">
        <f t="shared" si="2"/>
        <v>29.85</v>
      </c>
      <c r="D45" s="117"/>
      <c r="E45" s="147">
        <v>12870</v>
      </c>
      <c r="F45" s="139">
        <f t="shared" si="1"/>
        <v>7085</v>
      </c>
      <c r="G45" s="151">
        <f t="shared" si="0"/>
        <v>5174</v>
      </c>
      <c r="H45" s="147">
        <v>86</v>
      </c>
    </row>
    <row r="46" spans="1:8" x14ac:dyDescent="0.2">
      <c r="A46" s="119">
        <v>45</v>
      </c>
      <c r="B46" s="57"/>
      <c r="C46" s="63">
        <f t="shared" si="2"/>
        <v>30.06</v>
      </c>
      <c r="D46" s="117"/>
      <c r="E46" s="147">
        <v>12870</v>
      </c>
      <c r="F46" s="139">
        <f t="shared" si="1"/>
        <v>7036</v>
      </c>
      <c r="G46" s="151">
        <f t="shared" si="0"/>
        <v>5138</v>
      </c>
      <c r="H46" s="147">
        <v>86</v>
      </c>
    </row>
    <row r="47" spans="1:8" x14ac:dyDescent="0.2">
      <c r="A47" s="119">
        <v>46</v>
      </c>
      <c r="B47" s="57"/>
      <c r="C47" s="63">
        <f t="shared" si="2"/>
        <v>30.26</v>
      </c>
      <c r="D47" s="117"/>
      <c r="E47" s="147">
        <v>12870</v>
      </c>
      <c r="F47" s="139">
        <f t="shared" si="1"/>
        <v>6990</v>
      </c>
      <c r="G47" s="151">
        <f t="shared" si="0"/>
        <v>5104</v>
      </c>
      <c r="H47" s="147">
        <v>86</v>
      </c>
    </row>
    <row r="48" spans="1:8" x14ac:dyDescent="0.2">
      <c r="A48" s="119">
        <v>47</v>
      </c>
      <c r="B48" s="57"/>
      <c r="C48" s="63">
        <f t="shared" si="2"/>
        <v>30.46</v>
      </c>
      <c r="D48" s="117"/>
      <c r="E48" s="147">
        <v>12870</v>
      </c>
      <c r="F48" s="139">
        <f t="shared" si="1"/>
        <v>6945</v>
      </c>
      <c r="G48" s="151">
        <f t="shared" si="0"/>
        <v>5070</v>
      </c>
      <c r="H48" s="147">
        <v>86</v>
      </c>
    </row>
    <row r="49" spans="1:8" x14ac:dyDescent="0.2">
      <c r="A49" s="119">
        <v>48</v>
      </c>
      <c r="B49" s="57"/>
      <c r="C49" s="63">
        <f t="shared" si="2"/>
        <v>30.66</v>
      </c>
      <c r="D49" s="117"/>
      <c r="E49" s="147">
        <v>12870</v>
      </c>
      <c r="F49" s="139">
        <f t="shared" si="1"/>
        <v>6900</v>
      </c>
      <c r="G49" s="151">
        <f t="shared" si="0"/>
        <v>5037</v>
      </c>
      <c r="H49" s="147">
        <v>86</v>
      </c>
    </row>
    <row r="50" spans="1:8" x14ac:dyDescent="0.2">
      <c r="A50" s="119">
        <v>49</v>
      </c>
      <c r="B50" s="57"/>
      <c r="C50" s="63">
        <f t="shared" si="2"/>
        <v>30.86</v>
      </c>
      <c r="D50" s="117"/>
      <c r="E50" s="147">
        <v>12870</v>
      </c>
      <c r="F50" s="139">
        <f t="shared" si="1"/>
        <v>6856</v>
      </c>
      <c r="G50" s="151">
        <f t="shared" si="0"/>
        <v>5005</v>
      </c>
      <c r="H50" s="147">
        <v>86</v>
      </c>
    </row>
    <row r="51" spans="1:8" x14ac:dyDescent="0.2">
      <c r="A51" s="119">
        <v>50</v>
      </c>
      <c r="B51" s="57"/>
      <c r="C51" s="63">
        <f t="shared" si="2"/>
        <v>31.06</v>
      </c>
      <c r="D51" s="117"/>
      <c r="E51" s="147">
        <v>12870</v>
      </c>
      <c r="F51" s="139">
        <f t="shared" si="1"/>
        <v>6812</v>
      </c>
      <c r="G51" s="151">
        <f t="shared" si="0"/>
        <v>4972</v>
      </c>
      <c r="H51" s="147">
        <v>86</v>
      </c>
    </row>
    <row r="52" spans="1:8" x14ac:dyDescent="0.2">
      <c r="A52" s="119">
        <v>51</v>
      </c>
      <c r="B52" s="57"/>
      <c r="C52" s="63">
        <f t="shared" si="2"/>
        <v>31.26</v>
      </c>
      <c r="D52" s="117"/>
      <c r="E52" s="147">
        <v>12870</v>
      </c>
      <c r="F52" s="139">
        <f t="shared" si="1"/>
        <v>6769</v>
      </c>
      <c r="G52" s="151">
        <f t="shared" si="0"/>
        <v>4940</v>
      </c>
      <c r="H52" s="147">
        <v>86</v>
      </c>
    </row>
    <row r="53" spans="1:8" x14ac:dyDescent="0.2">
      <c r="A53" s="119">
        <v>52</v>
      </c>
      <c r="B53" s="57"/>
      <c r="C53" s="63">
        <f t="shared" si="2"/>
        <v>31.45</v>
      </c>
      <c r="D53" s="117"/>
      <c r="E53" s="147">
        <v>12870</v>
      </c>
      <c r="F53" s="139">
        <f t="shared" si="1"/>
        <v>6729</v>
      </c>
      <c r="G53" s="151">
        <f t="shared" si="0"/>
        <v>4911</v>
      </c>
      <c r="H53" s="147">
        <v>86</v>
      </c>
    </row>
    <row r="54" spans="1:8" x14ac:dyDescent="0.2">
      <c r="A54" s="119">
        <v>53</v>
      </c>
      <c r="B54" s="57"/>
      <c r="C54" s="63">
        <f t="shared" si="2"/>
        <v>31.64</v>
      </c>
      <c r="D54" s="117"/>
      <c r="E54" s="147">
        <v>12870</v>
      </c>
      <c r="F54" s="139">
        <f t="shared" si="1"/>
        <v>6689</v>
      </c>
      <c r="G54" s="151">
        <f t="shared" si="0"/>
        <v>4881</v>
      </c>
      <c r="H54" s="147">
        <v>86</v>
      </c>
    </row>
    <row r="55" spans="1:8" x14ac:dyDescent="0.2">
      <c r="A55" s="119">
        <v>54</v>
      </c>
      <c r="B55" s="57"/>
      <c r="C55" s="63">
        <f t="shared" si="2"/>
        <v>31.83</v>
      </c>
      <c r="D55" s="117"/>
      <c r="E55" s="147">
        <v>12870</v>
      </c>
      <c r="F55" s="139">
        <f t="shared" si="1"/>
        <v>6650</v>
      </c>
      <c r="G55" s="151">
        <f t="shared" si="0"/>
        <v>4852</v>
      </c>
      <c r="H55" s="147">
        <v>86</v>
      </c>
    </row>
    <row r="56" spans="1:8" x14ac:dyDescent="0.2">
      <c r="A56" s="119">
        <v>55</v>
      </c>
      <c r="B56" s="57"/>
      <c r="C56" s="63">
        <f t="shared" si="2"/>
        <v>32.020000000000003</v>
      </c>
      <c r="D56" s="117"/>
      <c r="E56" s="147">
        <v>12870</v>
      </c>
      <c r="F56" s="139">
        <f t="shared" si="1"/>
        <v>6611</v>
      </c>
      <c r="G56" s="151">
        <f t="shared" si="0"/>
        <v>4823</v>
      </c>
      <c r="H56" s="147">
        <v>86</v>
      </c>
    </row>
    <row r="57" spans="1:8" x14ac:dyDescent="0.2">
      <c r="A57" s="119">
        <v>56</v>
      </c>
      <c r="B57" s="57"/>
      <c r="C57" s="63">
        <f t="shared" si="2"/>
        <v>32.200000000000003</v>
      </c>
      <c r="D57" s="117"/>
      <c r="E57" s="147">
        <v>12870</v>
      </c>
      <c r="F57" s="139">
        <f t="shared" si="1"/>
        <v>6574</v>
      </c>
      <c r="G57" s="151">
        <f t="shared" si="0"/>
        <v>4796</v>
      </c>
      <c r="H57" s="147">
        <v>86</v>
      </c>
    </row>
    <row r="58" spans="1:8" x14ac:dyDescent="0.2">
      <c r="A58" s="119">
        <v>57</v>
      </c>
      <c r="B58" s="57"/>
      <c r="C58" s="63">
        <f t="shared" si="2"/>
        <v>32.39</v>
      </c>
      <c r="D58" s="117"/>
      <c r="E58" s="147">
        <v>12870</v>
      </c>
      <c r="F58" s="139">
        <f t="shared" si="1"/>
        <v>6536</v>
      </c>
      <c r="G58" s="151">
        <f t="shared" si="0"/>
        <v>4768</v>
      </c>
      <c r="H58" s="147">
        <v>86</v>
      </c>
    </row>
    <row r="59" spans="1:8" x14ac:dyDescent="0.2">
      <c r="A59" s="119">
        <v>58</v>
      </c>
      <c r="B59" s="57"/>
      <c r="C59" s="63">
        <f t="shared" si="2"/>
        <v>32.57</v>
      </c>
      <c r="D59" s="117"/>
      <c r="E59" s="147">
        <v>12870</v>
      </c>
      <c r="F59" s="139">
        <f t="shared" si="1"/>
        <v>6501</v>
      </c>
      <c r="G59" s="151">
        <f t="shared" si="0"/>
        <v>4742</v>
      </c>
      <c r="H59" s="147">
        <v>86</v>
      </c>
    </row>
    <row r="60" spans="1:8" x14ac:dyDescent="0.2">
      <c r="A60" s="119">
        <v>59</v>
      </c>
      <c r="B60" s="57"/>
      <c r="C60" s="63">
        <f t="shared" si="2"/>
        <v>32.75</v>
      </c>
      <c r="D60" s="117"/>
      <c r="E60" s="147">
        <v>12870</v>
      </c>
      <c r="F60" s="139">
        <f t="shared" si="1"/>
        <v>6465</v>
      </c>
      <c r="G60" s="151">
        <f t="shared" si="0"/>
        <v>4716</v>
      </c>
      <c r="H60" s="147">
        <v>86</v>
      </c>
    </row>
    <row r="61" spans="1:8" x14ac:dyDescent="0.2">
      <c r="A61" s="119">
        <v>60</v>
      </c>
      <c r="B61" s="57"/>
      <c r="C61" s="63">
        <f t="shared" si="2"/>
        <v>32.93</v>
      </c>
      <c r="D61" s="117"/>
      <c r="E61" s="147">
        <v>12870</v>
      </c>
      <c r="F61" s="139">
        <f t="shared" si="1"/>
        <v>6430</v>
      </c>
      <c r="G61" s="151">
        <f t="shared" si="0"/>
        <v>4690</v>
      </c>
      <c r="H61" s="147">
        <v>86</v>
      </c>
    </row>
    <row r="62" spans="1:8" x14ac:dyDescent="0.2">
      <c r="A62" s="119">
        <v>61</v>
      </c>
      <c r="B62" s="57"/>
      <c r="C62" s="63">
        <f t="shared" si="2"/>
        <v>33.11</v>
      </c>
      <c r="D62" s="117"/>
      <c r="E62" s="147">
        <v>12870</v>
      </c>
      <c r="F62" s="139">
        <f t="shared" si="1"/>
        <v>6396</v>
      </c>
      <c r="G62" s="151">
        <f t="shared" si="0"/>
        <v>4664</v>
      </c>
      <c r="H62" s="147">
        <v>86</v>
      </c>
    </row>
    <row r="63" spans="1:8" x14ac:dyDescent="0.2">
      <c r="A63" s="119">
        <v>62</v>
      </c>
      <c r="B63" s="57"/>
      <c r="C63" s="63">
        <f t="shared" si="2"/>
        <v>33.28</v>
      </c>
      <c r="D63" s="117"/>
      <c r="E63" s="147">
        <v>12870</v>
      </c>
      <c r="F63" s="139">
        <f t="shared" si="1"/>
        <v>6364</v>
      </c>
      <c r="G63" s="151">
        <f t="shared" si="0"/>
        <v>4641</v>
      </c>
      <c r="H63" s="147">
        <v>86</v>
      </c>
    </row>
    <row r="64" spans="1:8" x14ac:dyDescent="0.2">
      <c r="A64" s="119">
        <v>63</v>
      </c>
      <c r="B64" s="57"/>
      <c r="C64" s="63">
        <f t="shared" si="2"/>
        <v>33.46</v>
      </c>
      <c r="D64" s="117"/>
      <c r="E64" s="147">
        <v>12870</v>
      </c>
      <c r="F64" s="139">
        <f t="shared" si="1"/>
        <v>6330</v>
      </c>
      <c r="G64" s="151">
        <f t="shared" si="0"/>
        <v>4616</v>
      </c>
      <c r="H64" s="147">
        <v>86</v>
      </c>
    </row>
    <row r="65" spans="1:8" x14ac:dyDescent="0.2">
      <c r="A65" s="119">
        <v>64</v>
      </c>
      <c r="B65" s="57"/>
      <c r="C65" s="63">
        <f t="shared" si="2"/>
        <v>33.630000000000003</v>
      </c>
      <c r="D65" s="117"/>
      <c r="E65" s="147">
        <v>12870</v>
      </c>
      <c r="F65" s="139">
        <f t="shared" si="1"/>
        <v>6298</v>
      </c>
      <c r="G65" s="151">
        <f t="shared" si="0"/>
        <v>4592</v>
      </c>
      <c r="H65" s="147">
        <v>86</v>
      </c>
    </row>
    <row r="66" spans="1:8" x14ac:dyDescent="0.2">
      <c r="A66" s="119">
        <v>65</v>
      </c>
      <c r="B66" s="57"/>
      <c r="C66" s="63">
        <f t="shared" si="2"/>
        <v>33.799999999999997</v>
      </c>
      <c r="D66" s="117"/>
      <c r="E66" s="147">
        <v>12870</v>
      </c>
      <c r="F66" s="139">
        <f t="shared" si="1"/>
        <v>6267</v>
      </c>
      <c r="G66" s="151">
        <f t="shared" si="0"/>
        <v>4569</v>
      </c>
      <c r="H66" s="147">
        <v>86</v>
      </c>
    </row>
    <row r="67" spans="1:8" x14ac:dyDescent="0.2">
      <c r="A67" s="119">
        <v>66</v>
      </c>
      <c r="B67" s="57"/>
      <c r="C67" s="63">
        <f t="shared" si="2"/>
        <v>33.97</v>
      </c>
      <c r="D67" s="117"/>
      <c r="E67" s="147">
        <v>12870</v>
      </c>
      <c r="F67" s="139">
        <f t="shared" si="1"/>
        <v>6236</v>
      </c>
      <c r="G67" s="151">
        <f t="shared" si="0"/>
        <v>4546</v>
      </c>
      <c r="H67" s="147">
        <v>86</v>
      </c>
    </row>
    <row r="68" spans="1:8" x14ac:dyDescent="0.2">
      <c r="A68" s="119">
        <v>67</v>
      </c>
      <c r="B68" s="57"/>
      <c r="C68" s="63">
        <f t="shared" si="2"/>
        <v>34.14</v>
      </c>
      <c r="D68" s="117"/>
      <c r="E68" s="147">
        <v>12870</v>
      </c>
      <c r="F68" s="139">
        <f t="shared" si="1"/>
        <v>6206</v>
      </c>
      <c r="G68" s="151">
        <f t="shared" si="0"/>
        <v>4524</v>
      </c>
      <c r="H68" s="147">
        <v>86</v>
      </c>
    </row>
    <row r="69" spans="1:8" x14ac:dyDescent="0.2">
      <c r="A69" s="119">
        <v>68</v>
      </c>
      <c r="B69" s="57"/>
      <c r="C69" s="63">
        <f t="shared" si="2"/>
        <v>34.299999999999997</v>
      </c>
      <c r="D69" s="117"/>
      <c r="E69" s="147">
        <v>12870</v>
      </c>
      <c r="F69" s="139">
        <f t="shared" si="1"/>
        <v>6177</v>
      </c>
      <c r="G69" s="151">
        <f t="shared" si="0"/>
        <v>4503</v>
      </c>
      <c r="H69" s="147">
        <v>86</v>
      </c>
    </row>
    <row r="70" spans="1:8" x14ac:dyDescent="0.2">
      <c r="A70" s="119">
        <v>69</v>
      </c>
      <c r="B70" s="57"/>
      <c r="C70" s="63">
        <f t="shared" si="2"/>
        <v>34.46</v>
      </c>
      <c r="D70" s="117"/>
      <c r="E70" s="147">
        <v>12870</v>
      </c>
      <c r="F70" s="139">
        <f t="shared" si="1"/>
        <v>6149</v>
      </c>
      <c r="G70" s="151">
        <f t="shared" si="0"/>
        <v>4482</v>
      </c>
      <c r="H70" s="147">
        <v>86</v>
      </c>
    </row>
    <row r="71" spans="1:8" x14ac:dyDescent="0.2">
      <c r="A71" s="119">
        <v>70</v>
      </c>
      <c r="B71" s="57"/>
      <c r="C71" s="63">
        <f t="shared" si="2"/>
        <v>34.619999999999997</v>
      </c>
      <c r="D71" s="117"/>
      <c r="E71" s="147">
        <v>12870</v>
      </c>
      <c r="F71" s="139">
        <f t="shared" si="1"/>
        <v>6121</v>
      </c>
      <c r="G71" s="151">
        <f t="shared" si="0"/>
        <v>4461</v>
      </c>
      <c r="H71" s="147">
        <v>86</v>
      </c>
    </row>
    <row r="72" spans="1:8" x14ac:dyDescent="0.2">
      <c r="A72" s="119">
        <v>71</v>
      </c>
      <c r="B72" s="57"/>
      <c r="C72" s="63">
        <f t="shared" si="2"/>
        <v>34.78</v>
      </c>
      <c r="D72" s="117"/>
      <c r="E72" s="147">
        <v>12870</v>
      </c>
      <c r="F72" s="139">
        <f t="shared" si="1"/>
        <v>6093</v>
      </c>
      <c r="G72" s="151">
        <f t="shared" si="0"/>
        <v>4440</v>
      </c>
      <c r="H72" s="147">
        <v>86</v>
      </c>
    </row>
    <row r="73" spans="1:8" x14ac:dyDescent="0.2">
      <c r="A73" s="119">
        <v>72</v>
      </c>
      <c r="B73" s="57"/>
      <c r="C73" s="63">
        <f t="shared" si="2"/>
        <v>34.94</v>
      </c>
      <c r="D73" s="117"/>
      <c r="E73" s="147">
        <v>12870</v>
      </c>
      <c r="F73" s="139">
        <f t="shared" si="1"/>
        <v>6065</v>
      </c>
      <c r="G73" s="151">
        <f t="shared" si="0"/>
        <v>4420</v>
      </c>
      <c r="H73" s="147">
        <v>86</v>
      </c>
    </row>
    <row r="74" spans="1:8" x14ac:dyDescent="0.2">
      <c r="A74" s="119">
        <v>73</v>
      </c>
      <c r="B74" s="57"/>
      <c r="C74" s="63">
        <f t="shared" si="2"/>
        <v>35.1</v>
      </c>
      <c r="D74" s="117"/>
      <c r="E74" s="147">
        <v>12870</v>
      </c>
      <c r="F74" s="139">
        <f t="shared" si="1"/>
        <v>6038</v>
      </c>
      <c r="G74" s="151">
        <f t="shared" si="0"/>
        <v>4400</v>
      </c>
      <c r="H74" s="147">
        <v>86</v>
      </c>
    </row>
    <row r="75" spans="1:8" x14ac:dyDescent="0.2">
      <c r="A75" s="119">
        <v>74</v>
      </c>
      <c r="B75" s="57"/>
      <c r="C75" s="63">
        <f t="shared" si="2"/>
        <v>35.25</v>
      </c>
      <c r="D75" s="117"/>
      <c r="E75" s="147">
        <v>12870</v>
      </c>
      <c r="F75" s="139">
        <f t="shared" si="1"/>
        <v>6013</v>
      </c>
      <c r="G75" s="151">
        <f t="shared" si="0"/>
        <v>4381</v>
      </c>
      <c r="H75" s="147">
        <v>86</v>
      </c>
    </row>
    <row r="76" spans="1:8" x14ac:dyDescent="0.2">
      <c r="A76" s="119">
        <v>75</v>
      </c>
      <c r="B76" s="57"/>
      <c r="C76" s="63">
        <f t="shared" si="2"/>
        <v>35.4</v>
      </c>
      <c r="D76" s="117"/>
      <c r="E76" s="147">
        <v>12870</v>
      </c>
      <c r="F76" s="139">
        <f t="shared" si="1"/>
        <v>5988</v>
      </c>
      <c r="G76" s="151">
        <f t="shared" si="0"/>
        <v>4363</v>
      </c>
      <c r="H76" s="147">
        <v>86</v>
      </c>
    </row>
    <row r="77" spans="1:8" x14ac:dyDescent="0.2">
      <c r="A77" s="119">
        <v>76</v>
      </c>
      <c r="B77" s="57"/>
      <c r="C77" s="63">
        <f t="shared" si="2"/>
        <v>35.549999999999997</v>
      </c>
      <c r="D77" s="117"/>
      <c r="E77" s="147">
        <v>12870</v>
      </c>
      <c r="F77" s="139">
        <f t="shared" si="1"/>
        <v>5963</v>
      </c>
      <c r="G77" s="151">
        <f t="shared" ref="G77:G140" si="3">ROUND(12*(1/C77*E77),0)</f>
        <v>4344</v>
      </c>
      <c r="H77" s="147">
        <v>86</v>
      </c>
    </row>
    <row r="78" spans="1:8" x14ac:dyDescent="0.2">
      <c r="A78" s="119">
        <v>77</v>
      </c>
      <c r="B78" s="57"/>
      <c r="C78" s="63">
        <f t="shared" si="2"/>
        <v>35.700000000000003</v>
      </c>
      <c r="D78" s="117"/>
      <c r="E78" s="147">
        <v>12870</v>
      </c>
      <c r="F78" s="139">
        <f t="shared" ref="F78:F141" si="4">ROUND(12*1.35278*(1/C78*E78)+H78,0)</f>
        <v>5938</v>
      </c>
      <c r="G78" s="151">
        <f t="shared" si="3"/>
        <v>4326</v>
      </c>
      <c r="H78" s="147">
        <v>86</v>
      </c>
    </row>
    <row r="79" spans="1:8" x14ac:dyDescent="0.2">
      <c r="A79" s="119">
        <v>78</v>
      </c>
      <c r="B79" s="57"/>
      <c r="C79" s="63">
        <f t="shared" ref="C79:C142" si="5">ROUND(-0.0009*POWER(A79,2)+0.2862*A79+19,2)</f>
        <v>35.85</v>
      </c>
      <c r="D79" s="117"/>
      <c r="E79" s="147">
        <v>12870</v>
      </c>
      <c r="F79" s="139">
        <f t="shared" si="4"/>
        <v>5914</v>
      </c>
      <c r="G79" s="151">
        <f t="shared" si="3"/>
        <v>4308</v>
      </c>
      <c r="H79" s="147">
        <v>86</v>
      </c>
    </row>
    <row r="80" spans="1:8" x14ac:dyDescent="0.2">
      <c r="A80" s="119">
        <v>79</v>
      </c>
      <c r="B80" s="57"/>
      <c r="C80" s="63">
        <f t="shared" si="5"/>
        <v>35.99</v>
      </c>
      <c r="D80" s="117"/>
      <c r="E80" s="147">
        <v>12870</v>
      </c>
      <c r="F80" s="139">
        <f t="shared" si="4"/>
        <v>5891</v>
      </c>
      <c r="G80" s="151">
        <f t="shared" si="3"/>
        <v>4291</v>
      </c>
      <c r="H80" s="147">
        <v>86</v>
      </c>
    </row>
    <row r="81" spans="1:8" x14ac:dyDescent="0.2">
      <c r="A81" s="119">
        <v>80</v>
      </c>
      <c r="B81" s="57"/>
      <c r="C81" s="63">
        <f t="shared" si="5"/>
        <v>36.14</v>
      </c>
      <c r="D81" s="117"/>
      <c r="E81" s="147">
        <v>12870</v>
      </c>
      <c r="F81" s="139">
        <f t="shared" si="4"/>
        <v>5867</v>
      </c>
      <c r="G81" s="151">
        <f t="shared" si="3"/>
        <v>4273</v>
      </c>
      <c r="H81" s="147">
        <v>86</v>
      </c>
    </row>
    <row r="82" spans="1:8" x14ac:dyDescent="0.2">
      <c r="A82" s="119">
        <v>81</v>
      </c>
      <c r="B82" s="57"/>
      <c r="C82" s="63">
        <f t="shared" si="5"/>
        <v>36.28</v>
      </c>
      <c r="D82" s="117"/>
      <c r="E82" s="147">
        <v>12870</v>
      </c>
      <c r="F82" s="139">
        <f t="shared" si="4"/>
        <v>5845</v>
      </c>
      <c r="G82" s="151">
        <f t="shared" si="3"/>
        <v>4257</v>
      </c>
      <c r="H82" s="147">
        <v>86</v>
      </c>
    </row>
    <row r="83" spans="1:8" x14ac:dyDescent="0.2">
      <c r="A83" s="119">
        <v>82</v>
      </c>
      <c r="B83" s="57"/>
      <c r="C83" s="63">
        <f t="shared" si="5"/>
        <v>36.42</v>
      </c>
      <c r="D83" s="117"/>
      <c r="E83" s="147">
        <v>12870</v>
      </c>
      <c r="F83" s="139">
        <f t="shared" si="4"/>
        <v>5823</v>
      </c>
      <c r="G83" s="151">
        <f t="shared" si="3"/>
        <v>4241</v>
      </c>
      <c r="H83" s="147">
        <v>86</v>
      </c>
    </row>
    <row r="84" spans="1:8" x14ac:dyDescent="0.2">
      <c r="A84" s="119">
        <v>83</v>
      </c>
      <c r="B84" s="57"/>
      <c r="C84" s="63">
        <f t="shared" si="5"/>
        <v>36.549999999999997</v>
      </c>
      <c r="D84" s="117"/>
      <c r="E84" s="147">
        <v>12870</v>
      </c>
      <c r="F84" s="139">
        <f t="shared" si="4"/>
        <v>5802</v>
      </c>
      <c r="G84" s="151">
        <f t="shared" si="3"/>
        <v>4225</v>
      </c>
      <c r="H84" s="147">
        <v>86</v>
      </c>
    </row>
    <row r="85" spans="1:8" x14ac:dyDescent="0.2">
      <c r="A85" s="119">
        <v>84</v>
      </c>
      <c r="B85" s="57"/>
      <c r="C85" s="63">
        <f t="shared" si="5"/>
        <v>36.69</v>
      </c>
      <c r="D85" s="117"/>
      <c r="E85" s="147">
        <v>12870</v>
      </c>
      <c r="F85" s="139">
        <f t="shared" si="4"/>
        <v>5780</v>
      </c>
      <c r="G85" s="151">
        <f t="shared" si="3"/>
        <v>4209</v>
      </c>
      <c r="H85" s="147">
        <v>86</v>
      </c>
    </row>
    <row r="86" spans="1:8" x14ac:dyDescent="0.2">
      <c r="A86" s="119">
        <v>85</v>
      </c>
      <c r="B86" s="57"/>
      <c r="C86" s="63">
        <f t="shared" si="5"/>
        <v>36.82</v>
      </c>
      <c r="D86" s="117"/>
      <c r="E86" s="147">
        <v>12870</v>
      </c>
      <c r="F86" s="139">
        <f t="shared" si="4"/>
        <v>5760</v>
      </c>
      <c r="G86" s="151">
        <f t="shared" si="3"/>
        <v>4194</v>
      </c>
      <c r="H86" s="147">
        <v>86</v>
      </c>
    </row>
    <row r="87" spans="1:8" x14ac:dyDescent="0.2">
      <c r="A87" s="119">
        <v>86</v>
      </c>
      <c r="B87" s="57"/>
      <c r="C87" s="63">
        <f t="shared" si="5"/>
        <v>36.96</v>
      </c>
      <c r="D87" s="117"/>
      <c r="E87" s="147">
        <v>12870</v>
      </c>
      <c r="F87" s="139">
        <f t="shared" si="4"/>
        <v>5739</v>
      </c>
      <c r="G87" s="151">
        <f t="shared" si="3"/>
        <v>4179</v>
      </c>
      <c r="H87" s="147">
        <v>86</v>
      </c>
    </row>
    <row r="88" spans="1:8" x14ac:dyDescent="0.2">
      <c r="A88" s="119">
        <v>87</v>
      </c>
      <c r="B88" s="57"/>
      <c r="C88" s="63">
        <f t="shared" si="5"/>
        <v>37.090000000000003</v>
      </c>
      <c r="D88" s="117"/>
      <c r="E88" s="147">
        <v>12870</v>
      </c>
      <c r="F88" s="139">
        <f t="shared" si="4"/>
        <v>5719</v>
      </c>
      <c r="G88" s="151">
        <f t="shared" si="3"/>
        <v>4164</v>
      </c>
      <c r="H88" s="147">
        <v>86</v>
      </c>
    </row>
    <row r="89" spans="1:8" x14ac:dyDescent="0.2">
      <c r="A89" s="119">
        <v>88</v>
      </c>
      <c r="B89" s="57"/>
      <c r="C89" s="63">
        <f t="shared" si="5"/>
        <v>37.22</v>
      </c>
      <c r="D89" s="117"/>
      <c r="E89" s="147">
        <v>12870</v>
      </c>
      <c r="F89" s="139">
        <f t="shared" si="4"/>
        <v>5699</v>
      </c>
      <c r="G89" s="151">
        <f t="shared" si="3"/>
        <v>4149</v>
      </c>
      <c r="H89" s="147">
        <v>86</v>
      </c>
    </row>
    <row r="90" spans="1:8" x14ac:dyDescent="0.2">
      <c r="A90" s="119">
        <v>89</v>
      </c>
      <c r="B90" s="57"/>
      <c r="C90" s="63">
        <f t="shared" si="5"/>
        <v>37.340000000000003</v>
      </c>
      <c r="D90" s="117"/>
      <c r="E90" s="147">
        <v>12870</v>
      </c>
      <c r="F90" s="139">
        <f t="shared" si="4"/>
        <v>5681</v>
      </c>
      <c r="G90" s="151">
        <f t="shared" si="3"/>
        <v>4136</v>
      </c>
      <c r="H90" s="147">
        <v>86</v>
      </c>
    </row>
    <row r="91" spans="1:8" x14ac:dyDescent="0.2">
      <c r="A91" s="119">
        <v>90</v>
      </c>
      <c r="B91" s="57"/>
      <c r="C91" s="63">
        <f t="shared" si="5"/>
        <v>37.47</v>
      </c>
      <c r="D91" s="117"/>
      <c r="E91" s="147">
        <v>12870</v>
      </c>
      <c r="F91" s="139">
        <f t="shared" si="4"/>
        <v>5662</v>
      </c>
      <c r="G91" s="151">
        <f t="shared" si="3"/>
        <v>4122</v>
      </c>
      <c r="H91" s="147">
        <v>86</v>
      </c>
    </row>
    <row r="92" spans="1:8" x14ac:dyDescent="0.2">
      <c r="A92" s="119">
        <v>91</v>
      </c>
      <c r="B92" s="57"/>
      <c r="C92" s="63">
        <f t="shared" si="5"/>
        <v>37.590000000000003</v>
      </c>
      <c r="D92" s="117"/>
      <c r="E92" s="147">
        <v>12870</v>
      </c>
      <c r="F92" s="139">
        <f t="shared" si="4"/>
        <v>5644</v>
      </c>
      <c r="G92" s="151">
        <f t="shared" si="3"/>
        <v>4109</v>
      </c>
      <c r="H92" s="147">
        <v>86</v>
      </c>
    </row>
    <row r="93" spans="1:8" x14ac:dyDescent="0.2">
      <c r="A93" s="119">
        <v>92</v>
      </c>
      <c r="B93" s="57"/>
      <c r="C93" s="63">
        <f t="shared" si="5"/>
        <v>37.71</v>
      </c>
      <c r="D93" s="117"/>
      <c r="E93" s="147">
        <v>12870</v>
      </c>
      <c r="F93" s="139">
        <f t="shared" si="4"/>
        <v>5626</v>
      </c>
      <c r="G93" s="151">
        <f t="shared" si="3"/>
        <v>4095</v>
      </c>
      <c r="H93" s="147">
        <v>86</v>
      </c>
    </row>
    <row r="94" spans="1:8" x14ac:dyDescent="0.2">
      <c r="A94" s="119">
        <v>93</v>
      </c>
      <c r="B94" s="57"/>
      <c r="C94" s="63">
        <f t="shared" si="5"/>
        <v>37.83</v>
      </c>
      <c r="D94" s="117"/>
      <c r="E94" s="147">
        <v>12870</v>
      </c>
      <c r="F94" s="139">
        <f t="shared" si="4"/>
        <v>5609</v>
      </c>
      <c r="G94" s="151">
        <f t="shared" si="3"/>
        <v>4082</v>
      </c>
      <c r="H94" s="147">
        <v>86</v>
      </c>
    </row>
    <row r="95" spans="1:8" x14ac:dyDescent="0.2">
      <c r="A95" s="119">
        <v>94</v>
      </c>
      <c r="B95" s="57"/>
      <c r="C95" s="63">
        <f t="shared" si="5"/>
        <v>37.950000000000003</v>
      </c>
      <c r="D95" s="117"/>
      <c r="E95" s="147">
        <v>12870</v>
      </c>
      <c r="F95" s="139">
        <f t="shared" si="4"/>
        <v>5591</v>
      </c>
      <c r="G95" s="151">
        <f t="shared" si="3"/>
        <v>4070</v>
      </c>
      <c r="H95" s="147">
        <v>86</v>
      </c>
    </row>
    <row r="96" spans="1:8" x14ac:dyDescent="0.2">
      <c r="A96" s="119">
        <v>95</v>
      </c>
      <c r="B96" s="57"/>
      <c r="C96" s="63">
        <f t="shared" si="5"/>
        <v>38.07</v>
      </c>
      <c r="D96" s="117"/>
      <c r="E96" s="147">
        <v>12870</v>
      </c>
      <c r="F96" s="139">
        <f t="shared" si="4"/>
        <v>5574</v>
      </c>
      <c r="G96" s="151">
        <f t="shared" si="3"/>
        <v>4057</v>
      </c>
      <c r="H96" s="147">
        <v>86</v>
      </c>
    </row>
    <row r="97" spans="1:8" x14ac:dyDescent="0.2">
      <c r="A97" s="119">
        <v>96</v>
      </c>
      <c r="B97" s="57"/>
      <c r="C97" s="63">
        <f t="shared" si="5"/>
        <v>38.18</v>
      </c>
      <c r="D97" s="117"/>
      <c r="E97" s="147">
        <v>12870</v>
      </c>
      <c r="F97" s="139">
        <f t="shared" si="4"/>
        <v>5558</v>
      </c>
      <c r="G97" s="151">
        <f t="shared" si="3"/>
        <v>4045</v>
      </c>
      <c r="H97" s="147">
        <v>86</v>
      </c>
    </row>
    <row r="98" spans="1:8" x14ac:dyDescent="0.2">
      <c r="A98" s="119">
        <v>97</v>
      </c>
      <c r="B98" s="57"/>
      <c r="C98" s="63">
        <f t="shared" si="5"/>
        <v>38.29</v>
      </c>
      <c r="D98" s="117"/>
      <c r="E98" s="147">
        <v>12870</v>
      </c>
      <c r="F98" s="139">
        <f t="shared" si="4"/>
        <v>5542</v>
      </c>
      <c r="G98" s="151">
        <f t="shared" si="3"/>
        <v>4033</v>
      </c>
      <c r="H98" s="147">
        <v>86</v>
      </c>
    </row>
    <row r="99" spans="1:8" x14ac:dyDescent="0.2">
      <c r="A99" s="119">
        <v>98</v>
      </c>
      <c r="B99" s="57"/>
      <c r="C99" s="63">
        <f t="shared" si="5"/>
        <v>38.4</v>
      </c>
      <c r="D99" s="117"/>
      <c r="E99" s="147">
        <v>12870</v>
      </c>
      <c r="F99" s="139">
        <f t="shared" si="4"/>
        <v>5527</v>
      </c>
      <c r="G99" s="151">
        <f t="shared" si="3"/>
        <v>4022</v>
      </c>
      <c r="H99" s="147">
        <v>86</v>
      </c>
    </row>
    <row r="100" spans="1:8" x14ac:dyDescent="0.2">
      <c r="A100" s="119">
        <v>99</v>
      </c>
      <c r="B100" s="57"/>
      <c r="C100" s="63">
        <f t="shared" si="5"/>
        <v>38.51</v>
      </c>
      <c r="D100" s="117"/>
      <c r="E100" s="147">
        <v>12870</v>
      </c>
      <c r="F100" s="139">
        <f t="shared" si="4"/>
        <v>5511</v>
      </c>
      <c r="G100" s="151">
        <f t="shared" si="3"/>
        <v>4010</v>
      </c>
      <c r="H100" s="147">
        <v>86</v>
      </c>
    </row>
    <row r="101" spans="1:8" x14ac:dyDescent="0.2">
      <c r="A101" s="119">
        <v>100</v>
      </c>
      <c r="B101" s="57"/>
      <c r="C101" s="63">
        <f t="shared" si="5"/>
        <v>38.619999999999997</v>
      </c>
      <c r="D101" s="117"/>
      <c r="E101" s="147">
        <v>12870</v>
      </c>
      <c r="F101" s="139">
        <f t="shared" si="4"/>
        <v>5496</v>
      </c>
      <c r="G101" s="151">
        <f t="shared" si="3"/>
        <v>3999</v>
      </c>
      <c r="H101" s="147">
        <v>86</v>
      </c>
    </row>
    <row r="102" spans="1:8" x14ac:dyDescent="0.2">
      <c r="A102" s="119">
        <v>101</v>
      </c>
      <c r="B102" s="57"/>
      <c r="C102" s="63">
        <f t="shared" si="5"/>
        <v>38.729999999999997</v>
      </c>
      <c r="D102" s="117"/>
      <c r="E102" s="147">
        <v>12870</v>
      </c>
      <c r="F102" s="139">
        <f t="shared" si="4"/>
        <v>5480</v>
      </c>
      <c r="G102" s="151">
        <f t="shared" si="3"/>
        <v>3988</v>
      </c>
      <c r="H102" s="147">
        <v>86</v>
      </c>
    </row>
    <row r="103" spans="1:8" x14ac:dyDescent="0.2">
      <c r="A103" s="119">
        <v>102</v>
      </c>
      <c r="B103" s="57"/>
      <c r="C103" s="63">
        <f t="shared" si="5"/>
        <v>38.83</v>
      </c>
      <c r="D103" s="117"/>
      <c r="E103" s="147">
        <v>12870</v>
      </c>
      <c r="F103" s="139">
        <f t="shared" si="4"/>
        <v>5466</v>
      </c>
      <c r="G103" s="151">
        <f t="shared" si="3"/>
        <v>3977</v>
      </c>
      <c r="H103" s="147">
        <v>86</v>
      </c>
    </row>
    <row r="104" spans="1:8" x14ac:dyDescent="0.2">
      <c r="A104" s="119">
        <v>103</v>
      </c>
      <c r="B104" s="57"/>
      <c r="C104" s="63">
        <f t="shared" si="5"/>
        <v>38.93</v>
      </c>
      <c r="D104" s="117"/>
      <c r="E104" s="147">
        <v>12870</v>
      </c>
      <c r="F104" s="139">
        <f t="shared" si="4"/>
        <v>5453</v>
      </c>
      <c r="G104" s="151">
        <f t="shared" si="3"/>
        <v>3967</v>
      </c>
      <c r="H104" s="147">
        <v>86</v>
      </c>
    </row>
    <row r="105" spans="1:8" x14ac:dyDescent="0.2">
      <c r="A105" s="119">
        <v>104</v>
      </c>
      <c r="B105" s="57"/>
      <c r="C105" s="63">
        <f t="shared" si="5"/>
        <v>39.03</v>
      </c>
      <c r="D105" s="117"/>
      <c r="E105" s="147">
        <v>12870</v>
      </c>
      <c r="F105" s="139">
        <f t="shared" si="4"/>
        <v>5439</v>
      </c>
      <c r="G105" s="151">
        <f t="shared" si="3"/>
        <v>3957</v>
      </c>
      <c r="H105" s="147">
        <v>86</v>
      </c>
    </row>
    <row r="106" spans="1:8" x14ac:dyDescent="0.2">
      <c r="A106" s="119">
        <v>105</v>
      </c>
      <c r="B106" s="57"/>
      <c r="C106" s="63">
        <f t="shared" si="5"/>
        <v>39.130000000000003</v>
      </c>
      <c r="D106" s="117"/>
      <c r="E106" s="147">
        <v>12870</v>
      </c>
      <c r="F106" s="139">
        <f t="shared" si="4"/>
        <v>5425</v>
      </c>
      <c r="G106" s="151">
        <f t="shared" si="3"/>
        <v>3947</v>
      </c>
      <c r="H106" s="147">
        <v>86</v>
      </c>
    </row>
    <row r="107" spans="1:8" x14ac:dyDescent="0.2">
      <c r="A107" s="119">
        <v>106</v>
      </c>
      <c r="B107" s="57"/>
      <c r="C107" s="63">
        <f t="shared" si="5"/>
        <v>39.22</v>
      </c>
      <c r="D107" s="117"/>
      <c r="E107" s="147">
        <v>12870</v>
      </c>
      <c r="F107" s="139">
        <f t="shared" si="4"/>
        <v>5413</v>
      </c>
      <c r="G107" s="151">
        <f t="shared" si="3"/>
        <v>3938</v>
      </c>
      <c r="H107" s="147">
        <v>86</v>
      </c>
    </row>
    <row r="108" spans="1:8" x14ac:dyDescent="0.2">
      <c r="A108" s="119">
        <v>107</v>
      </c>
      <c r="B108" s="57"/>
      <c r="C108" s="63">
        <f t="shared" si="5"/>
        <v>39.32</v>
      </c>
      <c r="D108" s="117"/>
      <c r="E108" s="147">
        <v>12870</v>
      </c>
      <c r="F108" s="139">
        <f t="shared" si="4"/>
        <v>5399</v>
      </c>
      <c r="G108" s="151">
        <f t="shared" si="3"/>
        <v>3928</v>
      </c>
      <c r="H108" s="147">
        <v>86</v>
      </c>
    </row>
    <row r="109" spans="1:8" x14ac:dyDescent="0.2">
      <c r="A109" s="119">
        <v>108</v>
      </c>
      <c r="B109" s="57"/>
      <c r="C109" s="63">
        <f t="shared" si="5"/>
        <v>39.409999999999997</v>
      </c>
      <c r="D109" s="117"/>
      <c r="E109" s="147">
        <v>12870</v>
      </c>
      <c r="F109" s="139">
        <f t="shared" si="4"/>
        <v>5387</v>
      </c>
      <c r="G109" s="151">
        <f t="shared" si="3"/>
        <v>3919</v>
      </c>
      <c r="H109" s="147">
        <v>86</v>
      </c>
    </row>
    <row r="110" spans="1:8" x14ac:dyDescent="0.2">
      <c r="A110" s="119">
        <v>109</v>
      </c>
      <c r="B110" s="57"/>
      <c r="C110" s="63">
        <f t="shared" si="5"/>
        <v>39.5</v>
      </c>
      <c r="D110" s="117"/>
      <c r="E110" s="147">
        <v>12870</v>
      </c>
      <c r="F110" s="139">
        <f t="shared" si="4"/>
        <v>5375</v>
      </c>
      <c r="G110" s="151">
        <f t="shared" si="3"/>
        <v>3910</v>
      </c>
      <c r="H110" s="147">
        <v>86</v>
      </c>
    </row>
    <row r="111" spans="1:8" x14ac:dyDescent="0.2">
      <c r="A111" s="119">
        <v>110</v>
      </c>
      <c r="B111" s="57"/>
      <c r="C111" s="63">
        <f t="shared" si="5"/>
        <v>39.590000000000003</v>
      </c>
      <c r="D111" s="117"/>
      <c r="E111" s="147">
        <v>12870</v>
      </c>
      <c r="F111" s="139">
        <f t="shared" si="4"/>
        <v>5363</v>
      </c>
      <c r="G111" s="151">
        <f t="shared" si="3"/>
        <v>3901</v>
      </c>
      <c r="H111" s="147">
        <v>86</v>
      </c>
    </row>
    <row r="112" spans="1:8" x14ac:dyDescent="0.2">
      <c r="A112" s="119">
        <v>111</v>
      </c>
      <c r="B112" s="57"/>
      <c r="C112" s="63">
        <f t="shared" si="5"/>
        <v>39.68</v>
      </c>
      <c r="D112" s="117"/>
      <c r="E112" s="147">
        <v>12870</v>
      </c>
      <c r="F112" s="139">
        <f t="shared" si="4"/>
        <v>5351</v>
      </c>
      <c r="G112" s="151">
        <f t="shared" si="3"/>
        <v>3892</v>
      </c>
      <c r="H112" s="147">
        <v>86</v>
      </c>
    </row>
    <row r="113" spans="1:8" x14ac:dyDescent="0.2">
      <c r="A113" s="119">
        <v>112</v>
      </c>
      <c r="B113" s="57"/>
      <c r="C113" s="63">
        <f t="shared" si="5"/>
        <v>39.76</v>
      </c>
      <c r="D113" s="117"/>
      <c r="E113" s="147">
        <v>12870</v>
      </c>
      <c r="F113" s="139">
        <f t="shared" si="4"/>
        <v>5341</v>
      </c>
      <c r="G113" s="151">
        <f t="shared" si="3"/>
        <v>3884</v>
      </c>
      <c r="H113" s="147">
        <v>86</v>
      </c>
    </row>
    <row r="114" spans="1:8" x14ac:dyDescent="0.2">
      <c r="A114" s="119">
        <v>113</v>
      </c>
      <c r="B114" s="57"/>
      <c r="C114" s="63">
        <f t="shared" si="5"/>
        <v>39.85</v>
      </c>
      <c r="D114" s="117"/>
      <c r="E114" s="147">
        <v>12870</v>
      </c>
      <c r="F114" s="139">
        <f t="shared" si="4"/>
        <v>5329</v>
      </c>
      <c r="G114" s="151">
        <f t="shared" si="3"/>
        <v>3876</v>
      </c>
      <c r="H114" s="147">
        <v>86</v>
      </c>
    </row>
    <row r="115" spans="1:8" x14ac:dyDescent="0.2">
      <c r="A115" s="119">
        <v>114</v>
      </c>
      <c r="B115" s="57"/>
      <c r="C115" s="63">
        <f t="shared" si="5"/>
        <v>39.93</v>
      </c>
      <c r="D115" s="117"/>
      <c r="E115" s="147">
        <v>12870</v>
      </c>
      <c r="F115" s="139">
        <f t="shared" si="4"/>
        <v>5318</v>
      </c>
      <c r="G115" s="151">
        <f t="shared" si="3"/>
        <v>3868</v>
      </c>
      <c r="H115" s="147">
        <v>86</v>
      </c>
    </row>
    <row r="116" spans="1:8" x14ac:dyDescent="0.2">
      <c r="A116" s="119">
        <v>115</v>
      </c>
      <c r="B116" s="57"/>
      <c r="C116" s="63">
        <f t="shared" si="5"/>
        <v>40.01</v>
      </c>
      <c r="D116" s="117"/>
      <c r="E116" s="147">
        <v>12870</v>
      </c>
      <c r="F116" s="139">
        <f t="shared" si="4"/>
        <v>5308</v>
      </c>
      <c r="G116" s="151">
        <f t="shared" si="3"/>
        <v>3860</v>
      </c>
      <c r="H116" s="147">
        <v>86</v>
      </c>
    </row>
    <row r="117" spans="1:8" x14ac:dyDescent="0.2">
      <c r="A117" s="119">
        <v>116</v>
      </c>
      <c r="B117" s="57"/>
      <c r="C117" s="63">
        <f t="shared" si="5"/>
        <v>40.090000000000003</v>
      </c>
      <c r="D117" s="117"/>
      <c r="E117" s="147">
        <v>12870</v>
      </c>
      <c r="F117" s="139">
        <f t="shared" si="4"/>
        <v>5297</v>
      </c>
      <c r="G117" s="151">
        <f t="shared" si="3"/>
        <v>3852</v>
      </c>
      <c r="H117" s="147">
        <v>86</v>
      </c>
    </row>
    <row r="118" spans="1:8" x14ac:dyDescent="0.2">
      <c r="A118" s="119">
        <v>117</v>
      </c>
      <c r="B118" s="57"/>
      <c r="C118" s="63">
        <f t="shared" si="5"/>
        <v>40.17</v>
      </c>
      <c r="D118" s="117"/>
      <c r="E118" s="147">
        <v>12870</v>
      </c>
      <c r="F118" s="139">
        <f t="shared" si="4"/>
        <v>5287</v>
      </c>
      <c r="G118" s="151">
        <f t="shared" si="3"/>
        <v>3845</v>
      </c>
      <c r="H118" s="147">
        <v>86</v>
      </c>
    </row>
    <row r="119" spans="1:8" x14ac:dyDescent="0.2">
      <c r="A119" s="119">
        <v>118</v>
      </c>
      <c r="B119" s="57"/>
      <c r="C119" s="63">
        <f t="shared" si="5"/>
        <v>40.24</v>
      </c>
      <c r="D119" s="117"/>
      <c r="E119" s="147">
        <v>12870</v>
      </c>
      <c r="F119" s="139">
        <f t="shared" si="4"/>
        <v>5278</v>
      </c>
      <c r="G119" s="151">
        <f t="shared" si="3"/>
        <v>3838</v>
      </c>
      <c r="H119" s="147">
        <v>86</v>
      </c>
    </row>
    <row r="120" spans="1:8" x14ac:dyDescent="0.2">
      <c r="A120" s="119">
        <v>119</v>
      </c>
      <c r="B120" s="57"/>
      <c r="C120" s="63">
        <f t="shared" si="5"/>
        <v>40.31</v>
      </c>
      <c r="D120" s="117"/>
      <c r="E120" s="147">
        <v>12870</v>
      </c>
      <c r="F120" s="139">
        <f t="shared" si="4"/>
        <v>5269</v>
      </c>
      <c r="G120" s="151">
        <f t="shared" si="3"/>
        <v>3831</v>
      </c>
      <c r="H120" s="147">
        <v>86</v>
      </c>
    </row>
    <row r="121" spans="1:8" x14ac:dyDescent="0.2">
      <c r="A121" s="119">
        <v>120</v>
      </c>
      <c r="B121" s="57"/>
      <c r="C121" s="63">
        <f t="shared" si="5"/>
        <v>40.380000000000003</v>
      </c>
      <c r="D121" s="117"/>
      <c r="E121" s="147">
        <v>12870</v>
      </c>
      <c r="F121" s="139">
        <f t="shared" si="4"/>
        <v>5260</v>
      </c>
      <c r="G121" s="151">
        <f t="shared" si="3"/>
        <v>3825</v>
      </c>
      <c r="H121" s="147">
        <v>86</v>
      </c>
    </row>
    <row r="122" spans="1:8" x14ac:dyDescent="0.2">
      <c r="A122" s="119">
        <v>121</v>
      </c>
      <c r="B122" s="57"/>
      <c r="C122" s="63">
        <f t="shared" si="5"/>
        <v>40.450000000000003</v>
      </c>
      <c r="D122" s="117"/>
      <c r="E122" s="147">
        <v>12870</v>
      </c>
      <c r="F122" s="139">
        <f t="shared" si="4"/>
        <v>5251</v>
      </c>
      <c r="G122" s="151">
        <f t="shared" si="3"/>
        <v>3818</v>
      </c>
      <c r="H122" s="147">
        <v>86</v>
      </c>
    </row>
    <row r="123" spans="1:8" x14ac:dyDescent="0.2">
      <c r="A123" s="119">
        <v>122</v>
      </c>
      <c r="B123" s="57"/>
      <c r="C123" s="63">
        <f t="shared" si="5"/>
        <v>40.520000000000003</v>
      </c>
      <c r="D123" s="117"/>
      <c r="E123" s="147">
        <v>12870</v>
      </c>
      <c r="F123" s="139">
        <f t="shared" si="4"/>
        <v>5242</v>
      </c>
      <c r="G123" s="151">
        <f t="shared" si="3"/>
        <v>3811</v>
      </c>
      <c r="H123" s="147">
        <v>86</v>
      </c>
    </row>
    <row r="124" spans="1:8" x14ac:dyDescent="0.2">
      <c r="A124" s="119">
        <v>123</v>
      </c>
      <c r="B124" s="57"/>
      <c r="C124" s="63">
        <f t="shared" si="5"/>
        <v>40.590000000000003</v>
      </c>
      <c r="D124" s="117"/>
      <c r="E124" s="147">
        <v>12870</v>
      </c>
      <c r="F124" s="139">
        <f t="shared" si="4"/>
        <v>5233</v>
      </c>
      <c r="G124" s="151">
        <f t="shared" si="3"/>
        <v>3805</v>
      </c>
      <c r="H124" s="147">
        <v>86</v>
      </c>
    </row>
    <row r="125" spans="1:8" x14ac:dyDescent="0.2">
      <c r="A125" s="119">
        <v>124</v>
      </c>
      <c r="B125" s="57"/>
      <c r="C125" s="63">
        <f t="shared" si="5"/>
        <v>40.65</v>
      </c>
      <c r="D125" s="117"/>
      <c r="E125" s="147">
        <v>12870</v>
      </c>
      <c r="F125" s="139">
        <f t="shared" si="4"/>
        <v>5226</v>
      </c>
      <c r="G125" s="151">
        <f t="shared" si="3"/>
        <v>3799</v>
      </c>
      <c r="H125" s="147">
        <v>86</v>
      </c>
    </row>
    <row r="126" spans="1:8" x14ac:dyDescent="0.2">
      <c r="A126" s="119">
        <v>125</v>
      </c>
      <c r="B126" s="57"/>
      <c r="C126" s="63">
        <f t="shared" si="5"/>
        <v>40.71</v>
      </c>
      <c r="D126" s="117"/>
      <c r="E126" s="147">
        <v>12870</v>
      </c>
      <c r="F126" s="139">
        <f t="shared" si="4"/>
        <v>5218</v>
      </c>
      <c r="G126" s="151">
        <f t="shared" si="3"/>
        <v>3794</v>
      </c>
      <c r="H126" s="147">
        <v>86</v>
      </c>
    </row>
    <row r="127" spans="1:8" x14ac:dyDescent="0.2">
      <c r="A127" s="119">
        <v>126</v>
      </c>
      <c r="B127" s="57"/>
      <c r="C127" s="63">
        <f t="shared" si="5"/>
        <v>40.770000000000003</v>
      </c>
      <c r="D127" s="117"/>
      <c r="E127" s="147">
        <v>12870</v>
      </c>
      <c r="F127" s="139">
        <f t="shared" si="4"/>
        <v>5210</v>
      </c>
      <c r="G127" s="151">
        <f t="shared" si="3"/>
        <v>3788</v>
      </c>
      <c r="H127" s="147">
        <v>86</v>
      </c>
    </row>
    <row r="128" spans="1:8" x14ac:dyDescent="0.2">
      <c r="A128" s="119">
        <v>127</v>
      </c>
      <c r="B128" s="57"/>
      <c r="C128" s="63">
        <f t="shared" si="5"/>
        <v>40.83</v>
      </c>
      <c r="D128" s="117"/>
      <c r="E128" s="147">
        <v>12870</v>
      </c>
      <c r="F128" s="139">
        <f t="shared" si="4"/>
        <v>5203</v>
      </c>
      <c r="G128" s="151">
        <f t="shared" si="3"/>
        <v>3783</v>
      </c>
      <c r="H128" s="147">
        <v>86</v>
      </c>
    </row>
    <row r="129" spans="1:8" x14ac:dyDescent="0.2">
      <c r="A129" s="119">
        <v>128</v>
      </c>
      <c r="B129" s="57"/>
      <c r="C129" s="63">
        <f t="shared" si="5"/>
        <v>40.89</v>
      </c>
      <c r="D129" s="117"/>
      <c r="E129" s="147">
        <v>12870</v>
      </c>
      <c r="F129" s="139">
        <f t="shared" si="4"/>
        <v>5195</v>
      </c>
      <c r="G129" s="151">
        <f t="shared" si="3"/>
        <v>3777</v>
      </c>
      <c r="H129" s="147">
        <v>86</v>
      </c>
    </row>
    <row r="130" spans="1:8" x14ac:dyDescent="0.2">
      <c r="A130" s="119">
        <v>129</v>
      </c>
      <c r="B130" s="57"/>
      <c r="C130" s="63">
        <f t="shared" si="5"/>
        <v>40.94</v>
      </c>
      <c r="D130" s="117"/>
      <c r="E130" s="147">
        <v>12870</v>
      </c>
      <c r="F130" s="139">
        <f t="shared" si="4"/>
        <v>5189</v>
      </c>
      <c r="G130" s="151">
        <f t="shared" si="3"/>
        <v>3772</v>
      </c>
      <c r="H130" s="147">
        <v>86</v>
      </c>
    </row>
    <row r="131" spans="1:8" x14ac:dyDescent="0.2">
      <c r="A131" s="119">
        <v>130</v>
      </c>
      <c r="B131" s="57"/>
      <c r="C131" s="63">
        <f t="shared" si="5"/>
        <v>41</v>
      </c>
      <c r="D131" s="117"/>
      <c r="E131" s="147">
        <v>12870</v>
      </c>
      <c r="F131" s="139">
        <f t="shared" si="4"/>
        <v>5182</v>
      </c>
      <c r="G131" s="151">
        <f t="shared" si="3"/>
        <v>3767</v>
      </c>
      <c r="H131" s="147">
        <v>86</v>
      </c>
    </row>
    <row r="132" spans="1:8" x14ac:dyDescent="0.2">
      <c r="A132" s="119">
        <v>131</v>
      </c>
      <c r="B132" s="57"/>
      <c r="C132" s="63">
        <f t="shared" si="5"/>
        <v>41.05</v>
      </c>
      <c r="D132" s="117"/>
      <c r="E132" s="147">
        <v>12870</v>
      </c>
      <c r="F132" s="139">
        <f t="shared" si="4"/>
        <v>5175</v>
      </c>
      <c r="G132" s="151">
        <f t="shared" si="3"/>
        <v>3762</v>
      </c>
      <c r="H132" s="147">
        <v>86</v>
      </c>
    </row>
    <row r="133" spans="1:8" x14ac:dyDescent="0.2">
      <c r="A133" s="119">
        <v>132</v>
      </c>
      <c r="B133" s="57"/>
      <c r="C133" s="63">
        <f t="shared" si="5"/>
        <v>41.1</v>
      </c>
      <c r="D133" s="117"/>
      <c r="E133" s="147">
        <v>12870</v>
      </c>
      <c r="F133" s="139">
        <f t="shared" si="4"/>
        <v>5169</v>
      </c>
      <c r="G133" s="151">
        <f t="shared" si="3"/>
        <v>3758</v>
      </c>
      <c r="H133" s="147">
        <v>86</v>
      </c>
    </row>
    <row r="134" spans="1:8" x14ac:dyDescent="0.2">
      <c r="A134" s="119">
        <v>133</v>
      </c>
      <c r="B134" s="57"/>
      <c r="C134" s="63">
        <f t="shared" si="5"/>
        <v>41.14</v>
      </c>
      <c r="D134" s="117"/>
      <c r="E134" s="147">
        <v>12870</v>
      </c>
      <c r="F134" s="139">
        <f t="shared" si="4"/>
        <v>5164</v>
      </c>
      <c r="G134" s="151">
        <f t="shared" si="3"/>
        <v>3754</v>
      </c>
      <c r="H134" s="147">
        <v>86</v>
      </c>
    </row>
    <row r="135" spans="1:8" x14ac:dyDescent="0.2">
      <c r="A135" s="119">
        <v>134</v>
      </c>
      <c r="B135" s="57"/>
      <c r="C135" s="63">
        <f t="shared" si="5"/>
        <v>41.19</v>
      </c>
      <c r="D135" s="117"/>
      <c r="E135" s="147">
        <v>12870</v>
      </c>
      <c r="F135" s="139">
        <f t="shared" si="4"/>
        <v>5158</v>
      </c>
      <c r="G135" s="151">
        <f t="shared" si="3"/>
        <v>3749</v>
      </c>
      <c r="H135" s="147">
        <v>86</v>
      </c>
    </row>
    <row r="136" spans="1:8" x14ac:dyDescent="0.2">
      <c r="A136" s="119">
        <v>135</v>
      </c>
      <c r="B136" s="57"/>
      <c r="C136" s="63">
        <f t="shared" si="5"/>
        <v>41.23</v>
      </c>
      <c r="D136" s="117"/>
      <c r="E136" s="147">
        <v>12870</v>
      </c>
      <c r="F136" s="139">
        <f t="shared" si="4"/>
        <v>5153</v>
      </c>
      <c r="G136" s="151">
        <f t="shared" si="3"/>
        <v>3746</v>
      </c>
      <c r="H136" s="147">
        <v>86</v>
      </c>
    </row>
    <row r="137" spans="1:8" x14ac:dyDescent="0.2">
      <c r="A137" s="119">
        <v>136</v>
      </c>
      <c r="B137" s="57"/>
      <c r="C137" s="63">
        <f t="shared" si="5"/>
        <v>41.28</v>
      </c>
      <c r="D137" s="117"/>
      <c r="E137" s="147">
        <v>12870</v>
      </c>
      <c r="F137" s="139">
        <f t="shared" si="4"/>
        <v>5147</v>
      </c>
      <c r="G137" s="151">
        <f t="shared" si="3"/>
        <v>3741</v>
      </c>
      <c r="H137" s="147">
        <v>86</v>
      </c>
    </row>
    <row r="138" spans="1:8" x14ac:dyDescent="0.2">
      <c r="A138" s="119">
        <v>137</v>
      </c>
      <c r="B138" s="57"/>
      <c r="C138" s="63">
        <f t="shared" si="5"/>
        <v>41.32</v>
      </c>
      <c r="D138" s="117"/>
      <c r="E138" s="147">
        <v>12870</v>
      </c>
      <c r="F138" s="139">
        <f t="shared" si="4"/>
        <v>5142</v>
      </c>
      <c r="G138" s="151">
        <f t="shared" si="3"/>
        <v>3738</v>
      </c>
      <c r="H138" s="147">
        <v>86</v>
      </c>
    </row>
    <row r="139" spans="1:8" x14ac:dyDescent="0.2">
      <c r="A139" s="119">
        <v>138</v>
      </c>
      <c r="B139" s="57"/>
      <c r="C139" s="63">
        <f t="shared" si="5"/>
        <v>41.36</v>
      </c>
      <c r="D139" s="117"/>
      <c r="E139" s="147">
        <v>12870</v>
      </c>
      <c r="F139" s="139">
        <f t="shared" si="4"/>
        <v>5137</v>
      </c>
      <c r="G139" s="151">
        <f t="shared" si="3"/>
        <v>3734</v>
      </c>
      <c r="H139" s="147">
        <v>86</v>
      </c>
    </row>
    <row r="140" spans="1:8" x14ac:dyDescent="0.2">
      <c r="A140" s="119">
        <v>139</v>
      </c>
      <c r="B140" s="57"/>
      <c r="C140" s="63">
        <f t="shared" si="5"/>
        <v>41.39</v>
      </c>
      <c r="D140" s="117"/>
      <c r="E140" s="147">
        <v>12870</v>
      </c>
      <c r="F140" s="139">
        <f t="shared" si="4"/>
        <v>5134</v>
      </c>
      <c r="G140" s="151">
        <f t="shared" si="3"/>
        <v>3731</v>
      </c>
      <c r="H140" s="147">
        <v>86</v>
      </c>
    </row>
    <row r="141" spans="1:8" x14ac:dyDescent="0.2">
      <c r="A141" s="119">
        <v>140</v>
      </c>
      <c r="B141" s="57"/>
      <c r="C141" s="63">
        <f t="shared" si="5"/>
        <v>41.43</v>
      </c>
      <c r="D141" s="117"/>
      <c r="E141" s="147">
        <v>12870</v>
      </c>
      <c r="F141" s="139">
        <f t="shared" si="4"/>
        <v>5129</v>
      </c>
      <c r="G141" s="151">
        <f t="shared" ref="G141:G204" si="6">ROUND(12*(1/C141*E141),0)</f>
        <v>3728</v>
      </c>
      <c r="H141" s="147">
        <v>86</v>
      </c>
    </row>
    <row r="142" spans="1:8" x14ac:dyDescent="0.2">
      <c r="A142" s="119">
        <v>141</v>
      </c>
      <c r="B142" s="57"/>
      <c r="C142" s="63">
        <f t="shared" si="5"/>
        <v>41.46</v>
      </c>
      <c r="D142" s="117"/>
      <c r="E142" s="147">
        <v>12870</v>
      </c>
      <c r="F142" s="139">
        <f t="shared" ref="F142:F205" si="7">ROUND(12*1.35278*(1/C142*E142)+H142,0)</f>
        <v>5125</v>
      </c>
      <c r="G142" s="151">
        <f t="shared" si="6"/>
        <v>3725</v>
      </c>
      <c r="H142" s="147">
        <v>86</v>
      </c>
    </row>
    <row r="143" spans="1:8" x14ac:dyDescent="0.2">
      <c r="A143" s="119">
        <v>142</v>
      </c>
      <c r="B143" s="57"/>
      <c r="C143" s="63">
        <f t="shared" ref="C143:C161" si="8">ROUND(-0.0009*POWER(A143,2)+0.2862*A143+19,2)</f>
        <v>41.49</v>
      </c>
      <c r="D143" s="117"/>
      <c r="E143" s="147">
        <v>12870</v>
      </c>
      <c r="F143" s="139">
        <f t="shared" si="7"/>
        <v>5122</v>
      </c>
      <c r="G143" s="151">
        <f t="shared" si="6"/>
        <v>3722</v>
      </c>
      <c r="H143" s="147">
        <v>86</v>
      </c>
    </row>
    <row r="144" spans="1:8" x14ac:dyDescent="0.2">
      <c r="A144" s="119">
        <v>143</v>
      </c>
      <c r="B144" s="57"/>
      <c r="C144" s="63">
        <f t="shared" si="8"/>
        <v>41.52</v>
      </c>
      <c r="D144" s="117"/>
      <c r="E144" s="147">
        <v>12870</v>
      </c>
      <c r="F144" s="139">
        <f t="shared" si="7"/>
        <v>5118</v>
      </c>
      <c r="G144" s="151">
        <f t="shared" si="6"/>
        <v>3720</v>
      </c>
      <c r="H144" s="147">
        <v>86</v>
      </c>
    </row>
    <row r="145" spans="1:8" x14ac:dyDescent="0.2">
      <c r="A145" s="119">
        <v>144</v>
      </c>
      <c r="B145" s="57"/>
      <c r="C145" s="63">
        <f t="shared" si="8"/>
        <v>41.55</v>
      </c>
      <c r="D145" s="117"/>
      <c r="E145" s="147">
        <v>12870</v>
      </c>
      <c r="F145" s="139">
        <f t="shared" si="7"/>
        <v>5114</v>
      </c>
      <c r="G145" s="151">
        <f t="shared" si="6"/>
        <v>3717</v>
      </c>
      <c r="H145" s="147">
        <v>86</v>
      </c>
    </row>
    <row r="146" spans="1:8" x14ac:dyDescent="0.2">
      <c r="A146" s="119">
        <v>145</v>
      </c>
      <c r="B146" s="57"/>
      <c r="C146" s="63">
        <f t="shared" si="8"/>
        <v>41.58</v>
      </c>
      <c r="D146" s="117"/>
      <c r="E146" s="147">
        <v>12870</v>
      </c>
      <c r="F146" s="139">
        <f t="shared" si="7"/>
        <v>5111</v>
      </c>
      <c r="G146" s="151">
        <f t="shared" si="6"/>
        <v>3714</v>
      </c>
      <c r="H146" s="147">
        <v>86</v>
      </c>
    </row>
    <row r="147" spans="1:8" x14ac:dyDescent="0.2">
      <c r="A147" s="119">
        <v>146</v>
      </c>
      <c r="B147" s="57"/>
      <c r="C147" s="63">
        <f t="shared" si="8"/>
        <v>41.6</v>
      </c>
      <c r="D147" s="117"/>
      <c r="E147" s="147">
        <v>12870</v>
      </c>
      <c r="F147" s="139">
        <f t="shared" si="7"/>
        <v>5108</v>
      </c>
      <c r="G147" s="151">
        <f t="shared" si="6"/>
        <v>3713</v>
      </c>
      <c r="H147" s="147">
        <v>86</v>
      </c>
    </row>
    <row r="148" spans="1:8" x14ac:dyDescent="0.2">
      <c r="A148" s="119">
        <v>147</v>
      </c>
      <c r="B148" s="57"/>
      <c r="C148" s="63">
        <f t="shared" si="8"/>
        <v>41.62</v>
      </c>
      <c r="D148" s="117"/>
      <c r="E148" s="147">
        <v>12870</v>
      </c>
      <c r="F148" s="139">
        <f t="shared" si="7"/>
        <v>5106</v>
      </c>
      <c r="G148" s="151">
        <f t="shared" si="6"/>
        <v>3711</v>
      </c>
      <c r="H148" s="147">
        <v>86</v>
      </c>
    </row>
    <row r="149" spans="1:8" x14ac:dyDescent="0.2">
      <c r="A149" s="119">
        <v>148</v>
      </c>
      <c r="B149" s="57"/>
      <c r="C149" s="63">
        <f t="shared" si="8"/>
        <v>41.64</v>
      </c>
      <c r="D149" s="117"/>
      <c r="E149" s="147">
        <v>12870</v>
      </c>
      <c r="F149" s="139">
        <f t="shared" si="7"/>
        <v>5103</v>
      </c>
      <c r="G149" s="151">
        <f t="shared" si="6"/>
        <v>3709</v>
      </c>
      <c r="H149" s="147">
        <v>86</v>
      </c>
    </row>
    <row r="150" spans="1:8" x14ac:dyDescent="0.2">
      <c r="A150" s="119">
        <v>149</v>
      </c>
      <c r="B150" s="57"/>
      <c r="C150" s="63">
        <f t="shared" si="8"/>
        <v>41.66</v>
      </c>
      <c r="D150" s="117"/>
      <c r="E150" s="147">
        <v>12870</v>
      </c>
      <c r="F150" s="139">
        <f t="shared" si="7"/>
        <v>5101</v>
      </c>
      <c r="G150" s="151">
        <f t="shared" si="6"/>
        <v>3707</v>
      </c>
      <c r="H150" s="147">
        <v>86</v>
      </c>
    </row>
    <row r="151" spans="1:8" x14ac:dyDescent="0.2">
      <c r="A151" s="119">
        <v>150</v>
      </c>
      <c r="B151" s="57"/>
      <c r="C151" s="63">
        <f t="shared" si="8"/>
        <v>41.68</v>
      </c>
      <c r="D151" s="117"/>
      <c r="E151" s="147">
        <v>12870</v>
      </c>
      <c r="F151" s="139">
        <f t="shared" si="7"/>
        <v>5099</v>
      </c>
      <c r="G151" s="151">
        <f t="shared" si="6"/>
        <v>3705</v>
      </c>
      <c r="H151" s="147">
        <v>86</v>
      </c>
    </row>
    <row r="152" spans="1:8" x14ac:dyDescent="0.2">
      <c r="A152" s="119">
        <v>151</v>
      </c>
      <c r="B152" s="57"/>
      <c r="C152" s="63">
        <f t="shared" si="8"/>
        <v>41.7</v>
      </c>
      <c r="D152" s="117"/>
      <c r="E152" s="147">
        <v>12870</v>
      </c>
      <c r="F152" s="139">
        <f t="shared" si="7"/>
        <v>5096</v>
      </c>
      <c r="G152" s="151">
        <f t="shared" si="6"/>
        <v>3704</v>
      </c>
      <c r="H152" s="147">
        <v>86</v>
      </c>
    </row>
    <row r="153" spans="1:8" x14ac:dyDescent="0.2">
      <c r="A153" s="119">
        <v>152</v>
      </c>
      <c r="B153" s="57"/>
      <c r="C153" s="63">
        <f t="shared" si="8"/>
        <v>41.71</v>
      </c>
      <c r="D153" s="117"/>
      <c r="E153" s="147">
        <v>12870</v>
      </c>
      <c r="F153" s="139">
        <f t="shared" si="7"/>
        <v>5095</v>
      </c>
      <c r="G153" s="151">
        <f t="shared" si="6"/>
        <v>3703</v>
      </c>
      <c r="H153" s="147">
        <v>86</v>
      </c>
    </row>
    <row r="154" spans="1:8" x14ac:dyDescent="0.2">
      <c r="A154" s="119">
        <v>153</v>
      </c>
      <c r="B154" s="57"/>
      <c r="C154" s="63">
        <f t="shared" si="8"/>
        <v>41.72</v>
      </c>
      <c r="D154" s="117"/>
      <c r="E154" s="147">
        <v>12870</v>
      </c>
      <c r="F154" s="139">
        <f t="shared" si="7"/>
        <v>5094</v>
      </c>
      <c r="G154" s="151">
        <f t="shared" si="6"/>
        <v>3702</v>
      </c>
      <c r="H154" s="147">
        <v>86</v>
      </c>
    </row>
    <row r="155" spans="1:8" x14ac:dyDescent="0.2">
      <c r="A155" s="119">
        <v>154</v>
      </c>
      <c r="B155" s="57"/>
      <c r="C155" s="63">
        <f t="shared" si="8"/>
        <v>41.73</v>
      </c>
      <c r="D155" s="117"/>
      <c r="E155" s="147">
        <v>12870</v>
      </c>
      <c r="F155" s="139">
        <f t="shared" si="7"/>
        <v>5093</v>
      </c>
      <c r="G155" s="151">
        <f t="shared" si="6"/>
        <v>3701</v>
      </c>
      <c r="H155" s="147">
        <v>86</v>
      </c>
    </row>
    <row r="156" spans="1:8" x14ac:dyDescent="0.2">
      <c r="A156" s="119">
        <v>155</v>
      </c>
      <c r="B156" s="57"/>
      <c r="C156" s="63">
        <f t="shared" si="8"/>
        <v>41.74</v>
      </c>
      <c r="D156" s="117"/>
      <c r="E156" s="147">
        <v>12870</v>
      </c>
      <c r="F156" s="139">
        <f t="shared" si="7"/>
        <v>5091</v>
      </c>
      <c r="G156" s="151">
        <f t="shared" si="6"/>
        <v>3700</v>
      </c>
      <c r="H156" s="147">
        <v>86</v>
      </c>
    </row>
    <row r="157" spans="1:8" x14ac:dyDescent="0.2">
      <c r="A157" s="119">
        <v>156</v>
      </c>
      <c r="B157" s="57"/>
      <c r="C157" s="63">
        <f t="shared" si="8"/>
        <v>41.74</v>
      </c>
      <c r="D157" s="117"/>
      <c r="E157" s="147">
        <v>12870</v>
      </c>
      <c r="F157" s="139">
        <f t="shared" si="7"/>
        <v>5091</v>
      </c>
      <c r="G157" s="151">
        <f t="shared" si="6"/>
        <v>3700</v>
      </c>
      <c r="H157" s="147">
        <v>86</v>
      </c>
    </row>
    <row r="158" spans="1:8" x14ac:dyDescent="0.2">
      <c r="A158" s="119">
        <v>157</v>
      </c>
      <c r="B158" s="57"/>
      <c r="C158" s="63">
        <f t="shared" si="8"/>
        <v>41.75</v>
      </c>
      <c r="D158" s="117"/>
      <c r="E158" s="147">
        <v>12870</v>
      </c>
      <c r="F158" s="139">
        <f t="shared" si="7"/>
        <v>5090</v>
      </c>
      <c r="G158" s="151">
        <f t="shared" si="6"/>
        <v>3699</v>
      </c>
      <c r="H158" s="147">
        <v>86</v>
      </c>
    </row>
    <row r="159" spans="1:8" x14ac:dyDescent="0.2">
      <c r="A159" s="119">
        <v>158</v>
      </c>
      <c r="B159" s="57"/>
      <c r="C159" s="63">
        <f t="shared" si="8"/>
        <v>41.75</v>
      </c>
      <c r="D159" s="117"/>
      <c r="E159" s="147">
        <v>12870</v>
      </c>
      <c r="F159" s="139">
        <f t="shared" si="7"/>
        <v>5090</v>
      </c>
      <c r="G159" s="151">
        <f t="shared" si="6"/>
        <v>3699</v>
      </c>
      <c r="H159" s="147">
        <v>86</v>
      </c>
    </row>
    <row r="160" spans="1:8" x14ac:dyDescent="0.2">
      <c r="A160" s="119">
        <v>159</v>
      </c>
      <c r="B160" s="57"/>
      <c r="C160" s="63">
        <f t="shared" si="8"/>
        <v>41.75</v>
      </c>
      <c r="D160" s="117"/>
      <c r="E160" s="147">
        <v>12870</v>
      </c>
      <c r="F160" s="139">
        <f t="shared" si="7"/>
        <v>5090</v>
      </c>
      <c r="G160" s="151">
        <f t="shared" si="6"/>
        <v>3699</v>
      </c>
      <c r="H160" s="147">
        <v>86</v>
      </c>
    </row>
    <row r="161" spans="1:8" x14ac:dyDescent="0.2">
      <c r="A161" s="119">
        <v>160</v>
      </c>
      <c r="B161" s="57"/>
      <c r="C161" s="63">
        <f t="shared" si="8"/>
        <v>41.75</v>
      </c>
      <c r="D161" s="117"/>
      <c r="E161" s="147">
        <v>12870</v>
      </c>
      <c r="F161" s="139">
        <f t="shared" si="7"/>
        <v>5090</v>
      </c>
      <c r="G161" s="151">
        <f t="shared" si="6"/>
        <v>3699</v>
      </c>
      <c r="H161" s="147">
        <v>86</v>
      </c>
    </row>
    <row r="162" spans="1:8" x14ac:dyDescent="0.2">
      <c r="A162" s="119">
        <v>161</v>
      </c>
      <c r="B162" s="57"/>
      <c r="C162" s="63">
        <v>41.75</v>
      </c>
      <c r="D162" s="117"/>
      <c r="E162" s="147">
        <v>12870</v>
      </c>
      <c r="F162" s="139">
        <f t="shared" si="7"/>
        <v>5090</v>
      </c>
      <c r="G162" s="151">
        <f t="shared" si="6"/>
        <v>3699</v>
      </c>
      <c r="H162" s="147">
        <v>86</v>
      </c>
    </row>
    <row r="163" spans="1:8" x14ac:dyDescent="0.2">
      <c r="A163" s="119">
        <v>162</v>
      </c>
      <c r="B163" s="57"/>
      <c r="C163" s="63">
        <v>41.75</v>
      </c>
      <c r="D163" s="117"/>
      <c r="E163" s="147">
        <v>12870</v>
      </c>
      <c r="F163" s="139">
        <f t="shared" si="7"/>
        <v>5090</v>
      </c>
      <c r="G163" s="151">
        <f t="shared" si="6"/>
        <v>3699</v>
      </c>
      <c r="H163" s="147">
        <v>86</v>
      </c>
    </row>
    <row r="164" spans="1:8" x14ac:dyDescent="0.2">
      <c r="A164" s="119">
        <v>163</v>
      </c>
      <c r="B164" s="57"/>
      <c r="C164" s="63">
        <v>41.75</v>
      </c>
      <c r="D164" s="117"/>
      <c r="E164" s="147">
        <v>12870</v>
      </c>
      <c r="F164" s="139">
        <f t="shared" si="7"/>
        <v>5090</v>
      </c>
      <c r="G164" s="151">
        <f t="shared" si="6"/>
        <v>3699</v>
      </c>
      <c r="H164" s="147">
        <v>86</v>
      </c>
    </row>
    <row r="165" spans="1:8" x14ac:dyDescent="0.2">
      <c r="A165" s="119">
        <v>164</v>
      </c>
      <c r="B165" s="57"/>
      <c r="C165" s="63">
        <v>41.75</v>
      </c>
      <c r="D165" s="117"/>
      <c r="E165" s="147">
        <v>12870</v>
      </c>
      <c r="F165" s="139">
        <f t="shared" si="7"/>
        <v>5090</v>
      </c>
      <c r="G165" s="151">
        <f t="shared" si="6"/>
        <v>3699</v>
      </c>
      <c r="H165" s="147">
        <v>86</v>
      </c>
    </row>
    <row r="166" spans="1:8" x14ac:dyDescent="0.2">
      <c r="A166" s="119">
        <v>165</v>
      </c>
      <c r="B166" s="57"/>
      <c r="C166" s="63">
        <v>41.75</v>
      </c>
      <c r="D166" s="117"/>
      <c r="E166" s="147">
        <v>12870</v>
      </c>
      <c r="F166" s="139">
        <f t="shared" si="7"/>
        <v>5090</v>
      </c>
      <c r="G166" s="151">
        <f t="shared" si="6"/>
        <v>3699</v>
      </c>
      <c r="H166" s="147">
        <v>86</v>
      </c>
    </row>
    <row r="167" spans="1:8" x14ac:dyDescent="0.2">
      <c r="A167" s="119">
        <v>166</v>
      </c>
      <c r="B167" s="57"/>
      <c r="C167" s="63">
        <v>41.75</v>
      </c>
      <c r="D167" s="117"/>
      <c r="E167" s="147">
        <v>12870</v>
      </c>
      <c r="F167" s="139">
        <f t="shared" si="7"/>
        <v>5090</v>
      </c>
      <c r="G167" s="151">
        <f t="shared" si="6"/>
        <v>3699</v>
      </c>
      <c r="H167" s="147">
        <v>86</v>
      </c>
    </row>
    <row r="168" spans="1:8" x14ac:dyDescent="0.2">
      <c r="A168" s="119">
        <v>167</v>
      </c>
      <c r="B168" s="57"/>
      <c r="C168" s="63">
        <v>41.75</v>
      </c>
      <c r="D168" s="117"/>
      <c r="E168" s="147">
        <v>12870</v>
      </c>
      <c r="F168" s="139">
        <f t="shared" si="7"/>
        <v>5090</v>
      </c>
      <c r="G168" s="151">
        <f t="shared" si="6"/>
        <v>3699</v>
      </c>
      <c r="H168" s="147">
        <v>86</v>
      </c>
    </row>
    <row r="169" spans="1:8" x14ac:dyDescent="0.2">
      <c r="A169" s="119">
        <v>168</v>
      </c>
      <c r="B169" s="57"/>
      <c r="C169" s="63">
        <v>41.75</v>
      </c>
      <c r="D169" s="117"/>
      <c r="E169" s="147">
        <v>12870</v>
      </c>
      <c r="F169" s="139">
        <f t="shared" si="7"/>
        <v>5090</v>
      </c>
      <c r="G169" s="151">
        <f t="shared" si="6"/>
        <v>3699</v>
      </c>
      <c r="H169" s="147">
        <v>86</v>
      </c>
    </row>
    <row r="170" spans="1:8" x14ac:dyDescent="0.2">
      <c r="A170" s="119">
        <v>169</v>
      </c>
      <c r="B170" s="57"/>
      <c r="C170" s="63">
        <v>41.75</v>
      </c>
      <c r="D170" s="117"/>
      <c r="E170" s="147">
        <v>12870</v>
      </c>
      <c r="F170" s="139">
        <f t="shared" si="7"/>
        <v>5090</v>
      </c>
      <c r="G170" s="151">
        <f t="shared" si="6"/>
        <v>3699</v>
      </c>
      <c r="H170" s="147">
        <v>86</v>
      </c>
    </row>
    <row r="171" spans="1:8" x14ac:dyDescent="0.2">
      <c r="A171" s="119">
        <v>170</v>
      </c>
      <c r="B171" s="57"/>
      <c r="C171" s="63">
        <v>41.75</v>
      </c>
      <c r="D171" s="117"/>
      <c r="E171" s="147">
        <v>12870</v>
      </c>
      <c r="F171" s="139">
        <f t="shared" si="7"/>
        <v>5090</v>
      </c>
      <c r="G171" s="151">
        <f t="shared" si="6"/>
        <v>3699</v>
      </c>
      <c r="H171" s="147">
        <v>86</v>
      </c>
    </row>
    <row r="172" spans="1:8" x14ac:dyDescent="0.2">
      <c r="A172" s="119">
        <v>171</v>
      </c>
      <c r="B172" s="57"/>
      <c r="C172" s="63">
        <v>41.75</v>
      </c>
      <c r="D172" s="117"/>
      <c r="E172" s="147">
        <v>12870</v>
      </c>
      <c r="F172" s="139">
        <f t="shared" si="7"/>
        <v>5090</v>
      </c>
      <c r="G172" s="151">
        <f t="shared" si="6"/>
        <v>3699</v>
      </c>
      <c r="H172" s="147">
        <v>86</v>
      </c>
    </row>
    <row r="173" spans="1:8" x14ac:dyDescent="0.2">
      <c r="A173" s="119">
        <v>172</v>
      </c>
      <c r="B173" s="57"/>
      <c r="C173" s="63">
        <v>41.75</v>
      </c>
      <c r="D173" s="117"/>
      <c r="E173" s="147">
        <v>12870</v>
      </c>
      <c r="F173" s="139">
        <f t="shared" si="7"/>
        <v>5090</v>
      </c>
      <c r="G173" s="151">
        <f t="shared" si="6"/>
        <v>3699</v>
      </c>
      <c r="H173" s="147">
        <v>86</v>
      </c>
    </row>
    <row r="174" spans="1:8" x14ac:dyDescent="0.2">
      <c r="A174" s="119">
        <v>173</v>
      </c>
      <c r="B174" s="57"/>
      <c r="C174" s="63">
        <v>41.75</v>
      </c>
      <c r="D174" s="117"/>
      <c r="E174" s="147">
        <v>12870</v>
      </c>
      <c r="F174" s="139">
        <f t="shared" si="7"/>
        <v>5090</v>
      </c>
      <c r="G174" s="151">
        <f t="shared" si="6"/>
        <v>3699</v>
      </c>
      <c r="H174" s="147">
        <v>86</v>
      </c>
    </row>
    <row r="175" spans="1:8" x14ac:dyDescent="0.2">
      <c r="A175" s="119">
        <v>174</v>
      </c>
      <c r="B175" s="57"/>
      <c r="C175" s="63">
        <v>41.75</v>
      </c>
      <c r="D175" s="117"/>
      <c r="E175" s="147">
        <v>12870</v>
      </c>
      <c r="F175" s="139">
        <f t="shared" si="7"/>
        <v>5090</v>
      </c>
      <c r="G175" s="151">
        <f t="shared" si="6"/>
        <v>3699</v>
      </c>
      <c r="H175" s="147">
        <v>86</v>
      </c>
    </row>
    <row r="176" spans="1:8" x14ac:dyDescent="0.2">
      <c r="A176" s="119">
        <v>175</v>
      </c>
      <c r="B176" s="57"/>
      <c r="C176" s="63">
        <v>41.75</v>
      </c>
      <c r="D176" s="117"/>
      <c r="E176" s="147">
        <v>12870</v>
      </c>
      <c r="F176" s="139">
        <f t="shared" si="7"/>
        <v>5090</v>
      </c>
      <c r="G176" s="151">
        <f t="shared" si="6"/>
        <v>3699</v>
      </c>
      <c r="H176" s="147">
        <v>86</v>
      </c>
    </row>
    <row r="177" spans="1:8" x14ac:dyDescent="0.2">
      <c r="A177" s="119">
        <v>176</v>
      </c>
      <c r="B177" s="57"/>
      <c r="C177" s="63">
        <v>41.75</v>
      </c>
      <c r="D177" s="117"/>
      <c r="E177" s="147">
        <v>12870</v>
      </c>
      <c r="F177" s="139">
        <f t="shared" si="7"/>
        <v>5090</v>
      </c>
      <c r="G177" s="151">
        <f t="shared" si="6"/>
        <v>3699</v>
      </c>
      <c r="H177" s="147">
        <v>86</v>
      </c>
    </row>
    <row r="178" spans="1:8" x14ac:dyDescent="0.2">
      <c r="A178" s="119">
        <v>177</v>
      </c>
      <c r="B178" s="57"/>
      <c r="C178" s="63">
        <v>41.75</v>
      </c>
      <c r="D178" s="117"/>
      <c r="E178" s="147">
        <v>12870</v>
      </c>
      <c r="F178" s="139">
        <f t="shared" si="7"/>
        <v>5090</v>
      </c>
      <c r="G178" s="151">
        <f t="shared" si="6"/>
        <v>3699</v>
      </c>
      <c r="H178" s="147">
        <v>86</v>
      </c>
    </row>
    <row r="179" spans="1:8" x14ac:dyDescent="0.2">
      <c r="A179" s="119">
        <v>178</v>
      </c>
      <c r="B179" s="57"/>
      <c r="C179" s="63">
        <v>41.75</v>
      </c>
      <c r="D179" s="117"/>
      <c r="E179" s="147">
        <v>12870</v>
      </c>
      <c r="F179" s="139">
        <f t="shared" si="7"/>
        <v>5090</v>
      </c>
      <c r="G179" s="151">
        <f t="shared" si="6"/>
        <v>3699</v>
      </c>
      <c r="H179" s="147">
        <v>86</v>
      </c>
    </row>
    <row r="180" spans="1:8" x14ac:dyDescent="0.2">
      <c r="A180" s="119">
        <v>179</v>
      </c>
      <c r="B180" s="57"/>
      <c r="C180" s="63">
        <v>41.75</v>
      </c>
      <c r="D180" s="117"/>
      <c r="E180" s="147">
        <v>12870</v>
      </c>
      <c r="F180" s="139">
        <f t="shared" si="7"/>
        <v>5090</v>
      </c>
      <c r="G180" s="151">
        <f t="shared" si="6"/>
        <v>3699</v>
      </c>
      <c r="H180" s="147">
        <v>86</v>
      </c>
    </row>
    <row r="181" spans="1:8" x14ac:dyDescent="0.2">
      <c r="A181" s="119">
        <v>180</v>
      </c>
      <c r="B181" s="57"/>
      <c r="C181" s="63">
        <v>41.75</v>
      </c>
      <c r="D181" s="117"/>
      <c r="E181" s="147">
        <v>12870</v>
      </c>
      <c r="F181" s="139">
        <f t="shared" si="7"/>
        <v>5090</v>
      </c>
      <c r="G181" s="151">
        <f t="shared" si="6"/>
        <v>3699</v>
      </c>
      <c r="H181" s="147">
        <v>86</v>
      </c>
    </row>
    <row r="182" spans="1:8" x14ac:dyDescent="0.2">
      <c r="A182" s="119">
        <v>181</v>
      </c>
      <c r="B182" s="57"/>
      <c r="C182" s="63">
        <v>41.75</v>
      </c>
      <c r="D182" s="117"/>
      <c r="E182" s="147">
        <v>12870</v>
      </c>
      <c r="F182" s="139">
        <f t="shared" si="7"/>
        <v>5090</v>
      </c>
      <c r="G182" s="151">
        <f t="shared" si="6"/>
        <v>3699</v>
      </c>
      <c r="H182" s="147">
        <v>86</v>
      </c>
    </row>
    <row r="183" spans="1:8" x14ac:dyDescent="0.2">
      <c r="A183" s="119">
        <v>182</v>
      </c>
      <c r="B183" s="57"/>
      <c r="C183" s="63">
        <v>41.75</v>
      </c>
      <c r="D183" s="117"/>
      <c r="E183" s="147">
        <v>12870</v>
      </c>
      <c r="F183" s="139">
        <f t="shared" si="7"/>
        <v>5090</v>
      </c>
      <c r="G183" s="151">
        <f t="shared" si="6"/>
        <v>3699</v>
      </c>
      <c r="H183" s="147">
        <v>86</v>
      </c>
    </row>
    <row r="184" spans="1:8" x14ac:dyDescent="0.2">
      <c r="A184" s="119">
        <v>183</v>
      </c>
      <c r="B184" s="57"/>
      <c r="C184" s="63">
        <v>41.75</v>
      </c>
      <c r="D184" s="117"/>
      <c r="E184" s="147">
        <v>12870</v>
      </c>
      <c r="F184" s="139">
        <f t="shared" si="7"/>
        <v>5090</v>
      </c>
      <c r="G184" s="151">
        <f t="shared" si="6"/>
        <v>3699</v>
      </c>
      <c r="H184" s="147">
        <v>86</v>
      </c>
    </row>
    <row r="185" spans="1:8" x14ac:dyDescent="0.2">
      <c r="A185" s="119">
        <v>184</v>
      </c>
      <c r="B185" s="57"/>
      <c r="C185" s="63">
        <v>41.75</v>
      </c>
      <c r="D185" s="117"/>
      <c r="E185" s="147">
        <v>12870</v>
      </c>
      <c r="F185" s="139">
        <f t="shared" si="7"/>
        <v>5090</v>
      </c>
      <c r="G185" s="151">
        <f t="shared" si="6"/>
        <v>3699</v>
      </c>
      <c r="H185" s="147">
        <v>86</v>
      </c>
    </row>
    <row r="186" spans="1:8" x14ac:dyDescent="0.2">
      <c r="A186" s="119">
        <v>185</v>
      </c>
      <c r="B186" s="57"/>
      <c r="C186" s="63">
        <v>41.75</v>
      </c>
      <c r="D186" s="117"/>
      <c r="E186" s="147">
        <v>12870</v>
      </c>
      <c r="F186" s="139">
        <f t="shared" si="7"/>
        <v>5090</v>
      </c>
      <c r="G186" s="151">
        <f t="shared" si="6"/>
        <v>3699</v>
      </c>
      <c r="H186" s="147">
        <v>86</v>
      </c>
    </row>
    <row r="187" spans="1:8" x14ac:dyDescent="0.2">
      <c r="A187" s="119">
        <v>186</v>
      </c>
      <c r="B187" s="57"/>
      <c r="C187" s="63">
        <v>41.75</v>
      </c>
      <c r="D187" s="117"/>
      <c r="E187" s="147">
        <v>12870</v>
      </c>
      <c r="F187" s="139">
        <f t="shared" si="7"/>
        <v>5090</v>
      </c>
      <c r="G187" s="151">
        <f t="shared" si="6"/>
        <v>3699</v>
      </c>
      <c r="H187" s="147">
        <v>86</v>
      </c>
    </row>
    <row r="188" spans="1:8" x14ac:dyDescent="0.2">
      <c r="A188" s="119">
        <v>187</v>
      </c>
      <c r="B188" s="57"/>
      <c r="C188" s="63">
        <v>41.75</v>
      </c>
      <c r="D188" s="117"/>
      <c r="E188" s="147">
        <v>12870</v>
      </c>
      <c r="F188" s="139">
        <f t="shared" si="7"/>
        <v>5090</v>
      </c>
      <c r="G188" s="151">
        <f t="shared" si="6"/>
        <v>3699</v>
      </c>
      <c r="H188" s="147">
        <v>86</v>
      </c>
    </row>
    <row r="189" spans="1:8" x14ac:dyDescent="0.2">
      <c r="A189" s="119">
        <v>188</v>
      </c>
      <c r="B189" s="57"/>
      <c r="C189" s="63">
        <v>41.75</v>
      </c>
      <c r="D189" s="117"/>
      <c r="E189" s="147">
        <v>12870</v>
      </c>
      <c r="F189" s="139">
        <f t="shared" si="7"/>
        <v>5090</v>
      </c>
      <c r="G189" s="151">
        <f t="shared" si="6"/>
        <v>3699</v>
      </c>
      <c r="H189" s="147">
        <v>86</v>
      </c>
    </row>
    <row r="190" spans="1:8" x14ac:dyDescent="0.2">
      <c r="A190" s="119">
        <v>189</v>
      </c>
      <c r="B190" s="57"/>
      <c r="C190" s="63">
        <v>41.75</v>
      </c>
      <c r="D190" s="117"/>
      <c r="E190" s="147">
        <v>12870</v>
      </c>
      <c r="F190" s="139">
        <f t="shared" si="7"/>
        <v>5090</v>
      </c>
      <c r="G190" s="151">
        <f t="shared" si="6"/>
        <v>3699</v>
      </c>
      <c r="H190" s="147">
        <v>86</v>
      </c>
    </row>
    <row r="191" spans="1:8" x14ac:dyDescent="0.2">
      <c r="A191" s="119">
        <v>190</v>
      </c>
      <c r="B191" s="57"/>
      <c r="C191" s="63">
        <v>41.75</v>
      </c>
      <c r="D191" s="117"/>
      <c r="E191" s="147">
        <v>12870</v>
      </c>
      <c r="F191" s="139">
        <f t="shared" si="7"/>
        <v>5090</v>
      </c>
      <c r="G191" s="151">
        <f t="shared" si="6"/>
        <v>3699</v>
      </c>
      <c r="H191" s="147">
        <v>86</v>
      </c>
    </row>
    <row r="192" spans="1:8" x14ac:dyDescent="0.2">
      <c r="A192" s="119">
        <v>191</v>
      </c>
      <c r="B192" s="57"/>
      <c r="C192" s="63">
        <v>41.75</v>
      </c>
      <c r="D192" s="117"/>
      <c r="E192" s="147">
        <v>12870</v>
      </c>
      <c r="F192" s="139">
        <f t="shared" si="7"/>
        <v>5090</v>
      </c>
      <c r="G192" s="151">
        <f t="shared" si="6"/>
        <v>3699</v>
      </c>
      <c r="H192" s="147">
        <v>86</v>
      </c>
    </row>
    <row r="193" spans="1:8" x14ac:dyDescent="0.2">
      <c r="A193" s="119">
        <v>192</v>
      </c>
      <c r="B193" s="57"/>
      <c r="C193" s="63">
        <v>41.75</v>
      </c>
      <c r="D193" s="117"/>
      <c r="E193" s="147">
        <v>12870</v>
      </c>
      <c r="F193" s="139">
        <f t="shared" si="7"/>
        <v>5090</v>
      </c>
      <c r="G193" s="151">
        <f t="shared" si="6"/>
        <v>3699</v>
      </c>
      <c r="H193" s="147">
        <v>86</v>
      </c>
    </row>
    <row r="194" spans="1:8" x14ac:dyDescent="0.2">
      <c r="A194" s="119">
        <v>193</v>
      </c>
      <c r="B194" s="57"/>
      <c r="C194" s="63">
        <v>41.75</v>
      </c>
      <c r="D194" s="117"/>
      <c r="E194" s="147">
        <v>12870</v>
      </c>
      <c r="F194" s="139">
        <f t="shared" si="7"/>
        <v>5090</v>
      </c>
      <c r="G194" s="151">
        <f t="shared" si="6"/>
        <v>3699</v>
      </c>
      <c r="H194" s="147">
        <v>86</v>
      </c>
    </row>
    <row r="195" spans="1:8" x14ac:dyDescent="0.2">
      <c r="A195" s="119">
        <v>194</v>
      </c>
      <c r="B195" s="57"/>
      <c r="C195" s="63">
        <v>41.75</v>
      </c>
      <c r="D195" s="117"/>
      <c r="E195" s="147">
        <v>12870</v>
      </c>
      <c r="F195" s="139">
        <f t="shared" si="7"/>
        <v>5090</v>
      </c>
      <c r="G195" s="151">
        <f t="shared" si="6"/>
        <v>3699</v>
      </c>
      <c r="H195" s="147">
        <v>86</v>
      </c>
    </row>
    <row r="196" spans="1:8" x14ac:dyDescent="0.2">
      <c r="A196" s="119">
        <v>195</v>
      </c>
      <c r="B196" s="57"/>
      <c r="C196" s="63">
        <v>41.75</v>
      </c>
      <c r="D196" s="117"/>
      <c r="E196" s="147">
        <v>12870</v>
      </c>
      <c r="F196" s="139">
        <f t="shared" si="7"/>
        <v>5090</v>
      </c>
      <c r="G196" s="151">
        <f t="shared" si="6"/>
        <v>3699</v>
      </c>
      <c r="H196" s="147">
        <v>86</v>
      </c>
    </row>
    <row r="197" spans="1:8" x14ac:dyDescent="0.2">
      <c r="A197" s="119">
        <v>196</v>
      </c>
      <c r="B197" s="57"/>
      <c r="C197" s="63">
        <v>41.75</v>
      </c>
      <c r="D197" s="117"/>
      <c r="E197" s="147">
        <v>12870</v>
      </c>
      <c r="F197" s="139">
        <f t="shared" si="7"/>
        <v>5090</v>
      </c>
      <c r="G197" s="151">
        <f t="shared" si="6"/>
        <v>3699</v>
      </c>
      <c r="H197" s="147">
        <v>86</v>
      </c>
    </row>
    <row r="198" spans="1:8" x14ac:dyDescent="0.2">
      <c r="A198" s="119">
        <v>197</v>
      </c>
      <c r="B198" s="57"/>
      <c r="C198" s="63">
        <v>41.75</v>
      </c>
      <c r="D198" s="117"/>
      <c r="E198" s="147">
        <v>12870</v>
      </c>
      <c r="F198" s="139">
        <f t="shared" si="7"/>
        <v>5090</v>
      </c>
      <c r="G198" s="151">
        <f t="shared" si="6"/>
        <v>3699</v>
      </c>
      <c r="H198" s="147">
        <v>86</v>
      </c>
    </row>
    <row r="199" spans="1:8" x14ac:dyDescent="0.2">
      <c r="A199" s="119">
        <v>198</v>
      </c>
      <c r="B199" s="57"/>
      <c r="C199" s="63">
        <v>41.75</v>
      </c>
      <c r="D199" s="117"/>
      <c r="E199" s="147">
        <v>12870</v>
      </c>
      <c r="F199" s="139">
        <f t="shared" si="7"/>
        <v>5090</v>
      </c>
      <c r="G199" s="151">
        <f t="shared" si="6"/>
        <v>3699</v>
      </c>
      <c r="H199" s="147">
        <v>86</v>
      </c>
    </row>
    <row r="200" spans="1:8" x14ac:dyDescent="0.2">
      <c r="A200" s="119">
        <v>199</v>
      </c>
      <c r="B200" s="57"/>
      <c r="C200" s="63">
        <v>41.75</v>
      </c>
      <c r="D200" s="117"/>
      <c r="E200" s="147">
        <v>12870</v>
      </c>
      <c r="F200" s="139">
        <f t="shared" si="7"/>
        <v>5090</v>
      </c>
      <c r="G200" s="151">
        <f t="shared" si="6"/>
        <v>3699</v>
      </c>
      <c r="H200" s="147">
        <v>86</v>
      </c>
    </row>
    <row r="201" spans="1:8" x14ac:dyDescent="0.2">
      <c r="A201" s="119">
        <v>200</v>
      </c>
      <c r="B201" s="57"/>
      <c r="C201" s="63">
        <v>41.75</v>
      </c>
      <c r="D201" s="117"/>
      <c r="E201" s="147">
        <v>12870</v>
      </c>
      <c r="F201" s="139">
        <f t="shared" si="7"/>
        <v>5090</v>
      </c>
      <c r="G201" s="151">
        <f t="shared" si="6"/>
        <v>3699</v>
      </c>
      <c r="H201" s="147">
        <v>86</v>
      </c>
    </row>
    <row r="202" spans="1:8" x14ac:dyDescent="0.2">
      <c r="A202" s="119">
        <v>201</v>
      </c>
      <c r="B202" s="57"/>
      <c r="C202" s="63">
        <v>41.75</v>
      </c>
      <c r="D202" s="117"/>
      <c r="E202" s="147">
        <v>12870</v>
      </c>
      <c r="F202" s="139">
        <f t="shared" si="7"/>
        <v>5090</v>
      </c>
      <c r="G202" s="151">
        <f t="shared" si="6"/>
        <v>3699</v>
      </c>
      <c r="H202" s="147">
        <v>86</v>
      </c>
    </row>
    <row r="203" spans="1:8" x14ac:dyDescent="0.2">
      <c r="A203" s="119">
        <v>202</v>
      </c>
      <c r="B203" s="57"/>
      <c r="C203" s="63">
        <v>41.75</v>
      </c>
      <c r="D203" s="117"/>
      <c r="E203" s="147">
        <v>12870</v>
      </c>
      <c r="F203" s="139">
        <f t="shared" si="7"/>
        <v>5090</v>
      </c>
      <c r="G203" s="151">
        <f t="shared" si="6"/>
        <v>3699</v>
      </c>
      <c r="H203" s="147">
        <v>86</v>
      </c>
    </row>
    <row r="204" spans="1:8" x14ac:dyDescent="0.2">
      <c r="A204" s="119">
        <v>203</v>
      </c>
      <c r="B204" s="57"/>
      <c r="C204" s="63">
        <v>41.75</v>
      </c>
      <c r="D204" s="117"/>
      <c r="E204" s="147">
        <v>12870</v>
      </c>
      <c r="F204" s="139">
        <f t="shared" si="7"/>
        <v>5090</v>
      </c>
      <c r="G204" s="151">
        <f t="shared" si="6"/>
        <v>3699</v>
      </c>
      <c r="H204" s="147">
        <v>86</v>
      </c>
    </row>
    <row r="205" spans="1:8" x14ac:dyDescent="0.2">
      <c r="A205" s="119">
        <v>204</v>
      </c>
      <c r="B205" s="57"/>
      <c r="C205" s="63">
        <v>41.75</v>
      </c>
      <c r="D205" s="117"/>
      <c r="E205" s="147">
        <v>12870</v>
      </c>
      <c r="F205" s="139">
        <f t="shared" si="7"/>
        <v>5090</v>
      </c>
      <c r="G205" s="151">
        <f t="shared" ref="G205:G268" si="9">ROUND(12*(1/C205*E205),0)</f>
        <v>3699</v>
      </c>
      <c r="H205" s="147">
        <v>86</v>
      </c>
    </row>
    <row r="206" spans="1:8" x14ac:dyDescent="0.2">
      <c r="A206" s="119">
        <v>205</v>
      </c>
      <c r="B206" s="57"/>
      <c r="C206" s="63">
        <v>41.75</v>
      </c>
      <c r="D206" s="117"/>
      <c r="E206" s="147">
        <v>12870</v>
      </c>
      <c r="F206" s="139">
        <f t="shared" ref="F206:F269" si="10">ROUND(12*1.35278*(1/C206*E206)+H206,0)</f>
        <v>5090</v>
      </c>
      <c r="G206" s="151">
        <f t="shared" si="9"/>
        <v>3699</v>
      </c>
      <c r="H206" s="147">
        <v>86</v>
      </c>
    </row>
    <row r="207" spans="1:8" x14ac:dyDescent="0.2">
      <c r="A207" s="119">
        <v>206</v>
      </c>
      <c r="B207" s="57"/>
      <c r="C207" s="63">
        <v>41.75</v>
      </c>
      <c r="D207" s="117"/>
      <c r="E207" s="147">
        <v>12870</v>
      </c>
      <c r="F207" s="139">
        <f t="shared" si="10"/>
        <v>5090</v>
      </c>
      <c r="G207" s="151">
        <f t="shared" si="9"/>
        <v>3699</v>
      </c>
      <c r="H207" s="147">
        <v>86</v>
      </c>
    </row>
    <row r="208" spans="1:8" x14ac:dyDescent="0.2">
      <c r="A208" s="119">
        <v>207</v>
      </c>
      <c r="B208" s="57"/>
      <c r="C208" s="63">
        <v>41.75</v>
      </c>
      <c r="D208" s="117"/>
      <c r="E208" s="147">
        <v>12870</v>
      </c>
      <c r="F208" s="139">
        <f t="shared" si="10"/>
        <v>5090</v>
      </c>
      <c r="G208" s="151">
        <f t="shared" si="9"/>
        <v>3699</v>
      </c>
      <c r="H208" s="147">
        <v>86</v>
      </c>
    </row>
    <row r="209" spans="1:8" x14ac:dyDescent="0.2">
      <c r="A209" s="119">
        <v>208</v>
      </c>
      <c r="B209" s="57"/>
      <c r="C209" s="63">
        <v>41.75</v>
      </c>
      <c r="D209" s="117"/>
      <c r="E209" s="147">
        <v>12870</v>
      </c>
      <c r="F209" s="139">
        <f t="shared" si="10"/>
        <v>5090</v>
      </c>
      <c r="G209" s="151">
        <f t="shared" si="9"/>
        <v>3699</v>
      </c>
      <c r="H209" s="147">
        <v>86</v>
      </c>
    </row>
    <row r="210" spans="1:8" x14ac:dyDescent="0.2">
      <c r="A210" s="119">
        <v>209</v>
      </c>
      <c r="B210" s="57"/>
      <c r="C210" s="63">
        <v>41.75</v>
      </c>
      <c r="D210" s="117"/>
      <c r="E210" s="147">
        <v>12870</v>
      </c>
      <c r="F210" s="139">
        <f t="shared" si="10"/>
        <v>5090</v>
      </c>
      <c r="G210" s="151">
        <f t="shared" si="9"/>
        <v>3699</v>
      </c>
      <c r="H210" s="147">
        <v>86</v>
      </c>
    </row>
    <row r="211" spans="1:8" x14ac:dyDescent="0.2">
      <c r="A211" s="119">
        <v>210</v>
      </c>
      <c r="B211" s="57"/>
      <c r="C211" s="63">
        <v>41.75</v>
      </c>
      <c r="D211" s="117"/>
      <c r="E211" s="147">
        <v>12870</v>
      </c>
      <c r="F211" s="139">
        <f t="shared" si="10"/>
        <v>5090</v>
      </c>
      <c r="G211" s="151">
        <f t="shared" si="9"/>
        <v>3699</v>
      </c>
      <c r="H211" s="147">
        <v>86</v>
      </c>
    </row>
    <row r="212" spans="1:8" x14ac:dyDescent="0.2">
      <c r="A212" s="119">
        <v>211</v>
      </c>
      <c r="B212" s="57"/>
      <c r="C212" s="63">
        <v>41.75</v>
      </c>
      <c r="D212" s="117"/>
      <c r="E212" s="147">
        <v>12870</v>
      </c>
      <c r="F212" s="139">
        <f t="shared" si="10"/>
        <v>5090</v>
      </c>
      <c r="G212" s="151">
        <f t="shared" si="9"/>
        <v>3699</v>
      </c>
      <c r="H212" s="147">
        <v>86</v>
      </c>
    </row>
    <row r="213" spans="1:8" x14ac:dyDescent="0.2">
      <c r="A213" s="119">
        <v>212</v>
      </c>
      <c r="B213" s="57"/>
      <c r="C213" s="63">
        <v>41.75</v>
      </c>
      <c r="D213" s="117"/>
      <c r="E213" s="147">
        <v>12870</v>
      </c>
      <c r="F213" s="139">
        <f t="shared" si="10"/>
        <v>5090</v>
      </c>
      <c r="G213" s="151">
        <f t="shared" si="9"/>
        <v>3699</v>
      </c>
      <c r="H213" s="147">
        <v>86</v>
      </c>
    </row>
    <row r="214" spans="1:8" x14ac:dyDescent="0.2">
      <c r="A214" s="119">
        <v>213</v>
      </c>
      <c r="B214" s="57"/>
      <c r="C214" s="63">
        <v>41.75</v>
      </c>
      <c r="D214" s="117"/>
      <c r="E214" s="147">
        <v>12870</v>
      </c>
      <c r="F214" s="139">
        <f t="shared" si="10"/>
        <v>5090</v>
      </c>
      <c r="G214" s="151">
        <f t="shared" si="9"/>
        <v>3699</v>
      </c>
      <c r="H214" s="147">
        <v>86</v>
      </c>
    </row>
    <row r="215" spans="1:8" x14ac:dyDescent="0.2">
      <c r="A215" s="119">
        <v>214</v>
      </c>
      <c r="B215" s="57"/>
      <c r="C215" s="63">
        <v>41.75</v>
      </c>
      <c r="D215" s="117"/>
      <c r="E215" s="147">
        <v>12870</v>
      </c>
      <c r="F215" s="139">
        <f t="shared" si="10"/>
        <v>5090</v>
      </c>
      <c r="G215" s="151">
        <f t="shared" si="9"/>
        <v>3699</v>
      </c>
      <c r="H215" s="147">
        <v>86</v>
      </c>
    </row>
    <row r="216" spans="1:8" x14ac:dyDescent="0.2">
      <c r="A216" s="119">
        <v>215</v>
      </c>
      <c r="B216" s="57"/>
      <c r="C216" s="63">
        <v>41.75</v>
      </c>
      <c r="D216" s="117"/>
      <c r="E216" s="147">
        <v>12870</v>
      </c>
      <c r="F216" s="139">
        <f t="shared" si="10"/>
        <v>5090</v>
      </c>
      <c r="G216" s="151">
        <f t="shared" si="9"/>
        <v>3699</v>
      </c>
      <c r="H216" s="147">
        <v>86</v>
      </c>
    </row>
    <row r="217" spans="1:8" x14ac:dyDescent="0.2">
      <c r="A217" s="119">
        <v>216</v>
      </c>
      <c r="B217" s="57"/>
      <c r="C217" s="63">
        <v>41.75</v>
      </c>
      <c r="D217" s="117"/>
      <c r="E217" s="147">
        <v>12870</v>
      </c>
      <c r="F217" s="139">
        <f t="shared" si="10"/>
        <v>5090</v>
      </c>
      <c r="G217" s="151">
        <f t="shared" si="9"/>
        <v>3699</v>
      </c>
      <c r="H217" s="147">
        <v>86</v>
      </c>
    </row>
    <row r="218" spans="1:8" x14ac:dyDescent="0.2">
      <c r="A218" s="119">
        <v>217</v>
      </c>
      <c r="B218" s="57"/>
      <c r="C218" s="63">
        <v>41.75</v>
      </c>
      <c r="D218" s="117"/>
      <c r="E218" s="147">
        <v>12870</v>
      </c>
      <c r="F218" s="139">
        <f t="shared" si="10"/>
        <v>5090</v>
      </c>
      <c r="G218" s="151">
        <f t="shared" si="9"/>
        <v>3699</v>
      </c>
      <c r="H218" s="147">
        <v>86</v>
      </c>
    </row>
    <row r="219" spans="1:8" x14ac:dyDescent="0.2">
      <c r="A219" s="119">
        <v>218</v>
      </c>
      <c r="B219" s="57"/>
      <c r="C219" s="63">
        <v>41.75</v>
      </c>
      <c r="D219" s="117"/>
      <c r="E219" s="147">
        <v>12870</v>
      </c>
      <c r="F219" s="139">
        <f t="shared" si="10"/>
        <v>5090</v>
      </c>
      <c r="G219" s="151">
        <f t="shared" si="9"/>
        <v>3699</v>
      </c>
      <c r="H219" s="147">
        <v>86</v>
      </c>
    </row>
    <row r="220" spans="1:8" x14ac:dyDescent="0.2">
      <c r="A220" s="119">
        <v>219</v>
      </c>
      <c r="B220" s="57"/>
      <c r="C220" s="63">
        <v>41.75</v>
      </c>
      <c r="D220" s="117"/>
      <c r="E220" s="147">
        <v>12870</v>
      </c>
      <c r="F220" s="139">
        <f t="shared" si="10"/>
        <v>5090</v>
      </c>
      <c r="G220" s="151">
        <f t="shared" si="9"/>
        <v>3699</v>
      </c>
      <c r="H220" s="147">
        <v>86</v>
      </c>
    </row>
    <row r="221" spans="1:8" x14ac:dyDescent="0.2">
      <c r="A221" s="119">
        <v>220</v>
      </c>
      <c r="B221" s="57"/>
      <c r="C221" s="63">
        <v>41.75</v>
      </c>
      <c r="D221" s="117"/>
      <c r="E221" s="147">
        <v>12870</v>
      </c>
      <c r="F221" s="139">
        <f t="shared" si="10"/>
        <v>5090</v>
      </c>
      <c r="G221" s="151">
        <f t="shared" si="9"/>
        <v>3699</v>
      </c>
      <c r="H221" s="147">
        <v>86</v>
      </c>
    </row>
    <row r="222" spans="1:8" x14ac:dyDescent="0.2">
      <c r="A222" s="119">
        <v>221</v>
      </c>
      <c r="B222" s="57"/>
      <c r="C222" s="63">
        <v>41.75</v>
      </c>
      <c r="D222" s="117"/>
      <c r="E222" s="147">
        <v>12870</v>
      </c>
      <c r="F222" s="139">
        <f t="shared" si="10"/>
        <v>5090</v>
      </c>
      <c r="G222" s="151">
        <f t="shared" si="9"/>
        <v>3699</v>
      </c>
      <c r="H222" s="147">
        <v>86</v>
      </c>
    </row>
    <row r="223" spans="1:8" x14ac:dyDescent="0.2">
      <c r="A223" s="119">
        <v>222</v>
      </c>
      <c r="B223" s="57"/>
      <c r="C223" s="63">
        <v>41.75</v>
      </c>
      <c r="D223" s="117"/>
      <c r="E223" s="147">
        <v>12870</v>
      </c>
      <c r="F223" s="139">
        <f t="shared" si="10"/>
        <v>5090</v>
      </c>
      <c r="G223" s="151">
        <f t="shared" si="9"/>
        <v>3699</v>
      </c>
      <c r="H223" s="147">
        <v>86</v>
      </c>
    </row>
    <row r="224" spans="1:8" x14ac:dyDescent="0.2">
      <c r="A224" s="119">
        <v>223</v>
      </c>
      <c r="B224" s="57"/>
      <c r="C224" s="63">
        <v>41.75</v>
      </c>
      <c r="D224" s="117"/>
      <c r="E224" s="147">
        <v>12870</v>
      </c>
      <c r="F224" s="139">
        <f t="shared" si="10"/>
        <v>5090</v>
      </c>
      <c r="G224" s="151">
        <f t="shared" si="9"/>
        <v>3699</v>
      </c>
      <c r="H224" s="147">
        <v>86</v>
      </c>
    </row>
    <row r="225" spans="1:8" x14ac:dyDescent="0.2">
      <c r="A225" s="119">
        <v>224</v>
      </c>
      <c r="B225" s="57"/>
      <c r="C225" s="63">
        <v>41.75</v>
      </c>
      <c r="D225" s="117"/>
      <c r="E225" s="147">
        <v>12870</v>
      </c>
      <c r="F225" s="139">
        <f t="shared" si="10"/>
        <v>5090</v>
      </c>
      <c r="G225" s="151">
        <f t="shared" si="9"/>
        <v>3699</v>
      </c>
      <c r="H225" s="147">
        <v>86</v>
      </c>
    </row>
    <row r="226" spans="1:8" x14ac:dyDescent="0.2">
      <c r="A226" s="119">
        <v>225</v>
      </c>
      <c r="B226" s="57"/>
      <c r="C226" s="63">
        <v>41.75</v>
      </c>
      <c r="D226" s="117"/>
      <c r="E226" s="147">
        <v>12870</v>
      </c>
      <c r="F226" s="139">
        <f t="shared" si="10"/>
        <v>5090</v>
      </c>
      <c r="G226" s="151">
        <f t="shared" si="9"/>
        <v>3699</v>
      </c>
      <c r="H226" s="147">
        <v>86</v>
      </c>
    </row>
    <row r="227" spans="1:8" x14ac:dyDescent="0.2">
      <c r="A227" s="119">
        <v>226</v>
      </c>
      <c r="B227" s="57"/>
      <c r="C227" s="63">
        <v>41.75</v>
      </c>
      <c r="D227" s="117"/>
      <c r="E227" s="147">
        <v>12870</v>
      </c>
      <c r="F227" s="139">
        <f t="shared" si="10"/>
        <v>5090</v>
      </c>
      <c r="G227" s="151">
        <f t="shared" si="9"/>
        <v>3699</v>
      </c>
      <c r="H227" s="147">
        <v>86</v>
      </c>
    </row>
    <row r="228" spans="1:8" x14ac:dyDescent="0.2">
      <c r="A228" s="119">
        <v>227</v>
      </c>
      <c r="B228" s="57"/>
      <c r="C228" s="63">
        <v>41.75</v>
      </c>
      <c r="D228" s="117"/>
      <c r="E228" s="147">
        <v>12870</v>
      </c>
      <c r="F228" s="139">
        <f t="shared" si="10"/>
        <v>5090</v>
      </c>
      <c r="G228" s="151">
        <f t="shared" si="9"/>
        <v>3699</v>
      </c>
      <c r="H228" s="147">
        <v>86</v>
      </c>
    </row>
    <row r="229" spans="1:8" x14ac:dyDescent="0.2">
      <c r="A229" s="119">
        <v>228</v>
      </c>
      <c r="B229" s="57"/>
      <c r="C229" s="63">
        <v>41.75</v>
      </c>
      <c r="D229" s="117"/>
      <c r="E229" s="147">
        <v>12870</v>
      </c>
      <c r="F229" s="139">
        <f t="shared" si="10"/>
        <v>5090</v>
      </c>
      <c r="G229" s="151">
        <f t="shared" si="9"/>
        <v>3699</v>
      </c>
      <c r="H229" s="147">
        <v>86</v>
      </c>
    </row>
    <row r="230" spans="1:8" x14ac:dyDescent="0.2">
      <c r="A230" s="119">
        <v>229</v>
      </c>
      <c r="B230" s="57"/>
      <c r="C230" s="63">
        <v>41.75</v>
      </c>
      <c r="D230" s="117"/>
      <c r="E230" s="147">
        <v>12870</v>
      </c>
      <c r="F230" s="139">
        <f t="shared" si="10"/>
        <v>5090</v>
      </c>
      <c r="G230" s="151">
        <f t="shared" si="9"/>
        <v>3699</v>
      </c>
      <c r="H230" s="147">
        <v>86</v>
      </c>
    </row>
    <row r="231" spans="1:8" x14ac:dyDescent="0.2">
      <c r="A231" s="119">
        <v>230</v>
      </c>
      <c r="B231" s="57"/>
      <c r="C231" s="63">
        <v>41.75</v>
      </c>
      <c r="D231" s="117"/>
      <c r="E231" s="147">
        <v>12870</v>
      </c>
      <c r="F231" s="139">
        <f t="shared" si="10"/>
        <v>5090</v>
      </c>
      <c r="G231" s="151">
        <f t="shared" si="9"/>
        <v>3699</v>
      </c>
      <c r="H231" s="147">
        <v>86</v>
      </c>
    </row>
    <row r="232" spans="1:8" x14ac:dyDescent="0.2">
      <c r="A232" s="119">
        <v>231</v>
      </c>
      <c r="B232" s="57"/>
      <c r="C232" s="63">
        <v>41.75</v>
      </c>
      <c r="D232" s="117"/>
      <c r="E232" s="147">
        <v>12870</v>
      </c>
      <c r="F232" s="139">
        <f t="shared" si="10"/>
        <v>5090</v>
      </c>
      <c r="G232" s="151">
        <f t="shared" si="9"/>
        <v>3699</v>
      </c>
      <c r="H232" s="147">
        <v>86</v>
      </c>
    </row>
    <row r="233" spans="1:8" x14ac:dyDescent="0.2">
      <c r="A233" s="119">
        <v>232</v>
      </c>
      <c r="B233" s="57"/>
      <c r="C233" s="63">
        <v>41.75</v>
      </c>
      <c r="D233" s="117"/>
      <c r="E233" s="147">
        <v>12870</v>
      </c>
      <c r="F233" s="139">
        <f t="shared" si="10"/>
        <v>5090</v>
      </c>
      <c r="G233" s="151">
        <f t="shared" si="9"/>
        <v>3699</v>
      </c>
      <c r="H233" s="147">
        <v>86</v>
      </c>
    </row>
    <row r="234" spans="1:8" x14ac:dyDescent="0.2">
      <c r="A234" s="119">
        <v>233</v>
      </c>
      <c r="B234" s="57"/>
      <c r="C234" s="63">
        <v>41.75</v>
      </c>
      <c r="D234" s="117"/>
      <c r="E234" s="147">
        <v>12870</v>
      </c>
      <c r="F234" s="139">
        <f t="shared" si="10"/>
        <v>5090</v>
      </c>
      <c r="G234" s="151">
        <f t="shared" si="9"/>
        <v>3699</v>
      </c>
      <c r="H234" s="147">
        <v>86</v>
      </c>
    </row>
    <row r="235" spans="1:8" x14ac:dyDescent="0.2">
      <c r="A235" s="119">
        <v>234</v>
      </c>
      <c r="B235" s="57"/>
      <c r="C235" s="63">
        <v>41.75</v>
      </c>
      <c r="D235" s="117"/>
      <c r="E235" s="147">
        <v>12870</v>
      </c>
      <c r="F235" s="139">
        <f t="shared" si="10"/>
        <v>5090</v>
      </c>
      <c r="G235" s="151">
        <f t="shared" si="9"/>
        <v>3699</v>
      </c>
      <c r="H235" s="147">
        <v>86</v>
      </c>
    </row>
    <row r="236" spans="1:8" x14ac:dyDescent="0.2">
      <c r="A236" s="119">
        <v>235</v>
      </c>
      <c r="B236" s="57"/>
      <c r="C236" s="63">
        <v>41.75</v>
      </c>
      <c r="D236" s="117"/>
      <c r="E236" s="147">
        <v>12870</v>
      </c>
      <c r="F236" s="139">
        <f t="shared" si="10"/>
        <v>5090</v>
      </c>
      <c r="G236" s="151">
        <f t="shared" si="9"/>
        <v>3699</v>
      </c>
      <c r="H236" s="147">
        <v>86</v>
      </c>
    </row>
    <row r="237" spans="1:8" x14ac:dyDescent="0.2">
      <c r="A237" s="119">
        <v>236</v>
      </c>
      <c r="B237" s="57"/>
      <c r="C237" s="63">
        <v>41.75</v>
      </c>
      <c r="D237" s="117"/>
      <c r="E237" s="147">
        <v>12870</v>
      </c>
      <c r="F237" s="139">
        <f t="shared" si="10"/>
        <v>5090</v>
      </c>
      <c r="G237" s="151">
        <f t="shared" si="9"/>
        <v>3699</v>
      </c>
      <c r="H237" s="147">
        <v>86</v>
      </c>
    </row>
    <row r="238" spans="1:8" x14ac:dyDescent="0.2">
      <c r="A238" s="119">
        <v>237</v>
      </c>
      <c r="B238" s="57"/>
      <c r="C238" s="63">
        <v>41.75</v>
      </c>
      <c r="D238" s="117"/>
      <c r="E238" s="147">
        <v>12870</v>
      </c>
      <c r="F238" s="139">
        <f t="shared" si="10"/>
        <v>5090</v>
      </c>
      <c r="G238" s="151">
        <f t="shared" si="9"/>
        <v>3699</v>
      </c>
      <c r="H238" s="147">
        <v>86</v>
      </c>
    </row>
    <row r="239" spans="1:8" x14ac:dyDescent="0.2">
      <c r="A239" s="119">
        <v>238</v>
      </c>
      <c r="B239" s="57"/>
      <c r="C239" s="63">
        <v>41.75</v>
      </c>
      <c r="D239" s="117"/>
      <c r="E239" s="147">
        <v>12870</v>
      </c>
      <c r="F239" s="139">
        <f t="shared" si="10"/>
        <v>5090</v>
      </c>
      <c r="G239" s="151">
        <f t="shared" si="9"/>
        <v>3699</v>
      </c>
      <c r="H239" s="147">
        <v>86</v>
      </c>
    </row>
    <row r="240" spans="1:8" x14ac:dyDescent="0.2">
      <c r="A240" s="119">
        <v>239</v>
      </c>
      <c r="B240" s="57"/>
      <c r="C240" s="63">
        <v>41.75</v>
      </c>
      <c r="D240" s="117"/>
      <c r="E240" s="147">
        <v>12870</v>
      </c>
      <c r="F240" s="139">
        <f t="shared" si="10"/>
        <v>5090</v>
      </c>
      <c r="G240" s="151">
        <f t="shared" si="9"/>
        <v>3699</v>
      </c>
      <c r="H240" s="147">
        <v>86</v>
      </c>
    </row>
    <row r="241" spans="1:8" x14ac:dyDescent="0.2">
      <c r="A241" s="119">
        <v>240</v>
      </c>
      <c r="B241" s="57"/>
      <c r="C241" s="63">
        <v>41.75</v>
      </c>
      <c r="D241" s="117"/>
      <c r="E241" s="147">
        <v>12870</v>
      </c>
      <c r="F241" s="139">
        <f t="shared" si="10"/>
        <v>5090</v>
      </c>
      <c r="G241" s="151">
        <f t="shared" si="9"/>
        <v>3699</v>
      </c>
      <c r="H241" s="147">
        <v>86</v>
      </c>
    </row>
    <row r="242" spans="1:8" x14ac:dyDescent="0.2">
      <c r="A242" s="119">
        <v>241</v>
      </c>
      <c r="B242" s="57"/>
      <c r="C242" s="63">
        <v>41.75</v>
      </c>
      <c r="D242" s="117"/>
      <c r="E242" s="147">
        <v>12870</v>
      </c>
      <c r="F242" s="139">
        <f t="shared" si="10"/>
        <v>5090</v>
      </c>
      <c r="G242" s="151">
        <f t="shared" si="9"/>
        <v>3699</v>
      </c>
      <c r="H242" s="147">
        <v>86</v>
      </c>
    </row>
    <row r="243" spans="1:8" x14ac:dyDescent="0.2">
      <c r="A243" s="119">
        <v>242</v>
      </c>
      <c r="B243" s="57"/>
      <c r="C243" s="63">
        <v>41.75</v>
      </c>
      <c r="D243" s="117"/>
      <c r="E243" s="147">
        <v>12870</v>
      </c>
      <c r="F243" s="139">
        <f t="shared" si="10"/>
        <v>5090</v>
      </c>
      <c r="G243" s="151">
        <f t="shared" si="9"/>
        <v>3699</v>
      </c>
      <c r="H243" s="147">
        <v>86</v>
      </c>
    </row>
    <row r="244" spans="1:8" x14ac:dyDescent="0.2">
      <c r="A244" s="119">
        <v>243</v>
      </c>
      <c r="B244" s="57"/>
      <c r="C244" s="63">
        <v>41.75</v>
      </c>
      <c r="D244" s="117"/>
      <c r="E244" s="147">
        <v>12870</v>
      </c>
      <c r="F244" s="139">
        <f t="shared" si="10"/>
        <v>5090</v>
      </c>
      <c r="G244" s="151">
        <f t="shared" si="9"/>
        <v>3699</v>
      </c>
      <c r="H244" s="147">
        <v>86</v>
      </c>
    </row>
    <row r="245" spans="1:8" x14ac:dyDescent="0.2">
      <c r="A245" s="119">
        <v>244</v>
      </c>
      <c r="B245" s="57"/>
      <c r="C245" s="63">
        <v>41.75</v>
      </c>
      <c r="D245" s="117"/>
      <c r="E245" s="147">
        <v>12870</v>
      </c>
      <c r="F245" s="139">
        <f t="shared" si="10"/>
        <v>5090</v>
      </c>
      <c r="G245" s="151">
        <f t="shared" si="9"/>
        <v>3699</v>
      </c>
      <c r="H245" s="147">
        <v>86</v>
      </c>
    </row>
    <row r="246" spans="1:8" x14ac:dyDescent="0.2">
      <c r="A246" s="119">
        <v>245</v>
      </c>
      <c r="B246" s="57"/>
      <c r="C246" s="63">
        <v>41.75</v>
      </c>
      <c r="D246" s="117"/>
      <c r="E246" s="147">
        <v>12870</v>
      </c>
      <c r="F246" s="139">
        <f t="shared" si="10"/>
        <v>5090</v>
      </c>
      <c r="G246" s="151">
        <f t="shared" si="9"/>
        <v>3699</v>
      </c>
      <c r="H246" s="147">
        <v>86</v>
      </c>
    </row>
    <row r="247" spans="1:8" x14ac:dyDescent="0.2">
      <c r="A247" s="119">
        <v>246</v>
      </c>
      <c r="B247" s="57"/>
      <c r="C247" s="63">
        <v>41.75</v>
      </c>
      <c r="D247" s="117"/>
      <c r="E247" s="147">
        <v>12870</v>
      </c>
      <c r="F247" s="139">
        <f t="shared" si="10"/>
        <v>5090</v>
      </c>
      <c r="G247" s="151">
        <f t="shared" si="9"/>
        <v>3699</v>
      </c>
      <c r="H247" s="147">
        <v>86</v>
      </c>
    </row>
    <row r="248" spans="1:8" x14ac:dyDescent="0.2">
      <c r="A248" s="119">
        <v>247</v>
      </c>
      <c r="B248" s="57"/>
      <c r="C248" s="63">
        <v>41.75</v>
      </c>
      <c r="D248" s="117"/>
      <c r="E248" s="147">
        <v>12870</v>
      </c>
      <c r="F248" s="139">
        <f t="shared" si="10"/>
        <v>5090</v>
      </c>
      <c r="G248" s="151">
        <f t="shared" si="9"/>
        <v>3699</v>
      </c>
      <c r="H248" s="147">
        <v>86</v>
      </c>
    </row>
    <row r="249" spans="1:8" x14ac:dyDescent="0.2">
      <c r="A249" s="119">
        <v>248</v>
      </c>
      <c r="B249" s="57"/>
      <c r="C249" s="63">
        <v>41.75</v>
      </c>
      <c r="D249" s="117"/>
      <c r="E249" s="147">
        <v>12870</v>
      </c>
      <c r="F249" s="139">
        <f t="shared" si="10"/>
        <v>5090</v>
      </c>
      <c r="G249" s="151">
        <f t="shared" si="9"/>
        <v>3699</v>
      </c>
      <c r="H249" s="147">
        <v>86</v>
      </c>
    </row>
    <row r="250" spans="1:8" x14ac:dyDescent="0.2">
      <c r="A250" s="119">
        <v>249</v>
      </c>
      <c r="B250" s="57"/>
      <c r="C250" s="63">
        <v>41.75</v>
      </c>
      <c r="D250" s="117"/>
      <c r="E250" s="147">
        <v>12870</v>
      </c>
      <c r="F250" s="139">
        <f t="shared" si="10"/>
        <v>5090</v>
      </c>
      <c r="G250" s="151">
        <f t="shared" si="9"/>
        <v>3699</v>
      </c>
      <c r="H250" s="147">
        <v>86</v>
      </c>
    </row>
    <row r="251" spans="1:8" x14ac:dyDescent="0.2">
      <c r="A251" s="119">
        <v>250</v>
      </c>
      <c r="B251" s="57"/>
      <c r="C251" s="63">
        <v>41.75</v>
      </c>
      <c r="D251" s="117"/>
      <c r="E251" s="147">
        <v>12870</v>
      </c>
      <c r="F251" s="139">
        <f t="shared" si="10"/>
        <v>5090</v>
      </c>
      <c r="G251" s="151">
        <f t="shared" si="9"/>
        <v>3699</v>
      </c>
      <c r="H251" s="147">
        <v>86</v>
      </c>
    </row>
    <row r="252" spans="1:8" x14ac:dyDescent="0.2">
      <c r="A252" s="119">
        <v>251</v>
      </c>
      <c r="B252" s="57"/>
      <c r="C252" s="63">
        <v>41.75</v>
      </c>
      <c r="D252" s="117"/>
      <c r="E252" s="147">
        <v>12870</v>
      </c>
      <c r="F252" s="139">
        <f t="shared" si="10"/>
        <v>5090</v>
      </c>
      <c r="G252" s="151">
        <f t="shared" si="9"/>
        <v>3699</v>
      </c>
      <c r="H252" s="147">
        <v>86</v>
      </c>
    </row>
    <row r="253" spans="1:8" x14ac:dyDescent="0.2">
      <c r="A253" s="119">
        <v>252</v>
      </c>
      <c r="B253" s="57"/>
      <c r="C253" s="63">
        <v>41.75</v>
      </c>
      <c r="D253" s="117"/>
      <c r="E253" s="147">
        <v>12870</v>
      </c>
      <c r="F253" s="139">
        <f t="shared" si="10"/>
        <v>5090</v>
      </c>
      <c r="G253" s="151">
        <f t="shared" si="9"/>
        <v>3699</v>
      </c>
      <c r="H253" s="147">
        <v>86</v>
      </c>
    </row>
    <row r="254" spans="1:8" x14ac:dyDescent="0.2">
      <c r="A254" s="119">
        <v>253</v>
      </c>
      <c r="B254" s="57"/>
      <c r="C254" s="63">
        <v>41.75</v>
      </c>
      <c r="D254" s="117"/>
      <c r="E254" s="147">
        <v>12870</v>
      </c>
      <c r="F254" s="139">
        <f t="shared" si="10"/>
        <v>5090</v>
      </c>
      <c r="G254" s="151">
        <f t="shared" si="9"/>
        <v>3699</v>
      </c>
      <c r="H254" s="147">
        <v>86</v>
      </c>
    </row>
    <row r="255" spans="1:8" x14ac:dyDescent="0.2">
      <c r="A255" s="119">
        <v>254</v>
      </c>
      <c r="B255" s="57"/>
      <c r="C255" s="63">
        <v>41.75</v>
      </c>
      <c r="D255" s="117"/>
      <c r="E255" s="147">
        <v>12870</v>
      </c>
      <c r="F255" s="139">
        <f t="shared" si="10"/>
        <v>5090</v>
      </c>
      <c r="G255" s="151">
        <f t="shared" si="9"/>
        <v>3699</v>
      </c>
      <c r="H255" s="147">
        <v>86</v>
      </c>
    </row>
    <row r="256" spans="1:8" x14ac:dyDescent="0.2">
      <c r="A256" s="119">
        <v>255</v>
      </c>
      <c r="B256" s="57"/>
      <c r="C256" s="63">
        <v>41.75</v>
      </c>
      <c r="D256" s="117"/>
      <c r="E256" s="147">
        <v>12870</v>
      </c>
      <c r="F256" s="139">
        <f t="shared" si="10"/>
        <v>5090</v>
      </c>
      <c r="G256" s="151">
        <f t="shared" si="9"/>
        <v>3699</v>
      </c>
      <c r="H256" s="147">
        <v>86</v>
      </c>
    </row>
    <row r="257" spans="1:8" x14ac:dyDescent="0.2">
      <c r="A257" s="119">
        <v>256</v>
      </c>
      <c r="B257" s="57"/>
      <c r="C257" s="63">
        <v>41.75</v>
      </c>
      <c r="D257" s="117"/>
      <c r="E257" s="147">
        <v>12870</v>
      </c>
      <c r="F257" s="139">
        <f t="shared" si="10"/>
        <v>5090</v>
      </c>
      <c r="G257" s="151">
        <f t="shared" si="9"/>
        <v>3699</v>
      </c>
      <c r="H257" s="147">
        <v>86</v>
      </c>
    </row>
    <row r="258" spans="1:8" x14ac:dyDescent="0.2">
      <c r="A258" s="119">
        <v>257</v>
      </c>
      <c r="B258" s="57"/>
      <c r="C258" s="63">
        <v>41.75</v>
      </c>
      <c r="D258" s="117"/>
      <c r="E258" s="147">
        <v>12870</v>
      </c>
      <c r="F258" s="139">
        <f t="shared" si="10"/>
        <v>5090</v>
      </c>
      <c r="G258" s="151">
        <f t="shared" si="9"/>
        <v>3699</v>
      </c>
      <c r="H258" s="147">
        <v>86</v>
      </c>
    </row>
    <row r="259" spans="1:8" x14ac:dyDescent="0.2">
      <c r="A259" s="119">
        <v>258</v>
      </c>
      <c r="B259" s="57"/>
      <c r="C259" s="63">
        <v>41.75</v>
      </c>
      <c r="D259" s="117"/>
      <c r="E259" s="147">
        <v>12870</v>
      </c>
      <c r="F259" s="139">
        <f t="shared" si="10"/>
        <v>5090</v>
      </c>
      <c r="G259" s="151">
        <f t="shared" si="9"/>
        <v>3699</v>
      </c>
      <c r="H259" s="147">
        <v>86</v>
      </c>
    </row>
    <row r="260" spans="1:8" x14ac:dyDescent="0.2">
      <c r="A260" s="119">
        <v>259</v>
      </c>
      <c r="B260" s="57"/>
      <c r="C260" s="63">
        <v>41.75</v>
      </c>
      <c r="D260" s="117"/>
      <c r="E260" s="147">
        <v>12870</v>
      </c>
      <c r="F260" s="139">
        <f t="shared" si="10"/>
        <v>5090</v>
      </c>
      <c r="G260" s="151">
        <f t="shared" si="9"/>
        <v>3699</v>
      </c>
      <c r="H260" s="147">
        <v>86</v>
      </c>
    </row>
    <row r="261" spans="1:8" x14ac:dyDescent="0.2">
      <c r="A261" s="119">
        <v>260</v>
      </c>
      <c r="B261" s="57"/>
      <c r="C261" s="63">
        <v>41.75</v>
      </c>
      <c r="D261" s="117"/>
      <c r="E261" s="147">
        <v>12870</v>
      </c>
      <c r="F261" s="139">
        <f t="shared" si="10"/>
        <v>5090</v>
      </c>
      <c r="G261" s="151">
        <f t="shared" si="9"/>
        <v>3699</v>
      </c>
      <c r="H261" s="147">
        <v>86</v>
      </c>
    </row>
    <row r="262" spans="1:8" x14ac:dyDescent="0.2">
      <c r="A262" s="119">
        <v>261</v>
      </c>
      <c r="B262" s="57"/>
      <c r="C262" s="63">
        <v>41.75</v>
      </c>
      <c r="D262" s="117"/>
      <c r="E262" s="147">
        <v>12870</v>
      </c>
      <c r="F262" s="139">
        <f t="shared" si="10"/>
        <v>5090</v>
      </c>
      <c r="G262" s="151">
        <f t="shared" si="9"/>
        <v>3699</v>
      </c>
      <c r="H262" s="147">
        <v>86</v>
      </c>
    </row>
    <row r="263" spans="1:8" x14ac:dyDescent="0.2">
      <c r="A263" s="119">
        <v>262</v>
      </c>
      <c r="B263" s="57"/>
      <c r="C263" s="63">
        <v>41.75</v>
      </c>
      <c r="D263" s="117"/>
      <c r="E263" s="147">
        <v>12870</v>
      </c>
      <c r="F263" s="139">
        <f t="shared" si="10"/>
        <v>5090</v>
      </c>
      <c r="G263" s="151">
        <f t="shared" si="9"/>
        <v>3699</v>
      </c>
      <c r="H263" s="147">
        <v>86</v>
      </c>
    </row>
    <row r="264" spans="1:8" x14ac:dyDescent="0.2">
      <c r="A264" s="119">
        <v>263</v>
      </c>
      <c r="B264" s="57"/>
      <c r="C264" s="63">
        <v>41.75</v>
      </c>
      <c r="D264" s="117"/>
      <c r="E264" s="147">
        <v>12870</v>
      </c>
      <c r="F264" s="139">
        <f t="shared" si="10"/>
        <v>5090</v>
      </c>
      <c r="G264" s="151">
        <f t="shared" si="9"/>
        <v>3699</v>
      </c>
      <c r="H264" s="147">
        <v>86</v>
      </c>
    </row>
    <row r="265" spans="1:8" x14ac:dyDescent="0.2">
      <c r="A265" s="119">
        <v>264</v>
      </c>
      <c r="B265" s="57"/>
      <c r="C265" s="63">
        <v>41.75</v>
      </c>
      <c r="D265" s="117"/>
      <c r="E265" s="147">
        <v>12870</v>
      </c>
      <c r="F265" s="139">
        <f t="shared" si="10"/>
        <v>5090</v>
      </c>
      <c r="G265" s="151">
        <f t="shared" si="9"/>
        <v>3699</v>
      </c>
      <c r="H265" s="147">
        <v>86</v>
      </c>
    </row>
    <row r="266" spans="1:8" x14ac:dyDescent="0.2">
      <c r="A266" s="119">
        <v>265</v>
      </c>
      <c r="B266" s="57"/>
      <c r="C266" s="63">
        <v>41.75</v>
      </c>
      <c r="D266" s="117"/>
      <c r="E266" s="147">
        <v>12870</v>
      </c>
      <c r="F266" s="139">
        <f t="shared" si="10"/>
        <v>5090</v>
      </c>
      <c r="G266" s="151">
        <f t="shared" si="9"/>
        <v>3699</v>
      </c>
      <c r="H266" s="147">
        <v>86</v>
      </c>
    </row>
    <row r="267" spans="1:8" x14ac:dyDescent="0.2">
      <c r="A267" s="119">
        <v>266</v>
      </c>
      <c r="B267" s="57"/>
      <c r="C267" s="63">
        <v>41.75</v>
      </c>
      <c r="D267" s="117"/>
      <c r="E267" s="147">
        <v>12870</v>
      </c>
      <c r="F267" s="139">
        <f t="shared" si="10"/>
        <v>5090</v>
      </c>
      <c r="G267" s="151">
        <f t="shared" si="9"/>
        <v>3699</v>
      </c>
      <c r="H267" s="147">
        <v>86</v>
      </c>
    </row>
    <row r="268" spans="1:8" x14ac:dyDescent="0.2">
      <c r="A268" s="119">
        <v>267</v>
      </c>
      <c r="B268" s="57"/>
      <c r="C268" s="63">
        <v>41.75</v>
      </c>
      <c r="D268" s="117"/>
      <c r="E268" s="147">
        <v>12870</v>
      </c>
      <c r="F268" s="139">
        <f t="shared" si="10"/>
        <v>5090</v>
      </c>
      <c r="G268" s="151">
        <f t="shared" si="9"/>
        <v>3699</v>
      </c>
      <c r="H268" s="147">
        <v>86</v>
      </c>
    </row>
    <row r="269" spans="1:8" x14ac:dyDescent="0.2">
      <c r="A269" s="119">
        <v>268</v>
      </c>
      <c r="B269" s="57"/>
      <c r="C269" s="63">
        <v>41.75</v>
      </c>
      <c r="D269" s="117"/>
      <c r="E269" s="147">
        <v>12870</v>
      </c>
      <c r="F269" s="139">
        <f t="shared" si="10"/>
        <v>5090</v>
      </c>
      <c r="G269" s="151">
        <f t="shared" ref="G269:G332" si="11">ROUND(12*(1/C269*E269),0)</f>
        <v>3699</v>
      </c>
      <c r="H269" s="147">
        <v>86</v>
      </c>
    </row>
    <row r="270" spans="1:8" x14ac:dyDescent="0.2">
      <c r="A270" s="119">
        <v>269</v>
      </c>
      <c r="B270" s="57"/>
      <c r="C270" s="63">
        <v>41.75</v>
      </c>
      <c r="D270" s="117"/>
      <c r="E270" s="147">
        <v>12870</v>
      </c>
      <c r="F270" s="139">
        <f t="shared" ref="F270:F333" si="12">ROUND(12*1.35278*(1/C270*E270)+H270,0)</f>
        <v>5090</v>
      </c>
      <c r="G270" s="151">
        <f t="shared" si="11"/>
        <v>3699</v>
      </c>
      <c r="H270" s="147">
        <v>86</v>
      </c>
    </row>
    <row r="271" spans="1:8" x14ac:dyDescent="0.2">
      <c r="A271" s="119">
        <v>270</v>
      </c>
      <c r="B271" s="57"/>
      <c r="C271" s="63">
        <v>41.75</v>
      </c>
      <c r="D271" s="117"/>
      <c r="E271" s="147">
        <v>12870</v>
      </c>
      <c r="F271" s="139">
        <f t="shared" si="12"/>
        <v>5090</v>
      </c>
      <c r="G271" s="151">
        <f t="shared" si="11"/>
        <v>3699</v>
      </c>
      <c r="H271" s="147">
        <v>86</v>
      </c>
    </row>
    <row r="272" spans="1:8" x14ac:dyDescent="0.2">
      <c r="A272" s="119">
        <v>271</v>
      </c>
      <c r="B272" s="57"/>
      <c r="C272" s="63">
        <v>41.75</v>
      </c>
      <c r="D272" s="117"/>
      <c r="E272" s="147">
        <v>12870</v>
      </c>
      <c r="F272" s="139">
        <f t="shared" si="12"/>
        <v>5090</v>
      </c>
      <c r="G272" s="151">
        <f t="shared" si="11"/>
        <v>3699</v>
      </c>
      <c r="H272" s="147">
        <v>86</v>
      </c>
    </row>
    <row r="273" spans="1:8" x14ac:dyDescent="0.2">
      <c r="A273" s="119">
        <v>272</v>
      </c>
      <c r="B273" s="57"/>
      <c r="C273" s="63">
        <v>41.75</v>
      </c>
      <c r="D273" s="117"/>
      <c r="E273" s="147">
        <v>12870</v>
      </c>
      <c r="F273" s="139">
        <f t="shared" si="12"/>
        <v>5090</v>
      </c>
      <c r="G273" s="151">
        <f t="shared" si="11"/>
        <v>3699</v>
      </c>
      <c r="H273" s="147">
        <v>86</v>
      </c>
    </row>
    <row r="274" spans="1:8" x14ac:dyDescent="0.2">
      <c r="A274" s="119">
        <v>273</v>
      </c>
      <c r="B274" s="57"/>
      <c r="C274" s="63">
        <v>41.75</v>
      </c>
      <c r="D274" s="117"/>
      <c r="E274" s="147">
        <v>12870</v>
      </c>
      <c r="F274" s="139">
        <f t="shared" si="12"/>
        <v>5090</v>
      </c>
      <c r="G274" s="151">
        <f t="shared" si="11"/>
        <v>3699</v>
      </c>
      <c r="H274" s="147">
        <v>86</v>
      </c>
    </row>
    <row r="275" spans="1:8" x14ac:dyDescent="0.2">
      <c r="A275" s="119">
        <v>274</v>
      </c>
      <c r="B275" s="57"/>
      <c r="C275" s="63">
        <v>41.75</v>
      </c>
      <c r="D275" s="117"/>
      <c r="E275" s="147">
        <v>12870</v>
      </c>
      <c r="F275" s="139">
        <f t="shared" si="12"/>
        <v>5090</v>
      </c>
      <c r="G275" s="151">
        <f t="shared" si="11"/>
        <v>3699</v>
      </c>
      <c r="H275" s="147">
        <v>86</v>
      </c>
    </row>
    <row r="276" spans="1:8" x14ac:dyDescent="0.2">
      <c r="A276" s="119">
        <v>275</v>
      </c>
      <c r="B276" s="57"/>
      <c r="C276" s="63">
        <v>41.75</v>
      </c>
      <c r="D276" s="117"/>
      <c r="E276" s="147">
        <v>12870</v>
      </c>
      <c r="F276" s="139">
        <f t="shared" si="12"/>
        <v>5090</v>
      </c>
      <c r="G276" s="151">
        <f t="shared" si="11"/>
        <v>3699</v>
      </c>
      <c r="H276" s="147">
        <v>86</v>
      </c>
    </row>
    <row r="277" spans="1:8" x14ac:dyDescent="0.2">
      <c r="A277" s="119">
        <v>276</v>
      </c>
      <c r="B277" s="57"/>
      <c r="C277" s="63">
        <v>41.75</v>
      </c>
      <c r="D277" s="117"/>
      <c r="E277" s="147">
        <v>12870</v>
      </c>
      <c r="F277" s="139">
        <f t="shared" si="12"/>
        <v>5090</v>
      </c>
      <c r="G277" s="151">
        <f t="shared" si="11"/>
        <v>3699</v>
      </c>
      <c r="H277" s="147">
        <v>86</v>
      </c>
    </row>
    <row r="278" spans="1:8" x14ac:dyDescent="0.2">
      <c r="A278" s="119">
        <v>277</v>
      </c>
      <c r="B278" s="57"/>
      <c r="C278" s="63">
        <v>41.75</v>
      </c>
      <c r="D278" s="117"/>
      <c r="E278" s="147">
        <v>12870</v>
      </c>
      <c r="F278" s="139">
        <f t="shared" si="12"/>
        <v>5090</v>
      </c>
      <c r="G278" s="151">
        <f t="shared" si="11"/>
        <v>3699</v>
      </c>
      <c r="H278" s="147">
        <v>86</v>
      </c>
    </row>
    <row r="279" spans="1:8" x14ac:dyDescent="0.2">
      <c r="A279" s="119">
        <v>278</v>
      </c>
      <c r="B279" s="57"/>
      <c r="C279" s="63">
        <v>41.75</v>
      </c>
      <c r="D279" s="117"/>
      <c r="E279" s="147">
        <v>12870</v>
      </c>
      <c r="F279" s="139">
        <f t="shared" si="12"/>
        <v>5090</v>
      </c>
      <c r="G279" s="151">
        <f t="shared" si="11"/>
        <v>3699</v>
      </c>
      <c r="H279" s="147">
        <v>86</v>
      </c>
    </row>
    <row r="280" spans="1:8" x14ac:dyDescent="0.2">
      <c r="A280" s="119">
        <v>279</v>
      </c>
      <c r="B280" s="57"/>
      <c r="C280" s="63">
        <v>41.75</v>
      </c>
      <c r="D280" s="117"/>
      <c r="E280" s="147">
        <v>12870</v>
      </c>
      <c r="F280" s="139">
        <f t="shared" si="12"/>
        <v>5090</v>
      </c>
      <c r="G280" s="151">
        <f t="shared" si="11"/>
        <v>3699</v>
      </c>
      <c r="H280" s="147">
        <v>86</v>
      </c>
    </row>
    <row r="281" spans="1:8" x14ac:dyDescent="0.2">
      <c r="A281" s="119">
        <v>280</v>
      </c>
      <c r="B281" s="57"/>
      <c r="C281" s="63">
        <v>41.75</v>
      </c>
      <c r="D281" s="117"/>
      <c r="E281" s="147">
        <v>12870</v>
      </c>
      <c r="F281" s="139">
        <f t="shared" si="12"/>
        <v>5090</v>
      </c>
      <c r="G281" s="151">
        <f t="shared" si="11"/>
        <v>3699</v>
      </c>
      <c r="H281" s="147">
        <v>86</v>
      </c>
    </row>
    <row r="282" spans="1:8" x14ac:dyDescent="0.2">
      <c r="A282" s="119">
        <v>281</v>
      </c>
      <c r="B282" s="57"/>
      <c r="C282" s="63">
        <v>41.75</v>
      </c>
      <c r="D282" s="117"/>
      <c r="E282" s="147">
        <v>12870</v>
      </c>
      <c r="F282" s="139">
        <f t="shared" si="12"/>
        <v>5090</v>
      </c>
      <c r="G282" s="151">
        <f t="shared" si="11"/>
        <v>3699</v>
      </c>
      <c r="H282" s="147">
        <v>86</v>
      </c>
    </row>
    <row r="283" spans="1:8" x14ac:dyDescent="0.2">
      <c r="A283" s="119">
        <v>282</v>
      </c>
      <c r="B283" s="57"/>
      <c r="C283" s="63">
        <v>41.75</v>
      </c>
      <c r="D283" s="117"/>
      <c r="E283" s="147">
        <v>12870</v>
      </c>
      <c r="F283" s="139">
        <f t="shared" si="12"/>
        <v>5090</v>
      </c>
      <c r="G283" s="151">
        <f t="shared" si="11"/>
        <v>3699</v>
      </c>
      <c r="H283" s="147">
        <v>86</v>
      </c>
    </row>
    <row r="284" spans="1:8" x14ac:dyDescent="0.2">
      <c r="A284" s="119">
        <v>283</v>
      </c>
      <c r="B284" s="57"/>
      <c r="C284" s="63">
        <v>41.75</v>
      </c>
      <c r="D284" s="117"/>
      <c r="E284" s="147">
        <v>12870</v>
      </c>
      <c r="F284" s="139">
        <f t="shared" si="12"/>
        <v>5090</v>
      </c>
      <c r="G284" s="151">
        <f t="shared" si="11"/>
        <v>3699</v>
      </c>
      <c r="H284" s="147">
        <v>86</v>
      </c>
    </row>
    <row r="285" spans="1:8" x14ac:dyDescent="0.2">
      <c r="A285" s="119">
        <v>284</v>
      </c>
      <c r="B285" s="57"/>
      <c r="C285" s="63">
        <v>41.75</v>
      </c>
      <c r="D285" s="117"/>
      <c r="E285" s="147">
        <v>12870</v>
      </c>
      <c r="F285" s="139">
        <f t="shared" si="12"/>
        <v>5090</v>
      </c>
      <c r="G285" s="151">
        <f t="shared" si="11"/>
        <v>3699</v>
      </c>
      <c r="H285" s="147">
        <v>86</v>
      </c>
    </row>
    <row r="286" spans="1:8" x14ac:dyDescent="0.2">
      <c r="A286" s="119">
        <v>285</v>
      </c>
      <c r="B286" s="57"/>
      <c r="C286" s="63">
        <v>41.75</v>
      </c>
      <c r="D286" s="117"/>
      <c r="E286" s="147">
        <v>12870</v>
      </c>
      <c r="F286" s="139">
        <f t="shared" si="12"/>
        <v>5090</v>
      </c>
      <c r="G286" s="151">
        <f t="shared" si="11"/>
        <v>3699</v>
      </c>
      <c r="H286" s="147">
        <v>86</v>
      </c>
    </row>
    <row r="287" spans="1:8" x14ac:dyDescent="0.2">
      <c r="A287" s="119">
        <v>286</v>
      </c>
      <c r="B287" s="57"/>
      <c r="C287" s="63">
        <v>41.75</v>
      </c>
      <c r="D287" s="117"/>
      <c r="E287" s="147">
        <v>12870</v>
      </c>
      <c r="F287" s="139">
        <f t="shared" si="12"/>
        <v>5090</v>
      </c>
      <c r="G287" s="151">
        <f t="shared" si="11"/>
        <v>3699</v>
      </c>
      <c r="H287" s="147">
        <v>86</v>
      </c>
    </row>
    <row r="288" spans="1:8" x14ac:dyDescent="0.2">
      <c r="A288" s="119">
        <v>287</v>
      </c>
      <c r="B288" s="57"/>
      <c r="C288" s="63">
        <v>41.75</v>
      </c>
      <c r="D288" s="117"/>
      <c r="E288" s="147">
        <v>12870</v>
      </c>
      <c r="F288" s="139">
        <f t="shared" si="12"/>
        <v>5090</v>
      </c>
      <c r="G288" s="151">
        <f t="shared" si="11"/>
        <v>3699</v>
      </c>
      <c r="H288" s="147">
        <v>86</v>
      </c>
    </row>
    <row r="289" spans="1:8" x14ac:dyDescent="0.2">
      <c r="A289" s="119">
        <v>288</v>
      </c>
      <c r="B289" s="57"/>
      <c r="C289" s="63">
        <v>41.75</v>
      </c>
      <c r="D289" s="117"/>
      <c r="E289" s="147">
        <v>12870</v>
      </c>
      <c r="F289" s="139">
        <f t="shared" si="12"/>
        <v>5090</v>
      </c>
      <c r="G289" s="151">
        <f t="shared" si="11"/>
        <v>3699</v>
      </c>
      <c r="H289" s="147">
        <v>86</v>
      </c>
    </row>
    <row r="290" spans="1:8" x14ac:dyDescent="0.2">
      <c r="A290" s="119">
        <v>289</v>
      </c>
      <c r="B290" s="57"/>
      <c r="C290" s="63">
        <v>41.75</v>
      </c>
      <c r="D290" s="117"/>
      <c r="E290" s="147">
        <v>12870</v>
      </c>
      <c r="F290" s="139">
        <f t="shared" si="12"/>
        <v>5090</v>
      </c>
      <c r="G290" s="151">
        <f t="shared" si="11"/>
        <v>3699</v>
      </c>
      <c r="H290" s="147">
        <v>86</v>
      </c>
    </row>
    <row r="291" spans="1:8" x14ac:dyDescent="0.2">
      <c r="A291" s="119">
        <v>290</v>
      </c>
      <c r="B291" s="57"/>
      <c r="C291" s="63">
        <v>41.75</v>
      </c>
      <c r="D291" s="117"/>
      <c r="E291" s="147">
        <v>12870</v>
      </c>
      <c r="F291" s="139">
        <f t="shared" si="12"/>
        <v>5090</v>
      </c>
      <c r="G291" s="151">
        <f t="shared" si="11"/>
        <v>3699</v>
      </c>
      <c r="H291" s="147">
        <v>86</v>
      </c>
    </row>
    <row r="292" spans="1:8" x14ac:dyDescent="0.2">
      <c r="A292" s="119">
        <v>291</v>
      </c>
      <c r="B292" s="57"/>
      <c r="C292" s="63">
        <v>41.75</v>
      </c>
      <c r="D292" s="117"/>
      <c r="E292" s="147">
        <v>12870</v>
      </c>
      <c r="F292" s="139">
        <f t="shared" si="12"/>
        <v>5090</v>
      </c>
      <c r="G292" s="151">
        <f t="shared" si="11"/>
        <v>3699</v>
      </c>
      <c r="H292" s="147">
        <v>86</v>
      </c>
    </row>
    <row r="293" spans="1:8" x14ac:dyDescent="0.2">
      <c r="A293" s="119">
        <v>292</v>
      </c>
      <c r="B293" s="57"/>
      <c r="C293" s="63">
        <v>41.75</v>
      </c>
      <c r="D293" s="117"/>
      <c r="E293" s="147">
        <v>12870</v>
      </c>
      <c r="F293" s="139">
        <f t="shared" si="12"/>
        <v>5090</v>
      </c>
      <c r="G293" s="151">
        <f t="shared" si="11"/>
        <v>3699</v>
      </c>
      <c r="H293" s="147">
        <v>86</v>
      </c>
    </row>
    <row r="294" spans="1:8" x14ac:dyDescent="0.2">
      <c r="A294" s="119">
        <v>293</v>
      </c>
      <c r="B294" s="57"/>
      <c r="C294" s="63">
        <v>41.75</v>
      </c>
      <c r="D294" s="117"/>
      <c r="E294" s="147">
        <v>12870</v>
      </c>
      <c r="F294" s="139">
        <f t="shared" si="12"/>
        <v>5090</v>
      </c>
      <c r="G294" s="151">
        <f t="shared" si="11"/>
        <v>3699</v>
      </c>
      <c r="H294" s="147">
        <v>86</v>
      </c>
    </row>
    <row r="295" spans="1:8" x14ac:dyDescent="0.2">
      <c r="A295" s="119">
        <v>294</v>
      </c>
      <c r="B295" s="57"/>
      <c r="C295" s="63">
        <v>41.75</v>
      </c>
      <c r="D295" s="117"/>
      <c r="E295" s="147">
        <v>12870</v>
      </c>
      <c r="F295" s="139">
        <f t="shared" si="12"/>
        <v>5090</v>
      </c>
      <c r="G295" s="151">
        <f t="shared" si="11"/>
        <v>3699</v>
      </c>
      <c r="H295" s="147">
        <v>86</v>
      </c>
    </row>
    <row r="296" spans="1:8" x14ac:dyDescent="0.2">
      <c r="A296" s="119">
        <v>295</v>
      </c>
      <c r="B296" s="57"/>
      <c r="C296" s="63">
        <v>41.75</v>
      </c>
      <c r="D296" s="117"/>
      <c r="E296" s="147">
        <v>12870</v>
      </c>
      <c r="F296" s="139">
        <f t="shared" si="12"/>
        <v>5090</v>
      </c>
      <c r="G296" s="151">
        <f t="shared" si="11"/>
        <v>3699</v>
      </c>
      <c r="H296" s="147">
        <v>86</v>
      </c>
    </row>
    <row r="297" spans="1:8" x14ac:dyDescent="0.2">
      <c r="A297" s="119">
        <v>296</v>
      </c>
      <c r="B297" s="57"/>
      <c r="C297" s="63">
        <v>41.75</v>
      </c>
      <c r="D297" s="117"/>
      <c r="E297" s="147">
        <v>12870</v>
      </c>
      <c r="F297" s="139">
        <f t="shared" si="12"/>
        <v>5090</v>
      </c>
      <c r="G297" s="151">
        <f t="shared" si="11"/>
        <v>3699</v>
      </c>
      <c r="H297" s="147">
        <v>86</v>
      </c>
    </row>
    <row r="298" spans="1:8" x14ac:dyDescent="0.2">
      <c r="A298" s="119">
        <v>297</v>
      </c>
      <c r="B298" s="57"/>
      <c r="C298" s="63">
        <v>41.75</v>
      </c>
      <c r="D298" s="117"/>
      <c r="E298" s="147">
        <v>12870</v>
      </c>
      <c r="F298" s="139">
        <f t="shared" si="12"/>
        <v>5090</v>
      </c>
      <c r="G298" s="151">
        <f t="shared" si="11"/>
        <v>3699</v>
      </c>
      <c r="H298" s="147">
        <v>86</v>
      </c>
    </row>
    <row r="299" spans="1:8" x14ac:dyDescent="0.2">
      <c r="A299" s="119">
        <v>298</v>
      </c>
      <c r="B299" s="57"/>
      <c r="C299" s="63">
        <v>41.75</v>
      </c>
      <c r="D299" s="117"/>
      <c r="E299" s="147">
        <v>12870</v>
      </c>
      <c r="F299" s="139">
        <f t="shared" si="12"/>
        <v>5090</v>
      </c>
      <c r="G299" s="151">
        <f t="shared" si="11"/>
        <v>3699</v>
      </c>
      <c r="H299" s="147">
        <v>86</v>
      </c>
    </row>
    <row r="300" spans="1:8" x14ac:dyDescent="0.2">
      <c r="A300" s="119">
        <v>299</v>
      </c>
      <c r="B300" s="57"/>
      <c r="C300" s="63">
        <v>41.75</v>
      </c>
      <c r="D300" s="117"/>
      <c r="E300" s="147">
        <v>12870</v>
      </c>
      <c r="F300" s="139">
        <f t="shared" si="12"/>
        <v>5090</v>
      </c>
      <c r="G300" s="151">
        <f t="shared" si="11"/>
        <v>3699</v>
      </c>
      <c r="H300" s="147">
        <v>86</v>
      </c>
    </row>
    <row r="301" spans="1:8" x14ac:dyDescent="0.2">
      <c r="A301" s="119">
        <v>300</v>
      </c>
      <c r="B301" s="57"/>
      <c r="C301" s="63">
        <v>41.75</v>
      </c>
      <c r="D301" s="117"/>
      <c r="E301" s="147">
        <v>12870</v>
      </c>
      <c r="F301" s="139">
        <f t="shared" si="12"/>
        <v>5090</v>
      </c>
      <c r="G301" s="151">
        <f t="shared" si="11"/>
        <v>3699</v>
      </c>
      <c r="H301" s="147">
        <v>86</v>
      </c>
    </row>
    <row r="302" spans="1:8" x14ac:dyDescent="0.2">
      <c r="A302" s="119">
        <v>301</v>
      </c>
      <c r="B302" s="57"/>
      <c r="C302" s="63">
        <v>41.75</v>
      </c>
      <c r="D302" s="117"/>
      <c r="E302" s="147">
        <v>12870</v>
      </c>
      <c r="F302" s="139">
        <f t="shared" si="12"/>
        <v>5090</v>
      </c>
      <c r="G302" s="151">
        <f t="shared" si="11"/>
        <v>3699</v>
      </c>
      <c r="H302" s="147">
        <v>86</v>
      </c>
    </row>
    <row r="303" spans="1:8" x14ac:dyDescent="0.2">
      <c r="A303" s="119">
        <v>302</v>
      </c>
      <c r="B303" s="57"/>
      <c r="C303" s="63">
        <v>41.75</v>
      </c>
      <c r="D303" s="117"/>
      <c r="E303" s="147">
        <v>12870</v>
      </c>
      <c r="F303" s="139">
        <f t="shared" si="12"/>
        <v>5090</v>
      </c>
      <c r="G303" s="151">
        <f t="shared" si="11"/>
        <v>3699</v>
      </c>
      <c r="H303" s="147">
        <v>86</v>
      </c>
    </row>
    <row r="304" spans="1:8" x14ac:dyDescent="0.2">
      <c r="A304" s="119">
        <v>303</v>
      </c>
      <c r="B304" s="57"/>
      <c r="C304" s="63">
        <v>41.75</v>
      </c>
      <c r="D304" s="117"/>
      <c r="E304" s="147">
        <v>12870</v>
      </c>
      <c r="F304" s="139">
        <f t="shared" si="12"/>
        <v>5090</v>
      </c>
      <c r="G304" s="151">
        <f t="shared" si="11"/>
        <v>3699</v>
      </c>
      <c r="H304" s="147">
        <v>86</v>
      </c>
    </row>
    <row r="305" spans="1:8" x14ac:dyDescent="0.2">
      <c r="A305" s="119">
        <v>304</v>
      </c>
      <c r="B305" s="57"/>
      <c r="C305" s="63">
        <v>41.75</v>
      </c>
      <c r="D305" s="117"/>
      <c r="E305" s="147">
        <v>12870</v>
      </c>
      <c r="F305" s="139">
        <f t="shared" si="12"/>
        <v>5090</v>
      </c>
      <c r="G305" s="151">
        <f t="shared" si="11"/>
        <v>3699</v>
      </c>
      <c r="H305" s="147">
        <v>86</v>
      </c>
    </row>
    <row r="306" spans="1:8" x14ac:dyDescent="0.2">
      <c r="A306" s="119">
        <v>305</v>
      </c>
      <c r="B306" s="57"/>
      <c r="C306" s="63">
        <v>41.75</v>
      </c>
      <c r="D306" s="117"/>
      <c r="E306" s="147">
        <v>12870</v>
      </c>
      <c r="F306" s="139">
        <f t="shared" si="12"/>
        <v>5090</v>
      </c>
      <c r="G306" s="151">
        <f t="shared" si="11"/>
        <v>3699</v>
      </c>
      <c r="H306" s="147">
        <v>86</v>
      </c>
    </row>
    <row r="307" spans="1:8" x14ac:dyDescent="0.2">
      <c r="A307" s="119">
        <v>306</v>
      </c>
      <c r="B307" s="57"/>
      <c r="C307" s="63">
        <v>41.75</v>
      </c>
      <c r="D307" s="117"/>
      <c r="E307" s="147">
        <v>12870</v>
      </c>
      <c r="F307" s="139">
        <f t="shared" si="12"/>
        <v>5090</v>
      </c>
      <c r="G307" s="151">
        <f t="shared" si="11"/>
        <v>3699</v>
      </c>
      <c r="H307" s="147">
        <v>86</v>
      </c>
    </row>
    <row r="308" spans="1:8" x14ac:dyDescent="0.2">
      <c r="A308" s="119">
        <v>307</v>
      </c>
      <c r="B308" s="57"/>
      <c r="C308" s="63">
        <v>41.75</v>
      </c>
      <c r="D308" s="117"/>
      <c r="E308" s="147">
        <v>12870</v>
      </c>
      <c r="F308" s="139">
        <f t="shared" si="12"/>
        <v>5090</v>
      </c>
      <c r="G308" s="151">
        <f t="shared" si="11"/>
        <v>3699</v>
      </c>
      <c r="H308" s="147">
        <v>86</v>
      </c>
    </row>
    <row r="309" spans="1:8" x14ac:dyDescent="0.2">
      <c r="A309" s="119">
        <v>308</v>
      </c>
      <c r="B309" s="57"/>
      <c r="C309" s="63">
        <v>41.75</v>
      </c>
      <c r="D309" s="117"/>
      <c r="E309" s="147">
        <v>12870</v>
      </c>
      <c r="F309" s="139">
        <f t="shared" si="12"/>
        <v>5090</v>
      </c>
      <c r="G309" s="151">
        <f t="shared" si="11"/>
        <v>3699</v>
      </c>
      <c r="H309" s="147">
        <v>86</v>
      </c>
    </row>
    <row r="310" spans="1:8" x14ac:dyDescent="0.2">
      <c r="A310" s="119">
        <v>309</v>
      </c>
      <c r="B310" s="57"/>
      <c r="C310" s="63">
        <v>41.75</v>
      </c>
      <c r="D310" s="117"/>
      <c r="E310" s="147">
        <v>12870</v>
      </c>
      <c r="F310" s="139">
        <f t="shared" si="12"/>
        <v>5090</v>
      </c>
      <c r="G310" s="151">
        <f t="shared" si="11"/>
        <v>3699</v>
      </c>
      <c r="H310" s="147">
        <v>86</v>
      </c>
    </row>
    <row r="311" spans="1:8" x14ac:dyDescent="0.2">
      <c r="A311" s="119">
        <v>310</v>
      </c>
      <c r="B311" s="57"/>
      <c r="C311" s="63">
        <v>41.75</v>
      </c>
      <c r="D311" s="117"/>
      <c r="E311" s="147">
        <v>12870</v>
      </c>
      <c r="F311" s="139">
        <f t="shared" si="12"/>
        <v>5090</v>
      </c>
      <c r="G311" s="151">
        <f t="shared" si="11"/>
        <v>3699</v>
      </c>
      <c r="H311" s="147">
        <v>86</v>
      </c>
    </row>
    <row r="312" spans="1:8" x14ac:dyDescent="0.2">
      <c r="A312" s="119">
        <v>311</v>
      </c>
      <c r="B312" s="57"/>
      <c r="C312" s="63">
        <v>41.75</v>
      </c>
      <c r="D312" s="117"/>
      <c r="E312" s="147">
        <v>12870</v>
      </c>
      <c r="F312" s="139">
        <f t="shared" si="12"/>
        <v>5090</v>
      </c>
      <c r="G312" s="151">
        <f t="shared" si="11"/>
        <v>3699</v>
      </c>
      <c r="H312" s="147">
        <v>86</v>
      </c>
    </row>
    <row r="313" spans="1:8" x14ac:dyDescent="0.2">
      <c r="A313" s="119">
        <v>312</v>
      </c>
      <c r="B313" s="57"/>
      <c r="C313" s="63">
        <v>41.75</v>
      </c>
      <c r="D313" s="117"/>
      <c r="E313" s="147">
        <v>12870</v>
      </c>
      <c r="F313" s="139">
        <f t="shared" si="12"/>
        <v>5090</v>
      </c>
      <c r="G313" s="151">
        <f t="shared" si="11"/>
        <v>3699</v>
      </c>
      <c r="H313" s="147">
        <v>86</v>
      </c>
    </row>
    <row r="314" spans="1:8" x14ac:dyDescent="0.2">
      <c r="A314" s="119">
        <v>313</v>
      </c>
      <c r="B314" s="57"/>
      <c r="C314" s="63">
        <v>41.75</v>
      </c>
      <c r="D314" s="117"/>
      <c r="E314" s="147">
        <v>12870</v>
      </c>
      <c r="F314" s="139">
        <f t="shared" si="12"/>
        <v>5090</v>
      </c>
      <c r="G314" s="151">
        <f t="shared" si="11"/>
        <v>3699</v>
      </c>
      <c r="H314" s="147">
        <v>86</v>
      </c>
    </row>
    <row r="315" spans="1:8" x14ac:dyDescent="0.2">
      <c r="A315" s="119">
        <v>314</v>
      </c>
      <c r="B315" s="57"/>
      <c r="C315" s="63">
        <v>41.75</v>
      </c>
      <c r="D315" s="117"/>
      <c r="E315" s="147">
        <v>12870</v>
      </c>
      <c r="F315" s="139">
        <f t="shared" si="12"/>
        <v>5090</v>
      </c>
      <c r="G315" s="151">
        <f t="shared" si="11"/>
        <v>3699</v>
      </c>
      <c r="H315" s="147">
        <v>86</v>
      </c>
    </row>
    <row r="316" spans="1:8" x14ac:dyDescent="0.2">
      <c r="A316" s="119">
        <v>315</v>
      </c>
      <c r="B316" s="57"/>
      <c r="C316" s="63">
        <v>41.75</v>
      </c>
      <c r="D316" s="117"/>
      <c r="E316" s="147">
        <v>12870</v>
      </c>
      <c r="F316" s="139">
        <f t="shared" si="12"/>
        <v>5090</v>
      </c>
      <c r="G316" s="151">
        <f t="shared" si="11"/>
        <v>3699</v>
      </c>
      <c r="H316" s="147">
        <v>86</v>
      </c>
    </row>
    <row r="317" spans="1:8" x14ac:dyDescent="0.2">
      <c r="A317" s="119">
        <v>316</v>
      </c>
      <c r="B317" s="57"/>
      <c r="C317" s="63">
        <v>41.75</v>
      </c>
      <c r="D317" s="117"/>
      <c r="E317" s="147">
        <v>12870</v>
      </c>
      <c r="F317" s="139">
        <f t="shared" si="12"/>
        <v>5090</v>
      </c>
      <c r="G317" s="151">
        <f t="shared" si="11"/>
        <v>3699</v>
      </c>
      <c r="H317" s="147">
        <v>86</v>
      </c>
    </row>
    <row r="318" spans="1:8" x14ac:dyDescent="0.2">
      <c r="A318" s="119">
        <v>317</v>
      </c>
      <c r="B318" s="57"/>
      <c r="C318" s="63">
        <v>41.75</v>
      </c>
      <c r="D318" s="117"/>
      <c r="E318" s="147">
        <v>12870</v>
      </c>
      <c r="F318" s="139">
        <f t="shared" si="12"/>
        <v>5090</v>
      </c>
      <c r="G318" s="151">
        <f t="shared" si="11"/>
        <v>3699</v>
      </c>
      <c r="H318" s="147">
        <v>86</v>
      </c>
    </row>
    <row r="319" spans="1:8" x14ac:dyDescent="0.2">
      <c r="A319" s="119">
        <v>318</v>
      </c>
      <c r="B319" s="57"/>
      <c r="C319" s="63">
        <v>41.75</v>
      </c>
      <c r="D319" s="117"/>
      <c r="E319" s="147">
        <v>12870</v>
      </c>
      <c r="F319" s="139">
        <f t="shared" si="12"/>
        <v>5090</v>
      </c>
      <c r="G319" s="151">
        <f t="shared" si="11"/>
        <v>3699</v>
      </c>
      <c r="H319" s="147">
        <v>86</v>
      </c>
    </row>
    <row r="320" spans="1:8" x14ac:dyDescent="0.2">
      <c r="A320" s="119">
        <v>319</v>
      </c>
      <c r="B320" s="57"/>
      <c r="C320" s="63">
        <v>41.75</v>
      </c>
      <c r="D320" s="117"/>
      <c r="E320" s="147">
        <v>12870</v>
      </c>
      <c r="F320" s="139">
        <f t="shared" si="12"/>
        <v>5090</v>
      </c>
      <c r="G320" s="151">
        <f t="shared" si="11"/>
        <v>3699</v>
      </c>
      <c r="H320" s="147">
        <v>86</v>
      </c>
    </row>
    <row r="321" spans="1:8" x14ac:dyDescent="0.2">
      <c r="A321" s="119">
        <v>320</v>
      </c>
      <c r="B321" s="57"/>
      <c r="C321" s="63">
        <v>41.75</v>
      </c>
      <c r="D321" s="117"/>
      <c r="E321" s="147">
        <v>12870</v>
      </c>
      <c r="F321" s="139">
        <f t="shared" si="12"/>
        <v>5090</v>
      </c>
      <c r="G321" s="151">
        <f t="shared" si="11"/>
        <v>3699</v>
      </c>
      <c r="H321" s="147">
        <v>86</v>
      </c>
    </row>
    <row r="322" spans="1:8" x14ac:dyDescent="0.2">
      <c r="A322" s="119">
        <v>321</v>
      </c>
      <c r="B322" s="57"/>
      <c r="C322" s="63">
        <v>41.75</v>
      </c>
      <c r="D322" s="117"/>
      <c r="E322" s="147">
        <v>12870</v>
      </c>
      <c r="F322" s="139">
        <f t="shared" si="12"/>
        <v>5090</v>
      </c>
      <c r="G322" s="151">
        <f t="shared" si="11"/>
        <v>3699</v>
      </c>
      <c r="H322" s="147">
        <v>86</v>
      </c>
    </row>
    <row r="323" spans="1:8" x14ac:dyDescent="0.2">
      <c r="A323" s="119">
        <v>322</v>
      </c>
      <c r="B323" s="57"/>
      <c r="C323" s="63">
        <v>41.75</v>
      </c>
      <c r="D323" s="117"/>
      <c r="E323" s="147">
        <v>12870</v>
      </c>
      <c r="F323" s="139">
        <f t="shared" si="12"/>
        <v>5090</v>
      </c>
      <c r="G323" s="151">
        <f t="shared" si="11"/>
        <v>3699</v>
      </c>
      <c r="H323" s="147">
        <v>86</v>
      </c>
    </row>
    <row r="324" spans="1:8" x14ac:dyDescent="0.2">
      <c r="A324" s="119">
        <v>323</v>
      </c>
      <c r="B324" s="57"/>
      <c r="C324" s="63">
        <v>41.75</v>
      </c>
      <c r="D324" s="117"/>
      <c r="E324" s="147">
        <v>12870</v>
      </c>
      <c r="F324" s="139">
        <f t="shared" si="12"/>
        <v>5090</v>
      </c>
      <c r="G324" s="151">
        <f t="shared" si="11"/>
        <v>3699</v>
      </c>
      <c r="H324" s="147">
        <v>86</v>
      </c>
    </row>
    <row r="325" spans="1:8" x14ac:dyDescent="0.2">
      <c r="A325" s="119">
        <v>324</v>
      </c>
      <c r="B325" s="57"/>
      <c r="C325" s="63">
        <v>41.75</v>
      </c>
      <c r="D325" s="117"/>
      <c r="E325" s="147">
        <v>12870</v>
      </c>
      <c r="F325" s="139">
        <f t="shared" si="12"/>
        <v>5090</v>
      </c>
      <c r="G325" s="151">
        <f t="shared" si="11"/>
        <v>3699</v>
      </c>
      <c r="H325" s="147">
        <v>86</v>
      </c>
    </row>
    <row r="326" spans="1:8" x14ac:dyDescent="0.2">
      <c r="A326" s="119">
        <v>325</v>
      </c>
      <c r="B326" s="57"/>
      <c r="C326" s="63">
        <v>41.75</v>
      </c>
      <c r="D326" s="117"/>
      <c r="E326" s="147">
        <v>12870</v>
      </c>
      <c r="F326" s="139">
        <f t="shared" si="12"/>
        <v>5090</v>
      </c>
      <c r="G326" s="151">
        <f t="shared" si="11"/>
        <v>3699</v>
      </c>
      <c r="H326" s="147">
        <v>86</v>
      </c>
    </row>
    <row r="327" spans="1:8" x14ac:dyDescent="0.2">
      <c r="A327" s="119">
        <v>326</v>
      </c>
      <c r="B327" s="57"/>
      <c r="C327" s="63">
        <v>41.75</v>
      </c>
      <c r="D327" s="117"/>
      <c r="E327" s="147">
        <v>12870</v>
      </c>
      <c r="F327" s="139">
        <f t="shared" si="12"/>
        <v>5090</v>
      </c>
      <c r="G327" s="151">
        <f t="shared" si="11"/>
        <v>3699</v>
      </c>
      <c r="H327" s="147">
        <v>86</v>
      </c>
    </row>
    <row r="328" spans="1:8" x14ac:dyDescent="0.2">
      <c r="A328" s="119">
        <v>327</v>
      </c>
      <c r="B328" s="57"/>
      <c r="C328" s="63">
        <v>41.75</v>
      </c>
      <c r="D328" s="117"/>
      <c r="E328" s="147">
        <v>12870</v>
      </c>
      <c r="F328" s="139">
        <f t="shared" si="12"/>
        <v>5090</v>
      </c>
      <c r="G328" s="151">
        <f t="shared" si="11"/>
        <v>3699</v>
      </c>
      <c r="H328" s="147">
        <v>86</v>
      </c>
    </row>
    <row r="329" spans="1:8" x14ac:dyDescent="0.2">
      <c r="A329" s="119">
        <v>328</v>
      </c>
      <c r="B329" s="57"/>
      <c r="C329" s="63">
        <v>41.75</v>
      </c>
      <c r="D329" s="117"/>
      <c r="E329" s="147">
        <v>12870</v>
      </c>
      <c r="F329" s="139">
        <f t="shared" si="12"/>
        <v>5090</v>
      </c>
      <c r="G329" s="151">
        <f t="shared" si="11"/>
        <v>3699</v>
      </c>
      <c r="H329" s="147">
        <v>86</v>
      </c>
    </row>
    <row r="330" spans="1:8" x14ac:dyDescent="0.2">
      <c r="A330" s="119">
        <v>329</v>
      </c>
      <c r="B330" s="57"/>
      <c r="C330" s="63">
        <v>41.75</v>
      </c>
      <c r="D330" s="117"/>
      <c r="E330" s="147">
        <v>12870</v>
      </c>
      <c r="F330" s="139">
        <f t="shared" si="12"/>
        <v>5090</v>
      </c>
      <c r="G330" s="151">
        <f t="shared" si="11"/>
        <v>3699</v>
      </c>
      <c r="H330" s="147">
        <v>86</v>
      </c>
    </row>
    <row r="331" spans="1:8" x14ac:dyDescent="0.2">
      <c r="A331" s="119">
        <v>330</v>
      </c>
      <c r="B331" s="57"/>
      <c r="C331" s="63">
        <v>41.75</v>
      </c>
      <c r="D331" s="117"/>
      <c r="E331" s="147">
        <v>12870</v>
      </c>
      <c r="F331" s="139">
        <f t="shared" si="12"/>
        <v>5090</v>
      </c>
      <c r="G331" s="151">
        <f t="shared" si="11"/>
        <v>3699</v>
      </c>
      <c r="H331" s="147">
        <v>86</v>
      </c>
    </row>
    <row r="332" spans="1:8" x14ac:dyDescent="0.2">
      <c r="A332" s="119">
        <v>331</v>
      </c>
      <c r="B332" s="57"/>
      <c r="C332" s="63">
        <v>41.75</v>
      </c>
      <c r="D332" s="117"/>
      <c r="E332" s="147">
        <v>12870</v>
      </c>
      <c r="F332" s="139">
        <f t="shared" si="12"/>
        <v>5090</v>
      </c>
      <c r="G332" s="151">
        <f t="shared" si="11"/>
        <v>3699</v>
      </c>
      <c r="H332" s="147">
        <v>86</v>
      </c>
    </row>
    <row r="333" spans="1:8" x14ac:dyDescent="0.2">
      <c r="A333" s="119">
        <v>332</v>
      </c>
      <c r="B333" s="57"/>
      <c r="C333" s="63">
        <v>41.75</v>
      </c>
      <c r="D333" s="117"/>
      <c r="E333" s="147">
        <v>12870</v>
      </c>
      <c r="F333" s="139">
        <f t="shared" si="12"/>
        <v>5090</v>
      </c>
      <c r="G333" s="151">
        <f t="shared" ref="G333:G396" si="13">ROUND(12*(1/C333*E333),0)</f>
        <v>3699</v>
      </c>
      <c r="H333" s="147">
        <v>86</v>
      </c>
    </row>
    <row r="334" spans="1:8" x14ac:dyDescent="0.2">
      <c r="A334" s="119">
        <v>333</v>
      </c>
      <c r="B334" s="57"/>
      <c r="C334" s="63">
        <v>41.75</v>
      </c>
      <c r="D334" s="117"/>
      <c r="E334" s="147">
        <v>12870</v>
      </c>
      <c r="F334" s="139">
        <f t="shared" ref="F334:F397" si="14">ROUND(12*1.35278*(1/C334*E334)+H334,0)</f>
        <v>5090</v>
      </c>
      <c r="G334" s="151">
        <f t="shared" si="13"/>
        <v>3699</v>
      </c>
      <c r="H334" s="147">
        <v>86</v>
      </c>
    </row>
    <row r="335" spans="1:8" x14ac:dyDescent="0.2">
      <c r="A335" s="119">
        <v>334</v>
      </c>
      <c r="B335" s="57"/>
      <c r="C335" s="63">
        <v>41.75</v>
      </c>
      <c r="D335" s="117"/>
      <c r="E335" s="147">
        <v>12870</v>
      </c>
      <c r="F335" s="139">
        <f t="shared" si="14"/>
        <v>5090</v>
      </c>
      <c r="G335" s="151">
        <f t="shared" si="13"/>
        <v>3699</v>
      </c>
      <c r="H335" s="147">
        <v>86</v>
      </c>
    </row>
    <row r="336" spans="1:8" x14ac:dyDescent="0.2">
      <c r="A336" s="119">
        <v>335</v>
      </c>
      <c r="B336" s="57"/>
      <c r="C336" s="63">
        <v>41.75</v>
      </c>
      <c r="D336" s="117"/>
      <c r="E336" s="147">
        <v>12870</v>
      </c>
      <c r="F336" s="139">
        <f t="shared" si="14"/>
        <v>5090</v>
      </c>
      <c r="G336" s="151">
        <f t="shared" si="13"/>
        <v>3699</v>
      </c>
      <c r="H336" s="147">
        <v>86</v>
      </c>
    </row>
    <row r="337" spans="1:8" x14ac:dyDescent="0.2">
      <c r="A337" s="119">
        <v>336</v>
      </c>
      <c r="B337" s="57"/>
      <c r="C337" s="63">
        <v>41.75</v>
      </c>
      <c r="D337" s="117"/>
      <c r="E337" s="147">
        <v>12870</v>
      </c>
      <c r="F337" s="139">
        <f t="shared" si="14"/>
        <v>5090</v>
      </c>
      <c r="G337" s="151">
        <f t="shared" si="13"/>
        <v>3699</v>
      </c>
      <c r="H337" s="147">
        <v>86</v>
      </c>
    </row>
    <row r="338" spans="1:8" x14ac:dyDescent="0.2">
      <c r="A338" s="119">
        <v>337</v>
      </c>
      <c r="B338" s="57"/>
      <c r="C338" s="63">
        <v>41.75</v>
      </c>
      <c r="D338" s="117"/>
      <c r="E338" s="147">
        <v>12870</v>
      </c>
      <c r="F338" s="139">
        <f t="shared" si="14"/>
        <v>5090</v>
      </c>
      <c r="G338" s="151">
        <f t="shared" si="13"/>
        <v>3699</v>
      </c>
      <c r="H338" s="147">
        <v>86</v>
      </c>
    </row>
    <row r="339" spans="1:8" x14ac:dyDescent="0.2">
      <c r="A339" s="119">
        <v>338</v>
      </c>
      <c r="B339" s="57"/>
      <c r="C339" s="63">
        <v>41.75</v>
      </c>
      <c r="D339" s="117"/>
      <c r="E339" s="147">
        <v>12870</v>
      </c>
      <c r="F339" s="139">
        <f t="shared" si="14"/>
        <v>5090</v>
      </c>
      <c r="G339" s="151">
        <f t="shared" si="13"/>
        <v>3699</v>
      </c>
      <c r="H339" s="147">
        <v>86</v>
      </c>
    </row>
    <row r="340" spans="1:8" x14ac:dyDescent="0.2">
      <c r="A340" s="119">
        <v>339</v>
      </c>
      <c r="B340" s="57"/>
      <c r="C340" s="63">
        <v>41.75</v>
      </c>
      <c r="D340" s="117"/>
      <c r="E340" s="147">
        <v>12870</v>
      </c>
      <c r="F340" s="139">
        <f t="shared" si="14"/>
        <v>5090</v>
      </c>
      <c r="G340" s="151">
        <f t="shared" si="13"/>
        <v>3699</v>
      </c>
      <c r="H340" s="147">
        <v>86</v>
      </c>
    </row>
    <row r="341" spans="1:8" x14ac:dyDescent="0.2">
      <c r="A341" s="119">
        <v>340</v>
      </c>
      <c r="B341" s="57"/>
      <c r="C341" s="63">
        <v>41.75</v>
      </c>
      <c r="D341" s="117"/>
      <c r="E341" s="147">
        <v>12870</v>
      </c>
      <c r="F341" s="139">
        <f t="shared" si="14"/>
        <v>5090</v>
      </c>
      <c r="G341" s="151">
        <f t="shared" si="13"/>
        <v>3699</v>
      </c>
      <c r="H341" s="147">
        <v>86</v>
      </c>
    </row>
    <row r="342" spans="1:8" x14ac:dyDescent="0.2">
      <c r="A342" s="119">
        <v>341</v>
      </c>
      <c r="B342" s="57"/>
      <c r="C342" s="63">
        <v>41.75</v>
      </c>
      <c r="D342" s="117"/>
      <c r="E342" s="147">
        <v>12870</v>
      </c>
      <c r="F342" s="139">
        <f t="shared" si="14"/>
        <v>5090</v>
      </c>
      <c r="G342" s="151">
        <f t="shared" si="13"/>
        <v>3699</v>
      </c>
      <c r="H342" s="147">
        <v>86</v>
      </c>
    </row>
    <row r="343" spans="1:8" x14ac:dyDescent="0.2">
      <c r="A343" s="119">
        <v>342</v>
      </c>
      <c r="B343" s="57"/>
      <c r="C343" s="63">
        <v>41.75</v>
      </c>
      <c r="D343" s="117"/>
      <c r="E343" s="147">
        <v>12870</v>
      </c>
      <c r="F343" s="139">
        <f t="shared" si="14"/>
        <v>5090</v>
      </c>
      <c r="G343" s="151">
        <f t="shared" si="13"/>
        <v>3699</v>
      </c>
      <c r="H343" s="147">
        <v>86</v>
      </c>
    </row>
    <row r="344" spans="1:8" x14ac:dyDescent="0.2">
      <c r="A344" s="119">
        <v>343</v>
      </c>
      <c r="B344" s="57"/>
      <c r="C344" s="63">
        <v>41.75</v>
      </c>
      <c r="D344" s="117"/>
      <c r="E344" s="147">
        <v>12870</v>
      </c>
      <c r="F344" s="139">
        <f t="shared" si="14"/>
        <v>5090</v>
      </c>
      <c r="G344" s="151">
        <f t="shared" si="13"/>
        <v>3699</v>
      </c>
      <c r="H344" s="147">
        <v>86</v>
      </c>
    </row>
    <row r="345" spans="1:8" x14ac:dyDescent="0.2">
      <c r="A345" s="119">
        <v>344</v>
      </c>
      <c r="B345" s="57"/>
      <c r="C345" s="63">
        <v>41.75</v>
      </c>
      <c r="D345" s="117"/>
      <c r="E345" s="147">
        <v>12870</v>
      </c>
      <c r="F345" s="139">
        <f t="shared" si="14"/>
        <v>5090</v>
      </c>
      <c r="G345" s="151">
        <f t="shared" si="13"/>
        <v>3699</v>
      </c>
      <c r="H345" s="147">
        <v>86</v>
      </c>
    </row>
    <row r="346" spans="1:8" x14ac:dyDescent="0.2">
      <c r="A346" s="119">
        <v>345</v>
      </c>
      <c r="B346" s="57"/>
      <c r="C346" s="63">
        <v>41.75</v>
      </c>
      <c r="D346" s="117"/>
      <c r="E346" s="147">
        <v>12870</v>
      </c>
      <c r="F346" s="139">
        <f t="shared" si="14"/>
        <v>5090</v>
      </c>
      <c r="G346" s="151">
        <f t="shared" si="13"/>
        <v>3699</v>
      </c>
      <c r="H346" s="147">
        <v>86</v>
      </c>
    </row>
    <row r="347" spans="1:8" x14ac:dyDescent="0.2">
      <c r="A347" s="119">
        <v>346</v>
      </c>
      <c r="B347" s="57"/>
      <c r="C347" s="63">
        <v>41.75</v>
      </c>
      <c r="D347" s="117"/>
      <c r="E347" s="147">
        <v>12870</v>
      </c>
      <c r="F347" s="139">
        <f t="shared" si="14"/>
        <v>5090</v>
      </c>
      <c r="G347" s="151">
        <f t="shared" si="13"/>
        <v>3699</v>
      </c>
      <c r="H347" s="147">
        <v>86</v>
      </c>
    </row>
    <row r="348" spans="1:8" x14ac:dyDescent="0.2">
      <c r="A348" s="119">
        <v>347</v>
      </c>
      <c r="B348" s="57"/>
      <c r="C348" s="63">
        <v>41.75</v>
      </c>
      <c r="D348" s="117"/>
      <c r="E348" s="147">
        <v>12870</v>
      </c>
      <c r="F348" s="139">
        <f t="shared" si="14"/>
        <v>5090</v>
      </c>
      <c r="G348" s="151">
        <f t="shared" si="13"/>
        <v>3699</v>
      </c>
      <c r="H348" s="147">
        <v>86</v>
      </c>
    </row>
    <row r="349" spans="1:8" x14ac:dyDescent="0.2">
      <c r="A349" s="119">
        <v>348</v>
      </c>
      <c r="B349" s="57"/>
      <c r="C349" s="63">
        <v>41.75</v>
      </c>
      <c r="D349" s="117"/>
      <c r="E349" s="147">
        <v>12870</v>
      </c>
      <c r="F349" s="139">
        <f t="shared" si="14"/>
        <v>5090</v>
      </c>
      <c r="G349" s="151">
        <f t="shared" si="13"/>
        <v>3699</v>
      </c>
      <c r="H349" s="147">
        <v>86</v>
      </c>
    </row>
    <row r="350" spans="1:8" x14ac:dyDescent="0.2">
      <c r="A350" s="119">
        <v>349</v>
      </c>
      <c r="B350" s="57"/>
      <c r="C350" s="63">
        <v>41.75</v>
      </c>
      <c r="D350" s="117"/>
      <c r="E350" s="147">
        <v>12870</v>
      </c>
      <c r="F350" s="139">
        <f t="shared" si="14"/>
        <v>5090</v>
      </c>
      <c r="G350" s="151">
        <f t="shared" si="13"/>
        <v>3699</v>
      </c>
      <c r="H350" s="147">
        <v>86</v>
      </c>
    </row>
    <row r="351" spans="1:8" x14ac:dyDescent="0.2">
      <c r="A351" s="119">
        <v>350</v>
      </c>
      <c r="B351" s="57"/>
      <c r="C351" s="63">
        <v>41.75</v>
      </c>
      <c r="D351" s="117"/>
      <c r="E351" s="147">
        <v>12870</v>
      </c>
      <c r="F351" s="139">
        <f t="shared" si="14"/>
        <v>5090</v>
      </c>
      <c r="G351" s="151">
        <f t="shared" si="13"/>
        <v>3699</v>
      </c>
      <c r="H351" s="147">
        <v>86</v>
      </c>
    </row>
    <row r="352" spans="1:8" x14ac:dyDescent="0.2">
      <c r="A352" s="119">
        <v>351</v>
      </c>
      <c r="B352" s="57"/>
      <c r="C352" s="63">
        <v>41.75</v>
      </c>
      <c r="D352" s="117"/>
      <c r="E352" s="147">
        <v>12870</v>
      </c>
      <c r="F352" s="139">
        <f t="shared" si="14"/>
        <v>5090</v>
      </c>
      <c r="G352" s="151">
        <f t="shared" si="13"/>
        <v>3699</v>
      </c>
      <c r="H352" s="147">
        <v>86</v>
      </c>
    </row>
    <row r="353" spans="1:8" x14ac:dyDescent="0.2">
      <c r="A353" s="119">
        <v>352</v>
      </c>
      <c r="B353" s="57"/>
      <c r="C353" s="63">
        <v>41.75</v>
      </c>
      <c r="D353" s="117"/>
      <c r="E353" s="147">
        <v>12870</v>
      </c>
      <c r="F353" s="139">
        <f t="shared" si="14"/>
        <v>5090</v>
      </c>
      <c r="G353" s="151">
        <f t="shared" si="13"/>
        <v>3699</v>
      </c>
      <c r="H353" s="147">
        <v>86</v>
      </c>
    </row>
    <row r="354" spans="1:8" x14ac:dyDescent="0.2">
      <c r="A354" s="119">
        <v>353</v>
      </c>
      <c r="B354" s="57"/>
      <c r="C354" s="63">
        <v>41.75</v>
      </c>
      <c r="D354" s="117"/>
      <c r="E354" s="147">
        <v>12870</v>
      </c>
      <c r="F354" s="139">
        <f t="shared" si="14"/>
        <v>5090</v>
      </c>
      <c r="G354" s="151">
        <f t="shared" si="13"/>
        <v>3699</v>
      </c>
      <c r="H354" s="147">
        <v>86</v>
      </c>
    </row>
    <row r="355" spans="1:8" x14ac:dyDescent="0.2">
      <c r="A355" s="119">
        <v>354</v>
      </c>
      <c r="B355" s="57"/>
      <c r="C355" s="63">
        <v>41.75</v>
      </c>
      <c r="D355" s="117"/>
      <c r="E355" s="147">
        <v>12870</v>
      </c>
      <c r="F355" s="139">
        <f t="shared" si="14"/>
        <v>5090</v>
      </c>
      <c r="G355" s="151">
        <f t="shared" si="13"/>
        <v>3699</v>
      </c>
      <c r="H355" s="147">
        <v>86</v>
      </c>
    </row>
    <row r="356" spans="1:8" x14ac:dyDescent="0.2">
      <c r="A356" s="119">
        <v>355</v>
      </c>
      <c r="B356" s="57"/>
      <c r="C356" s="63">
        <v>41.75</v>
      </c>
      <c r="D356" s="117"/>
      <c r="E356" s="147">
        <v>12870</v>
      </c>
      <c r="F356" s="139">
        <f t="shared" si="14"/>
        <v>5090</v>
      </c>
      <c r="G356" s="151">
        <f t="shared" si="13"/>
        <v>3699</v>
      </c>
      <c r="H356" s="147">
        <v>86</v>
      </c>
    </row>
    <row r="357" spans="1:8" x14ac:dyDescent="0.2">
      <c r="A357" s="119">
        <v>356</v>
      </c>
      <c r="B357" s="57"/>
      <c r="C357" s="63">
        <v>41.75</v>
      </c>
      <c r="D357" s="117"/>
      <c r="E357" s="147">
        <v>12870</v>
      </c>
      <c r="F357" s="139">
        <f t="shared" si="14"/>
        <v>5090</v>
      </c>
      <c r="G357" s="151">
        <f t="shared" si="13"/>
        <v>3699</v>
      </c>
      <c r="H357" s="147">
        <v>86</v>
      </c>
    </row>
    <row r="358" spans="1:8" x14ac:dyDescent="0.2">
      <c r="A358" s="119">
        <v>357</v>
      </c>
      <c r="B358" s="57"/>
      <c r="C358" s="63">
        <v>41.75</v>
      </c>
      <c r="D358" s="117"/>
      <c r="E358" s="147">
        <v>12870</v>
      </c>
      <c r="F358" s="139">
        <f t="shared" si="14"/>
        <v>5090</v>
      </c>
      <c r="G358" s="151">
        <f t="shared" si="13"/>
        <v>3699</v>
      </c>
      <c r="H358" s="147">
        <v>86</v>
      </c>
    </row>
    <row r="359" spans="1:8" x14ac:dyDescent="0.2">
      <c r="A359" s="119">
        <v>358</v>
      </c>
      <c r="B359" s="57"/>
      <c r="C359" s="63">
        <v>41.75</v>
      </c>
      <c r="D359" s="117"/>
      <c r="E359" s="147">
        <v>12870</v>
      </c>
      <c r="F359" s="139">
        <f t="shared" si="14"/>
        <v>5090</v>
      </c>
      <c r="G359" s="151">
        <f t="shared" si="13"/>
        <v>3699</v>
      </c>
      <c r="H359" s="147">
        <v>86</v>
      </c>
    </row>
    <row r="360" spans="1:8" x14ac:dyDescent="0.2">
      <c r="A360" s="119">
        <v>359</v>
      </c>
      <c r="B360" s="57"/>
      <c r="C360" s="63">
        <v>41.75</v>
      </c>
      <c r="D360" s="117"/>
      <c r="E360" s="147">
        <v>12870</v>
      </c>
      <c r="F360" s="139">
        <f t="shared" si="14"/>
        <v>5090</v>
      </c>
      <c r="G360" s="151">
        <f t="shared" si="13"/>
        <v>3699</v>
      </c>
      <c r="H360" s="147">
        <v>86</v>
      </c>
    </row>
    <row r="361" spans="1:8" x14ac:dyDescent="0.2">
      <c r="A361" s="119">
        <v>360</v>
      </c>
      <c r="B361" s="57"/>
      <c r="C361" s="63">
        <v>41.75</v>
      </c>
      <c r="D361" s="117"/>
      <c r="E361" s="147">
        <v>12870</v>
      </c>
      <c r="F361" s="139">
        <f t="shared" si="14"/>
        <v>5090</v>
      </c>
      <c r="G361" s="151">
        <f t="shared" si="13"/>
        <v>3699</v>
      </c>
      <c r="H361" s="147">
        <v>86</v>
      </c>
    </row>
    <row r="362" spans="1:8" x14ac:dyDescent="0.2">
      <c r="A362" s="119">
        <v>361</v>
      </c>
      <c r="B362" s="57"/>
      <c r="C362" s="63">
        <v>41.75</v>
      </c>
      <c r="D362" s="117"/>
      <c r="E362" s="147">
        <v>12870</v>
      </c>
      <c r="F362" s="139">
        <f t="shared" si="14"/>
        <v>5090</v>
      </c>
      <c r="G362" s="151">
        <f t="shared" si="13"/>
        <v>3699</v>
      </c>
      <c r="H362" s="147">
        <v>86</v>
      </c>
    </row>
    <row r="363" spans="1:8" x14ac:dyDescent="0.2">
      <c r="A363" s="119">
        <v>362</v>
      </c>
      <c r="B363" s="57"/>
      <c r="C363" s="63">
        <v>41.75</v>
      </c>
      <c r="D363" s="117"/>
      <c r="E363" s="147">
        <v>12870</v>
      </c>
      <c r="F363" s="139">
        <f t="shared" si="14"/>
        <v>5090</v>
      </c>
      <c r="G363" s="151">
        <f t="shared" si="13"/>
        <v>3699</v>
      </c>
      <c r="H363" s="147">
        <v>86</v>
      </c>
    </row>
    <row r="364" spans="1:8" x14ac:dyDescent="0.2">
      <c r="A364" s="119">
        <v>363</v>
      </c>
      <c r="B364" s="57"/>
      <c r="C364" s="63">
        <v>41.75</v>
      </c>
      <c r="D364" s="117"/>
      <c r="E364" s="147">
        <v>12870</v>
      </c>
      <c r="F364" s="139">
        <f t="shared" si="14"/>
        <v>5090</v>
      </c>
      <c r="G364" s="151">
        <f t="shared" si="13"/>
        <v>3699</v>
      </c>
      <c r="H364" s="147">
        <v>86</v>
      </c>
    </row>
    <row r="365" spans="1:8" x14ac:dyDescent="0.2">
      <c r="A365" s="119">
        <v>364</v>
      </c>
      <c r="B365" s="57"/>
      <c r="C365" s="63">
        <v>41.75</v>
      </c>
      <c r="D365" s="117"/>
      <c r="E365" s="147">
        <v>12870</v>
      </c>
      <c r="F365" s="139">
        <f t="shared" si="14"/>
        <v>5090</v>
      </c>
      <c r="G365" s="151">
        <f t="shared" si="13"/>
        <v>3699</v>
      </c>
      <c r="H365" s="147">
        <v>86</v>
      </c>
    </row>
    <row r="366" spans="1:8" x14ac:dyDescent="0.2">
      <c r="A366" s="119">
        <v>365</v>
      </c>
      <c r="B366" s="57"/>
      <c r="C366" s="63">
        <v>41.75</v>
      </c>
      <c r="D366" s="117"/>
      <c r="E366" s="147">
        <v>12870</v>
      </c>
      <c r="F366" s="139">
        <f t="shared" si="14"/>
        <v>5090</v>
      </c>
      <c r="G366" s="151">
        <f t="shared" si="13"/>
        <v>3699</v>
      </c>
      <c r="H366" s="147">
        <v>86</v>
      </c>
    </row>
    <row r="367" spans="1:8" x14ac:dyDescent="0.2">
      <c r="A367" s="119">
        <v>366</v>
      </c>
      <c r="B367" s="57"/>
      <c r="C367" s="63">
        <v>41.75</v>
      </c>
      <c r="D367" s="117"/>
      <c r="E367" s="147">
        <v>12870</v>
      </c>
      <c r="F367" s="139">
        <f t="shared" si="14"/>
        <v>5090</v>
      </c>
      <c r="G367" s="151">
        <f t="shared" si="13"/>
        <v>3699</v>
      </c>
      <c r="H367" s="147">
        <v>86</v>
      </c>
    </row>
    <row r="368" spans="1:8" x14ac:dyDescent="0.2">
      <c r="A368" s="119">
        <v>367</v>
      </c>
      <c r="B368" s="57"/>
      <c r="C368" s="63">
        <v>41.75</v>
      </c>
      <c r="D368" s="117"/>
      <c r="E368" s="147">
        <v>12870</v>
      </c>
      <c r="F368" s="139">
        <f t="shared" si="14"/>
        <v>5090</v>
      </c>
      <c r="G368" s="151">
        <f t="shared" si="13"/>
        <v>3699</v>
      </c>
      <c r="H368" s="147">
        <v>86</v>
      </c>
    </row>
    <row r="369" spans="1:8" x14ac:dyDescent="0.2">
      <c r="A369" s="119">
        <v>368</v>
      </c>
      <c r="B369" s="57"/>
      <c r="C369" s="63">
        <v>41.75</v>
      </c>
      <c r="D369" s="117"/>
      <c r="E369" s="147">
        <v>12870</v>
      </c>
      <c r="F369" s="139">
        <f t="shared" si="14"/>
        <v>5090</v>
      </c>
      <c r="G369" s="151">
        <f t="shared" si="13"/>
        <v>3699</v>
      </c>
      <c r="H369" s="147">
        <v>86</v>
      </c>
    </row>
    <row r="370" spans="1:8" x14ac:dyDescent="0.2">
      <c r="A370" s="119">
        <v>369</v>
      </c>
      <c r="B370" s="57"/>
      <c r="C370" s="63">
        <v>41.75</v>
      </c>
      <c r="D370" s="117"/>
      <c r="E370" s="147">
        <v>12870</v>
      </c>
      <c r="F370" s="139">
        <f t="shared" si="14"/>
        <v>5090</v>
      </c>
      <c r="G370" s="151">
        <f t="shared" si="13"/>
        <v>3699</v>
      </c>
      <c r="H370" s="147">
        <v>86</v>
      </c>
    </row>
    <row r="371" spans="1:8" x14ac:dyDescent="0.2">
      <c r="A371" s="119">
        <v>370</v>
      </c>
      <c r="B371" s="57"/>
      <c r="C371" s="63">
        <v>41.75</v>
      </c>
      <c r="D371" s="117"/>
      <c r="E371" s="147">
        <v>12870</v>
      </c>
      <c r="F371" s="139">
        <f t="shared" si="14"/>
        <v>5090</v>
      </c>
      <c r="G371" s="151">
        <f t="shared" si="13"/>
        <v>3699</v>
      </c>
      <c r="H371" s="147">
        <v>86</v>
      </c>
    </row>
    <row r="372" spans="1:8" x14ac:dyDescent="0.2">
      <c r="A372" s="119">
        <v>371</v>
      </c>
      <c r="B372" s="57"/>
      <c r="C372" s="63">
        <v>41.75</v>
      </c>
      <c r="D372" s="117"/>
      <c r="E372" s="147">
        <v>12870</v>
      </c>
      <c r="F372" s="139">
        <f t="shared" si="14"/>
        <v>5090</v>
      </c>
      <c r="G372" s="151">
        <f t="shared" si="13"/>
        <v>3699</v>
      </c>
      <c r="H372" s="147">
        <v>86</v>
      </c>
    </row>
    <row r="373" spans="1:8" x14ac:dyDescent="0.2">
      <c r="A373" s="119">
        <v>372</v>
      </c>
      <c r="B373" s="57"/>
      <c r="C373" s="63">
        <v>41.75</v>
      </c>
      <c r="D373" s="117"/>
      <c r="E373" s="147">
        <v>12870</v>
      </c>
      <c r="F373" s="139">
        <f t="shared" si="14"/>
        <v>5090</v>
      </c>
      <c r="G373" s="151">
        <f t="shared" si="13"/>
        <v>3699</v>
      </c>
      <c r="H373" s="147">
        <v>86</v>
      </c>
    </row>
    <row r="374" spans="1:8" x14ac:dyDescent="0.2">
      <c r="A374" s="119">
        <v>373</v>
      </c>
      <c r="B374" s="57"/>
      <c r="C374" s="63">
        <v>41.75</v>
      </c>
      <c r="D374" s="117"/>
      <c r="E374" s="147">
        <v>12870</v>
      </c>
      <c r="F374" s="139">
        <f t="shared" si="14"/>
        <v>5090</v>
      </c>
      <c r="G374" s="151">
        <f t="shared" si="13"/>
        <v>3699</v>
      </c>
      <c r="H374" s="147">
        <v>86</v>
      </c>
    </row>
    <row r="375" spans="1:8" x14ac:dyDescent="0.2">
      <c r="A375" s="119">
        <v>374</v>
      </c>
      <c r="B375" s="57"/>
      <c r="C375" s="63">
        <v>41.75</v>
      </c>
      <c r="D375" s="117"/>
      <c r="E375" s="147">
        <v>12870</v>
      </c>
      <c r="F375" s="139">
        <f t="shared" si="14"/>
        <v>5090</v>
      </c>
      <c r="G375" s="151">
        <f t="shared" si="13"/>
        <v>3699</v>
      </c>
      <c r="H375" s="147">
        <v>86</v>
      </c>
    </row>
    <row r="376" spans="1:8" x14ac:dyDescent="0.2">
      <c r="A376" s="119">
        <v>375</v>
      </c>
      <c r="B376" s="57"/>
      <c r="C376" s="63">
        <v>41.75</v>
      </c>
      <c r="D376" s="117"/>
      <c r="E376" s="147">
        <v>12870</v>
      </c>
      <c r="F376" s="139">
        <f t="shared" si="14"/>
        <v>5090</v>
      </c>
      <c r="G376" s="151">
        <f t="shared" si="13"/>
        <v>3699</v>
      </c>
      <c r="H376" s="147">
        <v>86</v>
      </c>
    </row>
    <row r="377" spans="1:8" x14ac:dyDescent="0.2">
      <c r="A377" s="119">
        <v>376</v>
      </c>
      <c r="B377" s="57"/>
      <c r="C377" s="63">
        <v>41.75</v>
      </c>
      <c r="D377" s="117"/>
      <c r="E377" s="147">
        <v>12870</v>
      </c>
      <c r="F377" s="139">
        <f t="shared" si="14"/>
        <v>5090</v>
      </c>
      <c r="G377" s="151">
        <f t="shared" si="13"/>
        <v>3699</v>
      </c>
      <c r="H377" s="147">
        <v>86</v>
      </c>
    </row>
    <row r="378" spans="1:8" x14ac:dyDescent="0.2">
      <c r="A378" s="119">
        <v>377</v>
      </c>
      <c r="B378" s="57"/>
      <c r="C378" s="63">
        <v>41.75</v>
      </c>
      <c r="D378" s="117"/>
      <c r="E378" s="147">
        <v>12870</v>
      </c>
      <c r="F378" s="139">
        <f t="shared" si="14"/>
        <v>5090</v>
      </c>
      <c r="G378" s="151">
        <f t="shared" si="13"/>
        <v>3699</v>
      </c>
      <c r="H378" s="147">
        <v>86</v>
      </c>
    </row>
    <row r="379" spans="1:8" x14ac:dyDescent="0.2">
      <c r="A379" s="119">
        <v>378</v>
      </c>
      <c r="B379" s="57"/>
      <c r="C379" s="63">
        <v>41.75</v>
      </c>
      <c r="D379" s="117"/>
      <c r="E379" s="147">
        <v>12870</v>
      </c>
      <c r="F379" s="139">
        <f t="shared" si="14"/>
        <v>5090</v>
      </c>
      <c r="G379" s="151">
        <f t="shared" si="13"/>
        <v>3699</v>
      </c>
      <c r="H379" s="147">
        <v>86</v>
      </c>
    </row>
    <row r="380" spans="1:8" x14ac:dyDescent="0.2">
      <c r="A380" s="119">
        <v>379</v>
      </c>
      <c r="B380" s="57"/>
      <c r="C380" s="63">
        <v>41.75</v>
      </c>
      <c r="D380" s="117"/>
      <c r="E380" s="147">
        <v>12870</v>
      </c>
      <c r="F380" s="139">
        <f t="shared" si="14"/>
        <v>5090</v>
      </c>
      <c r="G380" s="151">
        <f t="shared" si="13"/>
        <v>3699</v>
      </c>
      <c r="H380" s="147">
        <v>86</v>
      </c>
    </row>
    <row r="381" spans="1:8" x14ac:dyDescent="0.2">
      <c r="A381" s="119">
        <v>380</v>
      </c>
      <c r="B381" s="57"/>
      <c r="C381" s="63">
        <v>41.75</v>
      </c>
      <c r="D381" s="117"/>
      <c r="E381" s="147">
        <v>12870</v>
      </c>
      <c r="F381" s="139">
        <f t="shared" si="14"/>
        <v>5090</v>
      </c>
      <c r="G381" s="151">
        <f t="shared" si="13"/>
        <v>3699</v>
      </c>
      <c r="H381" s="147">
        <v>86</v>
      </c>
    </row>
    <row r="382" spans="1:8" x14ac:dyDescent="0.2">
      <c r="A382" s="119">
        <v>381</v>
      </c>
      <c r="B382" s="57"/>
      <c r="C382" s="63">
        <v>41.75</v>
      </c>
      <c r="D382" s="117"/>
      <c r="E382" s="147">
        <v>12870</v>
      </c>
      <c r="F382" s="139">
        <f t="shared" si="14"/>
        <v>5090</v>
      </c>
      <c r="G382" s="151">
        <f t="shared" si="13"/>
        <v>3699</v>
      </c>
      <c r="H382" s="147">
        <v>86</v>
      </c>
    </row>
    <row r="383" spans="1:8" x14ac:dyDescent="0.2">
      <c r="A383" s="119">
        <v>382</v>
      </c>
      <c r="B383" s="57"/>
      <c r="C383" s="63">
        <v>41.75</v>
      </c>
      <c r="D383" s="117"/>
      <c r="E383" s="147">
        <v>12870</v>
      </c>
      <c r="F383" s="139">
        <f t="shared" si="14"/>
        <v>5090</v>
      </c>
      <c r="G383" s="151">
        <f t="shared" si="13"/>
        <v>3699</v>
      </c>
      <c r="H383" s="147">
        <v>86</v>
      </c>
    </row>
    <row r="384" spans="1:8" x14ac:dyDescent="0.2">
      <c r="A384" s="119">
        <v>383</v>
      </c>
      <c r="B384" s="57"/>
      <c r="C384" s="63">
        <v>41.75</v>
      </c>
      <c r="D384" s="117"/>
      <c r="E384" s="147">
        <v>12870</v>
      </c>
      <c r="F384" s="139">
        <f t="shared" si="14"/>
        <v>5090</v>
      </c>
      <c r="G384" s="151">
        <f t="shared" si="13"/>
        <v>3699</v>
      </c>
      <c r="H384" s="147">
        <v>86</v>
      </c>
    </row>
    <row r="385" spans="1:8" x14ac:dyDescent="0.2">
      <c r="A385" s="119">
        <v>384</v>
      </c>
      <c r="B385" s="57"/>
      <c r="C385" s="63">
        <v>41.75</v>
      </c>
      <c r="D385" s="117"/>
      <c r="E385" s="147">
        <v>12870</v>
      </c>
      <c r="F385" s="139">
        <f t="shared" si="14"/>
        <v>5090</v>
      </c>
      <c r="G385" s="151">
        <f t="shared" si="13"/>
        <v>3699</v>
      </c>
      <c r="H385" s="147">
        <v>86</v>
      </c>
    </row>
    <row r="386" spans="1:8" x14ac:dyDescent="0.2">
      <c r="A386" s="119">
        <v>385</v>
      </c>
      <c r="B386" s="57"/>
      <c r="C386" s="63">
        <v>41.75</v>
      </c>
      <c r="D386" s="117"/>
      <c r="E386" s="147">
        <v>12870</v>
      </c>
      <c r="F386" s="139">
        <f t="shared" si="14"/>
        <v>5090</v>
      </c>
      <c r="G386" s="151">
        <f t="shared" si="13"/>
        <v>3699</v>
      </c>
      <c r="H386" s="147">
        <v>86</v>
      </c>
    </row>
    <row r="387" spans="1:8" x14ac:dyDescent="0.2">
      <c r="A387" s="119">
        <v>386</v>
      </c>
      <c r="B387" s="57"/>
      <c r="C387" s="63">
        <v>41.75</v>
      </c>
      <c r="D387" s="117"/>
      <c r="E387" s="147">
        <v>12870</v>
      </c>
      <c r="F387" s="139">
        <f t="shared" si="14"/>
        <v>5090</v>
      </c>
      <c r="G387" s="151">
        <f t="shared" si="13"/>
        <v>3699</v>
      </c>
      <c r="H387" s="147">
        <v>86</v>
      </c>
    </row>
    <row r="388" spans="1:8" x14ac:dyDescent="0.2">
      <c r="A388" s="119">
        <v>387</v>
      </c>
      <c r="B388" s="57"/>
      <c r="C388" s="63">
        <v>41.75</v>
      </c>
      <c r="D388" s="117"/>
      <c r="E388" s="147">
        <v>12870</v>
      </c>
      <c r="F388" s="139">
        <f t="shared" si="14"/>
        <v>5090</v>
      </c>
      <c r="G388" s="151">
        <f t="shared" si="13"/>
        <v>3699</v>
      </c>
      <c r="H388" s="147">
        <v>86</v>
      </c>
    </row>
    <row r="389" spans="1:8" x14ac:dyDescent="0.2">
      <c r="A389" s="119">
        <v>388</v>
      </c>
      <c r="B389" s="57"/>
      <c r="C389" s="63">
        <v>41.75</v>
      </c>
      <c r="D389" s="117"/>
      <c r="E389" s="147">
        <v>12870</v>
      </c>
      <c r="F389" s="139">
        <f t="shared" si="14"/>
        <v>5090</v>
      </c>
      <c r="G389" s="151">
        <f t="shared" si="13"/>
        <v>3699</v>
      </c>
      <c r="H389" s="147">
        <v>86</v>
      </c>
    </row>
    <row r="390" spans="1:8" x14ac:dyDescent="0.2">
      <c r="A390" s="119">
        <v>389</v>
      </c>
      <c r="B390" s="57"/>
      <c r="C390" s="63">
        <v>41.75</v>
      </c>
      <c r="D390" s="117"/>
      <c r="E390" s="147">
        <v>12870</v>
      </c>
      <c r="F390" s="139">
        <f t="shared" si="14"/>
        <v>5090</v>
      </c>
      <c r="G390" s="151">
        <f t="shared" si="13"/>
        <v>3699</v>
      </c>
      <c r="H390" s="147">
        <v>86</v>
      </c>
    </row>
    <row r="391" spans="1:8" x14ac:dyDescent="0.2">
      <c r="A391" s="119">
        <v>390</v>
      </c>
      <c r="B391" s="57"/>
      <c r="C391" s="63">
        <v>41.75</v>
      </c>
      <c r="D391" s="117"/>
      <c r="E391" s="147">
        <v>12870</v>
      </c>
      <c r="F391" s="139">
        <f t="shared" si="14"/>
        <v>5090</v>
      </c>
      <c r="G391" s="151">
        <f t="shared" si="13"/>
        <v>3699</v>
      </c>
      <c r="H391" s="147">
        <v>86</v>
      </c>
    </row>
    <row r="392" spans="1:8" x14ac:dyDescent="0.2">
      <c r="A392" s="119">
        <v>391</v>
      </c>
      <c r="B392" s="57"/>
      <c r="C392" s="63">
        <v>41.75</v>
      </c>
      <c r="D392" s="117"/>
      <c r="E392" s="147">
        <v>12870</v>
      </c>
      <c r="F392" s="139">
        <f t="shared" si="14"/>
        <v>5090</v>
      </c>
      <c r="G392" s="151">
        <f t="shared" si="13"/>
        <v>3699</v>
      </c>
      <c r="H392" s="147">
        <v>86</v>
      </c>
    </row>
    <row r="393" spans="1:8" x14ac:dyDescent="0.2">
      <c r="A393" s="119">
        <v>392</v>
      </c>
      <c r="B393" s="57"/>
      <c r="C393" s="63">
        <v>41.75</v>
      </c>
      <c r="D393" s="117"/>
      <c r="E393" s="147">
        <v>12870</v>
      </c>
      <c r="F393" s="139">
        <f t="shared" si="14"/>
        <v>5090</v>
      </c>
      <c r="G393" s="151">
        <f t="shared" si="13"/>
        <v>3699</v>
      </c>
      <c r="H393" s="147">
        <v>86</v>
      </c>
    </row>
    <row r="394" spans="1:8" x14ac:dyDescent="0.2">
      <c r="A394" s="119">
        <v>393</v>
      </c>
      <c r="B394" s="57"/>
      <c r="C394" s="63">
        <v>41.75</v>
      </c>
      <c r="D394" s="117"/>
      <c r="E394" s="147">
        <v>12870</v>
      </c>
      <c r="F394" s="139">
        <f t="shared" si="14"/>
        <v>5090</v>
      </c>
      <c r="G394" s="151">
        <f t="shared" si="13"/>
        <v>3699</v>
      </c>
      <c r="H394" s="147">
        <v>86</v>
      </c>
    </row>
    <row r="395" spans="1:8" x14ac:dyDescent="0.2">
      <c r="A395" s="119">
        <v>394</v>
      </c>
      <c r="B395" s="57"/>
      <c r="C395" s="63">
        <v>41.75</v>
      </c>
      <c r="D395" s="117"/>
      <c r="E395" s="147">
        <v>12870</v>
      </c>
      <c r="F395" s="139">
        <f t="shared" si="14"/>
        <v>5090</v>
      </c>
      <c r="G395" s="151">
        <f t="shared" si="13"/>
        <v>3699</v>
      </c>
      <c r="H395" s="147">
        <v>86</v>
      </c>
    </row>
    <row r="396" spans="1:8" x14ac:dyDescent="0.2">
      <c r="A396" s="119">
        <v>395</v>
      </c>
      <c r="B396" s="57"/>
      <c r="C396" s="63">
        <v>41.75</v>
      </c>
      <c r="D396" s="117"/>
      <c r="E396" s="147">
        <v>12870</v>
      </c>
      <c r="F396" s="139">
        <f t="shared" si="14"/>
        <v>5090</v>
      </c>
      <c r="G396" s="151">
        <f t="shared" si="13"/>
        <v>3699</v>
      </c>
      <c r="H396" s="147">
        <v>86</v>
      </c>
    </row>
    <row r="397" spans="1:8" x14ac:dyDescent="0.2">
      <c r="A397" s="119">
        <v>396</v>
      </c>
      <c r="B397" s="57"/>
      <c r="C397" s="63">
        <v>41.75</v>
      </c>
      <c r="D397" s="117"/>
      <c r="E397" s="147">
        <v>12870</v>
      </c>
      <c r="F397" s="139">
        <f t="shared" si="14"/>
        <v>5090</v>
      </c>
      <c r="G397" s="151">
        <f t="shared" ref="G397:G428" si="15">ROUND(12*(1/C397*E397),0)</f>
        <v>3699</v>
      </c>
      <c r="H397" s="147">
        <v>86</v>
      </c>
    </row>
    <row r="398" spans="1:8" x14ac:dyDescent="0.2">
      <c r="A398" s="119">
        <v>397</v>
      </c>
      <c r="B398" s="57"/>
      <c r="C398" s="63">
        <v>41.75</v>
      </c>
      <c r="D398" s="117"/>
      <c r="E398" s="147">
        <v>12870</v>
      </c>
      <c r="F398" s="139">
        <f t="shared" ref="F398:F428" si="16">ROUND(12*1.35278*(1/C398*E398)+H398,0)</f>
        <v>5090</v>
      </c>
      <c r="G398" s="151">
        <f t="shared" si="15"/>
        <v>3699</v>
      </c>
      <c r="H398" s="147">
        <v>86</v>
      </c>
    </row>
    <row r="399" spans="1:8" x14ac:dyDescent="0.2">
      <c r="A399" s="119">
        <v>398</v>
      </c>
      <c r="B399" s="57"/>
      <c r="C399" s="63">
        <v>41.75</v>
      </c>
      <c r="D399" s="117"/>
      <c r="E399" s="147">
        <v>12870</v>
      </c>
      <c r="F399" s="139">
        <f t="shared" si="16"/>
        <v>5090</v>
      </c>
      <c r="G399" s="151">
        <f t="shared" si="15"/>
        <v>3699</v>
      </c>
      <c r="H399" s="147">
        <v>86</v>
      </c>
    </row>
    <row r="400" spans="1:8" x14ac:dyDescent="0.2">
      <c r="A400" s="119">
        <v>399</v>
      </c>
      <c r="B400" s="57"/>
      <c r="C400" s="63">
        <v>41.75</v>
      </c>
      <c r="D400" s="117"/>
      <c r="E400" s="147">
        <v>12870</v>
      </c>
      <c r="F400" s="139">
        <f t="shared" si="16"/>
        <v>5090</v>
      </c>
      <c r="G400" s="151">
        <f t="shared" si="15"/>
        <v>3699</v>
      </c>
      <c r="H400" s="147">
        <v>86</v>
      </c>
    </row>
    <row r="401" spans="1:8" x14ac:dyDescent="0.2">
      <c r="A401" s="119">
        <v>400</v>
      </c>
      <c r="B401" s="57"/>
      <c r="C401" s="63">
        <v>41.75</v>
      </c>
      <c r="D401" s="117"/>
      <c r="E401" s="147">
        <v>12870</v>
      </c>
      <c r="F401" s="139">
        <f t="shared" si="16"/>
        <v>5090</v>
      </c>
      <c r="G401" s="151">
        <f t="shared" si="15"/>
        <v>3699</v>
      </c>
      <c r="H401" s="147">
        <v>86</v>
      </c>
    </row>
    <row r="402" spans="1:8" x14ac:dyDescent="0.2">
      <c r="A402" s="119">
        <v>401</v>
      </c>
      <c r="B402" s="57"/>
      <c r="C402" s="63">
        <v>41.75</v>
      </c>
      <c r="D402" s="117"/>
      <c r="E402" s="147">
        <v>12870</v>
      </c>
      <c r="F402" s="139">
        <f t="shared" si="16"/>
        <v>5090</v>
      </c>
      <c r="G402" s="151">
        <f t="shared" si="15"/>
        <v>3699</v>
      </c>
      <c r="H402" s="147">
        <v>86</v>
      </c>
    </row>
    <row r="403" spans="1:8" x14ac:dyDescent="0.2">
      <c r="A403" s="119">
        <v>402</v>
      </c>
      <c r="B403" s="57"/>
      <c r="C403" s="63">
        <v>41.75</v>
      </c>
      <c r="D403" s="117"/>
      <c r="E403" s="147">
        <v>12870</v>
      </c>
      <c r="F403" s="139">
        <f t="shared" si="16"/>
        <v>5090</v>
      </c>
      <c r="G403" s="151">
        <f t="shared" si="15"/>
        <v>3699</v>
      </c>
      <c r="H403" s="147">
        <v>86</v>
      </c>
    </row>
    <row r="404" spans="1:8" x14ac:dyDescent="0.2">
      <c r="A404" s="119">
        <v>403</v>
      </c>
      <c r="B404" s="57"/>
      <c r="C404" s="63">
        <v>41.75</v>
      </c>
      <c r="D404" s="117"/>
      <c r="E404" s="147">
        <v>12870</v>
      </c>
      <c r="F404" s="139">
        <f t="shared" si="16"/>
        <v>5090</v>
      </c>
      <c r="G404" s="151">
        <f t="shared" si="15"/>
        <v>3699</v>
      </c>
      <c r="H404" s="147">
        <v>86</v>
      </c>
    </row>
    <row r="405" spans="1:8" x14ac:dyDescent="0.2">
      <c r="A405" s="119">
        <v>404</v>
      </c>
      <c r="B405" s="57"/>
      <c r="C405" s="63">
        <v>41.75</v>
      </c>
      <c r="D405" s="117"/>
      <c r="E405" s="147">
        <v>12870</v>
      </c>
      <c r="F405" s="139">
        <f t="shared" si="16"/>
        <v>5090</v>
      </c>
      <c r="G405" s="151">
        <f t="shared" si="15"/>
        <v>3699</v>
      </c>
      <c r="H405" s="147">
        <v>86</v>
      </c>
    </row>
    <row r="406" spans="1:8" x14ac:dyDescent="0.2">
      <c r="A406" s="119">
        <v>405</v>
      </c>
      <c r="B406" s="57"/>
      <c r="C406" s="63">
        <v>41.75</v>
      </c>
      <c r="D406" s="117"/>
      <c r="E406" s="147">
        <v>12870</v>
      </c>
      <c r="F406" s="139">
        <f t="shared" si="16"/>
        <v>5090</v>
      </c>
      <c r="G406" s="151">
        <f t="shared" si="15"/>
        <v>3699</v>
      </c>
      <c r="H406" s="147">
        <v>86</v>
      </c>
    </row>
    <row r="407" spans="1:8" x14ac:dyDescent="0.2">
      <c r="A407" s="119">
        <v>406</v>
      </c>
      <c r="B407" s="57"/>
      <c r="C407" s="63">
        <v>41.75</v>
      </c>
      <c r="D407" s="117"/>
      <c r="E407" s="147">
        <v>12870</v>
      </c>
      <c r="F407" s="139">
        <f t="shared" si="16"/>
        <v>5090</v>
      </c>
      <c r="G407" s="151">
        <f t="shared" si="15"/>
        <v>3699</v>
      </c>
      <c r="H407" s="147">
        <v>86</v>
      </c>
    </row>
    <row r="408" spans="1:8" x14ac:dyDescent="0.2">
      <c r="A408" s="119">
        <v>407</v>
      </c>
      <c r="B408" s="57"/>
      <c r="C408" s="63">
        <v>41.75</v>
      </c>
      <c r="D408" s="117"/>
      <c r="E408" s="147">
        <v>12870</v>
      </c>
      <c r="F408" s="139">
        <f t="shared" si="16"/>
        <v>5090</v>
      </c>
      <c r="G408" s="151">
        <f t="shared" si="15"/>
        <v>3699</v>
      </c>
      <c r="H408" s="147">
        <v>86</v>
      </c>
    </row>
    <row r="409" spans="1:8" x14ac:dyDescent="0.2">
      <c r="A409" s="119">
        <v>408</v>
      </c>
      <c r="B409" s="57"/>
      <c r="C409" s="63">
        <v>41.75</v>
      </c>
      <c r="D409" s="117"/>
      <c r="E409" s="147">
        <v>12870</v>
      </c>
      <c r="F409" s="139">
        <f t="shared" si="16"/>
        <v>5090</v>
      </c>
      <c r="G409" s="151">
        <f t="shared" si="15"/>
        <v>3699</v>
      </c>
      <c r="H409" s="147">
        <v>86</v>
      </c>
    </row>
    <row r="410" spans="1:8" x14ac:dyDescent="0.2">
      <c r="A410" s="119">
        <v>409</v>
      </c>
      <c r="B410" s="57"/>
      <c r="C410" s="63">
        <v>41.75</v>
      </c>
      <c r="D410" s="117"/>
      <c r="E410" s="147">
        <v>12870</v>
      </c>
      <c r="F410" s="139">
        <f t="shared" si="16"/>
        <v>5090</v>
      </c>
      <c r="G410" s="151">
        <f t="shared" si="15"/>
        <v>3699</v>
      </c>
      <c r="H410" s="147">
        <v>86</v>
      </c>
    </row>
    <row r="411" spans="1:8" x14ac:dyDescent="0.2">
      <c r="A411" s="119">
        <v>410</v>
      </c>
      <c r="B411" s="57"/>
      <c r="C411" s="63">
        <v>41.75</v>
      </c>
      <c r="D411" s="117"/>
      <c r="E411" s="147">
        <v>12870</v>
      </c>
      <c r="F411" s="139">
        <f t="shared" si="16"/>
        <v>5090</v>
      </c>
      <c r="G411" s="151">
        <f t="shared" si="15"/>
        <v>3699</v>
      </c>
      <c r="H411" s="147">
        <v>86</v>
      </c>
    </row>
    <row r="412" spans="1:8" x14ac:dyDescent="0.2">
      <c r="A412" s="119">
        <v>411</v>
      </c>
      <c r="B412" s="57"/>
      <c r="C412" s="63">
        <v>41.75</v>
      </c>
      <c r="D412" s="117"/>
      <c r="E412" s="147">
        <v>12870</v>
      </c>
      <c r="F412" s="139">
        <f t="shared" si="16"/>
        <v>5090</v>
      </c>
      <c r="G412" s="151">
        <f t="shared" si="15"/>
        <v>3699</v>
      </c>
      <c r="H412" s="147">
        <v>86</v>
      </c>
    </row>
    <row r="413" spans="1:8" x14ac:dyDescent="0.2">
      <c r="A413" s="119">
        <v>412</v>
      </c>
      <c r="B413" s="57"/>
      <c r="C413" s="63">
        <v>41.75</v>
      </c>
      <c r="D413" s="117"/>
      <c r="E413" s="147">
        <v>12870</v>
      </c>
      <c r="F413" s="139">
        <f t="shared" si="16"/>
        <v>5090</v>
      </c>
      <c r="G413" s="151">
        <f t="shared" si="15"/>
        <v>3699</v>
      </c>
      <c r="H413" s="147">
        <v>86</v>
      </c>
    </row>
    <row r="414" spans="1:8" x14ac:dyDescent="0.2">
      <c r="A414" s="119">
        <v>413</v>
      </c>
      <c r="B414" s="57"/>
      <c r="C414" s="63">
        <v>41.75</v>
      </c>
      <c r="D414" s="117"/>
      <c r="E414" s="147">
        <v>12870</v>
      </c>
      <c r="F414" s="139">
        <f t="shared" si="16"/>
        <v>5090</v>
      </c>
      <c r="G414" s="151">
        <f t="shared" si="15"/>
        <v>3699</v>
      </c>
      <c r="H414" s="147">
        <v>86</v>
      </c>
    </row>
    <row r="415" spans="1:8" x14ac:dyDescent="0.2">
      <c r="A415" s="119">
        <v>414</v>
      </c>
      <c r="B415" s="57"/>
      <c r="C415" s="63">
        <v>41.75</v>
      </c>
      <c r="D415" s="117"/>
      <c r="E415" s="147">
        <v>12870</v>
      </c>
      <c r="F415" s="139">
        <f t="shared" si="16"/>
        <v>5090</v>
      </c>
      <c r="G415" s="151">
        <f t="shared" si="15"/>
        <v>3699</v>
      </c>
      <c r="H415" s="147">
        <v>86</v>
      </c>
    </row>
    <row r="416" spans="1:8" x14ac:dyDescent="0.2">
      <c r="A416" s="119">
        <v>415</v>
      </c>
      <c r="B416" s="57"/>
      <c r="C416" s="63">
        <v>41.75</v>
      </c>
      <c r="D416" s="117"/>
      <c r="E416" s="147">
        <v>12870</v>
      </c>
      <c r="F416" s="139">
        <f t="shared" si="16"/>
        <v>5090</v>
      </c>
      <c r="G416" s="151">
        <f t="shared" si="15"/>
        <v>3699</v>
      </c>
      <c r="H416" s="147">
        <v>86</v>
      </c>
    </row>
    <row r="417" spans="1:8" x14ac:dyDescent="0.2">
      <c r="A417" s="119">
        <v>416</v>
      </c>
      <c r="B417" s="57"/>
      <c r="C417" s="63">
        <v>41.75</v>
      </c>
      <c r="D417" s="117"/>
      <c r="E417" s="147">
        <v>12870</v>
      </c>
      <c r="F417" s="139">
        <f t="shared" si="16"/>
        <v>5090</v>
      </c>
      <c r="G417" s="151">
        <f t="shared" si="15"/>
        <v>3699</v>
      </c>
      <c r="H417" s="147">
        <v>86</v>
      </c>
    </row>
    <row r="418" spans="1:8" x14ac:dyDescent="0.2">
      <c r="A418" s="119">
        <v>417</v>
      </c>
      <c r="B418" s="57"/>
      <c r="C418" s="63">
        <v>41.75</v>
      </c>
      <c r="D418" s="117"/>
      <c r="E418" s="147">
        <v>12870</v>
      </c>
      <c r="F418" s="139">
        <f t="shared" si="16"/>
        <v>5090</v>
      </c>
      <c r="G418" s="151">
        <f t="shared" si="15"/>
        <v>3699</v>
      </c>
      <c r="H418" s="147">
        <v>86</v>
      </c>
    </row>
    <row r="419" spans="1:8" x14ac:dyDescent="0.2">
      <c r="A419" s="119">
        <v>418</v>
      </c>
      <c r="B419" s="57"/>
      <c r="C419" s="63">
        <v>41.75</v>
      </c>
      <c r="D419" s="117"/>
      <c r="E419" s="147">
        <v>12870</v>
      </c>
      <c r="F419" s="139">
        <f t="shared" si="16"/>
        <v>5090</v>
      </c>
      <c r="G419" s="151">
        <f t="shared" si="15"/>
        <v>3699</v>
      </c>
      <c r="H419" s="147">
        <v>86</v>
      </c>
    </row>
    <row r="420" spans="1:8" x14ac:dyDescent="0.2">
      <c r="A420" s="119">
        <v>419</v>
      </c>
      <c r="B420" s="57"/>
      <c r="C420" s="63">
        <v>41.75</v>
      </c>
      <c r="D420" s="117"/>
      <c r="E420" s="147">
        <v>12870</v>
      </c>
      <c r="F420" s="139">
        <f t="shared" si="16"/>
        <v>5090</v>
      </c>
      <c r="G420" s="151">
        <f t="shared" si="15"/>
        <v>3699</v>
      </c>
      <c r="H420" s="147">
        <v>86</v>
      </c>
    </row>
    <row r="421" spans="1:8" x14ac:dyDescent="0.2">
      <c r="A421" s="119">
        <v>420</v>
      </c>
      <c r="B421" s="57"/>
      <c r="C421" s="63">
        <v>41.75</v>
      </c>
      <c r="D421" s="117"/>
      <c r="E421" s="147">
        <v>12870</v>
      </c>
      <c r="F421" s="139">
        <f t="shared" si="16"/>
        <v>5090</v>
      </c>
      <c r="G421" s="151">
        <f t="shared" si="15"/>
        <v>3699</v>
      </c>
      <c r="H421" s="147">
        <v>86</v>
      </c>
    </row>
    <row r="422" spans="1:8" x14ac:dyDescent="0.2">
      <c r="A422" s="119">
        <v>421</v>
      </c>
      <c r="B422" s="57"/>
      <c r="C422" s="63">
        <v>41.75</v>
      </c>
      <c r="D422" s="117"/>
      <c r="E422" s="147">
        <v>12870</v>
      </c>
      <c r="F422" s="139">
        <f t="shared" si="16"/>
        <v>5090</v>
      </c>
      <c r="G422" s="151">
        <f t="shared" si="15"/>
        <v>3699</v>
      </c>
      <c r="H422" s="147">
        <v>86</v>
      </c>
    </row>
    <row r="423" spans="1:8" x14ac:dyDescent="0.2">
      <c r="A423" s="119">
        <v>422</v>
      </c>
      <c r="B423" s="57"/>
      <c r="C423" s="63">
        <v>41.75</v>
      </c>
      <c r="D423" s="117"/>
      <c r="E423" s="147">
        <v>12870</v>
      </c>
      <c r="F423" s="139">
        <f t="shared" si="16"/>
        <v>5090</v>
      </c>
      <c r="G423" s="151">
        <f t="shared" si="15"/>
        <v>3699</v>
      </c>
      <c r="H423" s="147">
        <v>86</v>
      </c>
    </row>
    <row r="424" spans="1:8" x14ac:dyDescent="0.2">
      <c r="A424" s="119">
        <v>423</v>
      </c>
      <c r="B424" s="57"/>
      <c r="C424" s="63">
        <v>41.75</v>
      </c>
      <c r="D424" s="117"/>
      <c r="E424" s="147">
        <v>12870</v>
      </c>
      <c r="F424" s="139">
        <f t="shared" si="16"/>
        <v>5090</v>
      </c>
      <c r="G424" s="151">
        <f t="shared" si="15"/>
        <v>3699</v>
      </c>
      <c r="H424" s="147">
        <v>86</v>
      </c>
    </row>
    <row r="425" spans="1:8" x14ac:dyDescent="0.2">
      <c r="A425" s="119">
        <v>424</v>
      </c>
      <c r="B425" s="57"/>
      <c r="C425" s="63">
        <v>41.75</v>
      </c>
      <c r="D425" s="117"/>
      <c r="E425" s="147">
        <v>12870</v>
      </c>
      <c r="F425" s="139">
        <f t="shared" si="16"/>
        <v>5090</v>
      </c>
      <c r="G425" s="151">
        <f t="shared" si="15"/>
        <v>3699</v>
      </c>
      <c r="H425" s="147">
        <v>86</v>
      </c>
    </row>
    <row r="426" spans="1:8" x14ac:dyDescent="0.2">
      <c r="A426" s="119">
        <v>425</v>
      </c>
      <c r="B426" s="57"/>
      <c r="C426" s="63">
        <v>41.75</v>
      </c>
      <c r="D426" s="117"/>
      <c r="E426" s="147">
        <v>12870</v>
      </c>
      <c r="F426" s="139">
        <f t="shared" si="16"/>
        <v>5090</v>
      </c>
      <c r="G426" s="151">
        <f t="shared" si="15"/>
        <v>3699</v>
      </c>
      <c r="H426" s="147">
        <v>86</v>
      </c>
    </row>
    <row r="427" spans="1:8" x14ac:dyDescent="0.2">
      <c r="A427" s="119">
        <v>426</v>
      </c>
      <c r="B427" s="57"/>
      <c r="C427" s="63">
        <v>41.75</v>
      </c>
      <c r="D427" s="117"/>
      <c r="E427" s="147">
        <v>12870</v>
      </c>
      <c r="F427" s="139">
        <f t="shared" si="16"/>
        <v>5090</v>
      </c>
      <c r="G427" s="151">
        <f t="shared" si="15"/>
        <v>3699</v>
      </c>
      <c r="H427" s="147">
        <v>86</v>
      </c>
    </row>
    <row r="428" spans="1:8" ht="13.5" thickBot="1" x14ac:dyDescent="0.25">
      <c r="A428" s="93">
        <v>427</v>
      </c>
      <c r="B428" s="64"/>
      <c r="C428" s="65">
        <v>41.75</v>
      </c>
      <c r="D428" s="118"/>
      <c r="E428" s="141">
        <v>12870</v>
      </c>
      <c r="F428" s="144">
        <f t="shared" si="16"/>
        <v>5090</v>
      </c>
      <c r="G428" s="153">
        <f t="shared" si="15"/>
        <v>3699</v>
      </c>
      <c r="H428" s="141">
        <v>86</v>
      </c>
    </row>
  </sheetData>
  <mergeCells count="2">
    <mergeCell ref="A10:B10"/>
    <mergeCell ref="G11:H11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28" orientation="portrait" r:id="rId1"/>
  <headerFooter alignWithMargins="0">
    <oddHeader>&amp;LKrajský úřad Plzeňského kraje&amp;R25. 2. 2015</oddHeader>
    <oddFooter>Stránka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pageSetUpPr fitToPage="1"/>
  </sheetPr>
  <dimension ref="A1:I983"/>
  <sheetViews>
    <sheetView workbookViewId="0">
      <pane ySplit="12" topLeftCell="A13" activePane="bottomLeft" state="frozenSplit"/>
      <selection activeCell="J36" sqref="J36"/>
      <selection pane="bottomLeft" activeCell="F998" sqref="F998"/>
    </sheetView>
  </sheetViews>
  <sheetFormatPr defaultRowHeight="12.75" x14ac:dyDescent="0.2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3.140625" customWidth="1"/>
    <col min="8" max="8" width="10.7109375" customWidth="1"/>
    <col min="9" max="9" width="16.140625" customWidth="1"/>
  </cols>
  <sheetData>
    <row r="1" spans="1:9" x14ac:dyDescent="0.2">
      <c r="H1" t="s">
        <v>19</v>
      </c>
    </row>
    <row r="2" spans="1:9" ht="4.5" customHeight="1" x14ac:dyDescent="0.2"/>
    <row r="3" spans="1:9" ht="20.25" x14ac:dyDescent="0.3">
      <c r="A3" s="30" t="s">
        <v>735</v>
      </c>
      <c r="C3" s="26"/>
      <c r="D3" s="26"/>
      <c r="E3" s="26"/>
      <c r="F3" s="27"/>
      <c r="G3" s="27"/>
      <c r="H3" s="28"/>
      <c r="I3" s="28"/>
    </row>
    <row r="4" spans="1:9" ht="15" x14ac:dyDescent="0.25">
      <c r="A4" s="58" t="s">
        <v>260</v>
      </c>
      <c r="B4" s="32"/>
      <c r="C4" s="32"/>
      <c r="D4" s="32"/>
      <c r="E4" s="32"/>
      <c r="F4" s="32"/>
      <c r="G4" s="32"/>
      <c r="I4" s="28"/>
    </row>
    <row r="5" spans="1:9" ht="5.25" customHeight="1" x14ac:dyDescent="0.25">
      <c r="A5" s="58"/>
      <c r="B5" s="32"/>
      <c r="C5" s="32"/>
      <c r="D5" s="32"/>
      <c r="E5" s="32"/>
      <c r="F5" s="32"/>
      <c r="G5" s="32"/>
      <c r="I5" s="28"/>
    </row>
    <row r="6" spans="1:9" ht="15.75" x14ac:dyDescent="0.25">
      <c r="A6" s="33"/>
      <c r="B6" s="34"/>
      <c r="C6" s="35" t="s">
        <v>158</v>
      </c>
      <c r="E6" s="36" t="s">
        <v>159</v>
      </c>
      <c r="I6" s="28"/>
    </row>
    <row r="7" spans="1:9" ht="15.75" x14ac:dyDescent="0.25">
      <c r="A7" s="37" t="s">
        <v>59</v>
      </c>
      <c r="B7" s="34"/>
      <c r="C7" s="59"/>
      <c r="D7" s="60"/>
      <c r="E7" s="59">
        <v>34</v>
      </c>
      <c r="I7" s="28"/>
    </row>
    <row r="8" spans="1:9" ht="15.75" x14ac:dyDescent="0.25">
      <c r="A8" s="37" t="s">
        <v>60</v>
      </c>
      <c r="B8" s="34"/>
      <c r="C8" s="59"/>
      <c r="D8" s="60"/>
      <c r="E8" s="59" t="s">
        <v>527</v>
      </c>
      <c r="I8" s="28"/>
    </row>
    <row r="9" spans="1:9" ht="15.75" x14ac:dyDescent="0.25">
      <c r="A9" s="37"/>
      <c r="B9" s="34"/>
      <c r="C9" s="59"/>
      <c r="D9" s="60"/>
      <c r="E9" s="59"/>
      <c r="I9" s="28"/>
    </row>
    <row r="10" spans="1:9" ht="6" customHeight="1" thickBot="1" x14ac:dyDescent="0.25">
      <c r="A10" s="512"/>
      <c r="B10" s="512"/>
      <c r="C10" s="44"/>
      <c r="D10" s="45"/>
      <c r="E10" s="46"/>
      <c r="F10" s="46"/>
      <c r="G10" s="46"/>
      <c r="I10" s="28"/>
    </row>
    <row r="11" spans="1:9" ht="15.75" x14ac:dyDescent="0.2">
      <c r="A11" s="135"/>
      <c r="B11" s="136" t="s">
        <v>197</v>
      </c>
      <c r="C11" s="137"/>
      <c r="D11" s="136" t="s">
        <v>198</v>
      </c>
      <c r="E11" s="137"/>
      <c r="F11" s="49" t="s">
        <v>199</v>
      </c>
      <c r="G11" s="515"/>
      <c r="H11" s="514"/>
    </row>
    <row r="12" spans="1:9" ht="45.75" thickBot="1" x14ac:dyDescent="0.25">
      <c r="A12" s="130" t="s">
        <v>31</v>
      </c>
      <c r="B12" s="131" t="s">
        <v>158</v>
      </c>
      <c r="C12" s="132" t="s">
        <v>159</v>
      </c>
      <c r="D12" s="133" t="s">
        <v>201</v>
      </c>
      <c r="E12" s="134" t="s">
        <v>202</v>
      </c>
      <c r="F12" s="181" t="s">
        <v>199</v>
      </c>
      <c r="G12" s="152" t="s">
        <v>535</v>
      </c>
      <c r="H12" s="182" t="s">
        <v>204</v>
      </c>
    </row>
    <row r="13" spans="1:9" x14ac:dyDescent="0.2">
      <c r="A13" s="119" t="s">
        <v>61</v>
      </c>
      <c r="B13" s="67"/>
      <c r="C13" s="63">
        <v>34</v>
      </c>
      <c r="D13" s="117"/>
      <c r="E13" s="146">
        <v>12870</v>
      </c>
      <c r="F13" s="145">
        <f>ROUND(12*1.35278*(1/C13*E13)+H13,0)</f>
        <v>6231</v>
      </c>
      <c r="G13" s="157">
        <f t="shared" ref="G13:G76" si="0">ROUND(12*(1/C13*E13),0)</f>
        <v>4542</v>
      </c>
      <c r="H13" s="146">
        <v>86</v>
      </c>
    </row>
    <row r="14" spans="1:9" x14ac:dyDescent="0.2">
      <c r="A14" s="119">
        <v>30</v>
      </c>
      <c r="B14" s="57"/>
      <c r="C14" s="63">
        <f>ROUND(10.899*LN(A14)+A14/150-3,2)</f>
        <v>34.270000000000003</v>
      </c>
      <c r="D14" s="117"/>
      <c r="E14" s="147">
        <v>12870</v>
      </c>
      <c r="F14" s="139">
        <f t="shared" ref="F14:F77" si="1">ROUND(12*1.35278*(1/C14*E14)+H14,0)</f>
        <v>6182</v>
      </c>
      <c r="G14" s="151">
        <f t="shared" si="0"/>
        <v>4507</v>
      </c>
      <c r="H14" s="147">
        <v>86</v>
      </c>
    </row>
    <row r="15" spans="1:9" x14ac:dyDescent="0.2">
      <c r="A15" s="119">
        <v>31</v>
      </c>
      <c r="B15" s="57"/>
      <c r="C15" s="63">
        <f t="shared" ref="C15:C78" si="2">ROUND(10.899*LN(A15)+A15/150-3,2)</f>
        <v>34.630000000000003</v>
      </c>
      <c r="D15" s="117"/>
      <c r="E15" s="147">
        <v>12870</v>
      </c>
      <c r="F15" s="139">
        <f t="shared" si="1"/>
        <v>6119</v>
      </c>
      <c r="G15" s="151">
        <f t="shared" si="0"/>
        <v>4460</v>
      </c>
      <c r="H15" s="147">
        <v>86</v>
      </c>
    </row>
    <row r="16" spans="1:9" x14ac:dyDescent="0.2">
      <c r="A16" s="119">
        <v>32</v>
      </c>
      <c r="B16" s="57"/>
      <c r="C16" s="63">
        <f t="shared" si="2"/>
        <v>34.99</v>
      </c>
      <c r="D16" s="117"/>
      <c r="E16" s="147">
        <v>12870</v>
      </c>
      <c r="F16" s="139">
        <f t="shared" si="1"/>
        <v>6057</v>
      </c>
      <c r="G16" s="151">
        <f t="shared" si="0"/>
        <v>4414</v>
      </c>
      <c r="H16" s="147">
        <v>86</v>
      </c>
    </row>
    <row r="17" spans="1:8" x14ac:dyDescent="0.2">
      <c r="A17" s="119">
        <v>33</v>
      </c>
      <c r="B17" s="57"/>
      <c r="C17" s="63">
        <f t="shared" si="2"/>
        <v>35.33</v>
      </c>
      <c r="D17" s="117"/>
      <c r="E17" s="147">
        <v>12870</v>
      </c>
      <c r="F17" s="139">
        <f t="shared" si="1"/>
        <v>5999</v>
      </c>
      <c r="G17" s="151">
        <f t="shared" si="0"/>
        <v>4371</v>
      </c>
      <c r="H17" s="147">
        <v>86</v>
      </c>
    </row>
    <row r="18" spans="1:8" x14ac:dyDescent="0.2">
      <c r="A18" s="119">
        <v>34</v>
      </c>
      <c r="B18" s="57"/>
      <c r="C18" s="63">
        <f t="shared" si="2"/>
        <v>35.659999999999997</v>
      </c>
      <c r="D18" s="117"/>
      <c r="E18" s="147">
        <v>12870</v>
      </c>
      <c r="F18" s="139">
        <f t="shared" si="1"/>
        <v>5945</v>
      </c>
      <c r="G18" s="151">
        <f t="shared" si="0"/>
        <v>4331</v>
      </c>
      <c r="H18" s="147">
        <v>86</v>
      </c>
    </row>
    <row r="19" spans="1:8" x14ac:dyDescent="0.2">
      <c r="A19" s="119">
        <v>35</v>
      </c>
      <c r="B19" s="57"/>
      <c r="C19" s="63">
        <f t="shared" si="2"/>
        <v>35.979999999999997</v>
      </c>
      <c r="D19" s="117"/>
      <c r="E19" s="147">
        <v>12870</v>
      </c>
      <c r="F19" s="139">
        <f t="shared" si="1"/>
        <v>5893</v>
      </c>
      <c r="G19" s="151">
        <f t="shared" si="0"/>
        <v>4292</v>
      </c>
      <c r="H19" s="147">
        <v>86</v>
      </c>
    </row>
    <row r="20" spans="1:8" x14ac:dyDescent="0.2">
      <c r="A20" s="119">
        <v>36</v>
      </c>
      <c r="B20" s="57"/>
      <c r="C20" s="63">
        <f t="shared" si="2"/>
        <v>36.299999999999997</v>
      </c>
      <c r="D20" s="117"/>
      <c r="E20" s="147">
        <v>12870</v>
      </c>
      <c r="F20" s="139">
        <f t="shared" si="1"/>
        <v>5841</v>
      </c>
      <c r="G20" s="151">
        <f t="shared" si="0"/>
        <v>4255</v>
      </c>
      <c r="H20" s="147">
        <v>86</v>
      </c>
    </row>
    <row r="21" spans="1:8" x14ac:dyDescent="0.2">
      <c r="A21" s="119">
        <v>37</v>
      </c>
      <c r="B21" s="57"/>
      <c r="C21" s="63">
        <f t="shared" si="2"/>
        <v>36.6</v>
      </c>
      <c r="D21" s="117"/>
      <c r="E21" s="147">
        <v>12870</v>
      </c>
      <c r="F21" s="139">
        <f t="shared" si="1"/>
        <v>5794</v>
      </c>
      <c r="G21" s="151">
        <f t="shared" si="0"/>
        <v>4220</v>
      </c>
      <c r="H21" s="147">
        <v>86</v>
      </c>
    </row>
    <row r="22" spans="1:8" x14ac:dyDescent="0.2">
      <c r="A22" s="119">
        <v>38</v>
      </c>
      <c r="B22" s="57"/>
      <c r="C22" s="63">
        <f t="shared" si="2"/>
        <v>36.9</v>
      </c>
      <c r="D22" s="117"/>
      <c r="E22" s="147">
        <v>12870</v>
      </c>
      <c r="F22" s="139">
        <f t="shared" si="1"/>
        <v>5748</v>
      </c>
      <c r="G22" s="151">
        <f t="shared" si="0"/>
        <v>4185</v>
      </c>
      <c r="H22" s="147">
        <v>86</v>
      </c>
    </row>
    <row r="23" spans="1:8" x14ac:dyDescent="0.2">
      <c r="A23" s="119">
        <v>39</v>
      </c>
      <c r="B23" s="57"/>
      <c r="C23" s="63">
        <f t="shared" si="2"/>
        <v>37.19</v>
      </c>
      <c r="D23" s="117"/>
      <c r="E23" s="147">
        <v>12870</v>
      </c>
      <c r="F23" s="139">
        <f t="shared" si="1"/>
        <v>5704</v>
      </c>
      <c r="G23" s="151">
        <f t="shared" si="0"/>
        <v>4153</v>
      </c>
      <c r="H23" s="147">
        <v>86</v>
      </c>
    </row>
    <row r="24" spans="1:8" x14ac:dyDescent="0.2">
      <c r="A24" s="119">
        <v>40</v>
      </c>
      <c r="B24" s="57"/>
      <c r="C24" s="63">
        <f t="shared" si="2"/>
        <v>37.47</v>
      </c>
      <c r="D24" s="117"/>
      <c r="E24" s="147">
        <v>12870</v>
      </c>
      <c r="F24" s="139">
        <f t="shared" si="1"/>
        <v>5662</v>
      </c>
      <c r="G24" s="151">
        <f t="shared" si="0"/>
        <v>4122</v>
      </c>
      <c r="H24" s="147">
        <v>86</v>
      </c>
    </row>
    <row r="25" spans="1:8" x14ac:dyDescent="0.2">
      <c r="A25" s="119">
        <v>41</v>
      </c>
      <c r="B25" s="57"/>
      <c r="C25" s="63">
        <f t="shared" si="2"/>
        <v>37.75</v>
      </c>
      <c r="D25" s="117"/>
      <c r="E25" s="147">
        <v>12870</v>
      </c>
      <c r="F25" s="139">
        <f t="shared" si="1"/>
        <v>5620</v>
      </c>
      <c r="G25" s="151">
        <f t="shared" si="0"/>
        <v>4091</v>
      </c>
      <c r="H25" s="147">
        <v>86</v>
      </c>
    </row>
    <row r="26" spans="1:8" x14ac:dyDescent="0.2">
      <c r="A26" s="119">
        <v>42</v>
      </c>
      <c r="B26" s="57"/>
      <c r="C26" s="63">
        <f t="shared" si="2"/>
        <v>38.020000000000003</v>
      </c>
      <c r="D26" s="117"/>
      <c r="E26" s="147">
        <v>12870</v>
      </c>
      <c r="F26" s="139">
        <f t="shared" si="1"/>
        <v>5581</v>
      </c>
      <c r="G26" s="151">
        <f t="shared" si="0"/>
        <v>4062</v>
      </c>
      <c r="H26" s="147">
        <v>86</v>
      </c>
    </row>
    <row r="27" spans="1:8" x14ac:dyDescent="0.2">
      <c r="A27" s="119">
        <v>43</v>
      </c>
      <c r="B27" s="57"/>
      <c r="C27" s="63">
        <f t="shared" si="2"/>
        <v>38.28</v>
      </c>
      <c r="D27" s="117"/>
      <c r="E27" s="147">
        <v>12870</v>
      </c>
      <c r="F27" s="139">
        <f t="shared" si="1"/>
        <v>5544</v>
      </c>
      <c r="G27" s="151">
        <f t="shared" si="0"/>
        <v>4034</v>
      </c>
      <c r="H27" s="147">
        <v>86</v>
      </c>
    </row>
    <row r="28" spans="1:8" x14ac:dyDescent="0.2">
      <c r="A28" s="119">
        <v>44</v>
      </c>
      <c r="B28" s="57"/>
      <c r="C28" s="63">
        <f t="shared" si="2"/>
        <v>38.54</v>
      </c>
      <c r="D28" s="117"/>
      <c r="E28" s="147">
        <v>12870</v>
      </c>
      <c r="F28" s="139">
        <f t="shared" si="1"/>
        <v>5507</v>
      </c>
      <c r="G28" s="151">
        <f t="shared" si="0"/>
        <v>4007</v>
      </c>
      <c r="H28" s="147">
        <v>86</v>
      </c>
    </row>
    <row r="29" spans="1:8" x14ac:dyDescent="0.2">
      <c r="A29" s="119">
        <v>45</v>
      </c>
      <c r="B29" s="57"/>
      <c r="C29" s="63">
        <f t="shared" si="2"/>
        <v>38.79</v>
      </c>
      <c r="D29" s="117"/>
      <c r="E29" s="147">
        <v>12870</v>
      </c>
      <c r="F29" s="139">
        <f t="shared" si="1"/>
        <v>5472</v>
      </c>
      <c r="G29" s="151">
        <f t="shared" si="0"/>
        <v>3981</v>
      </c>
      <c r="H29" s="147">
        <v>86</v>
      </c>
    </row>
    <row r="30" spans="1:8" x14ac:dyDescent="0.2">
      <c r="A30" s="119">
        <v>46</v>
      </c>
      <c r="B30" s="57"/>
      <c r="C30" s="63">
        <f t="shared" si="2"/>
        <v>39.04</v>
      </c>
      <c r="D30" s="117"/>
      <c r="E30" s="147">
        <v>12870</v>
      </c>
      <c r="F30" s="139">
        <f t="shared" si="1"/>
        <v>5438</v>
      </c>
      <c r="G30" s="151">
        <f t="shared" si="0"/>
        <v>3956</v>
      </c>
      <c r="H30" s="147">
        <v>86</v>
      </c>
    </row>
    <row r="31" spans="1:8" x14ac:dyDescent="0.2">
      <c r="A31" s="119">
        <v>47</v>
      </c>
      <c r="B31" s="57"/>
      <c r="C31" s="63">
        <f t="shared" si="2"/>
        <v>39.28</v>
      </c>
      <c r="D31" s="117"/>
      <c r="E31" s="147">
        <v>12870</v>
      </c>
      <c r="F31" s="139">
        <f t="shared" si="1"/>
        <v>5405</v>
      </c>
      <c r="G31" s="151">
        <f t="shared" si="0"/>
        <v>3932</v>
      </c>
      <c r="H31" s="147">
        <v>86</v>
      </c>
    </row>
    <row r="32" spans="1:8" x14ac:dyDescent="0.2">
      <c r="A32" s="119">
        <v>48</v>
      </c>
      <c r="B32" s="57"/>
      <c r="C32" s="63">
        <f t="shared" si="2"/>
        <v>39.51</v>
      </c>
      <c r="D32" s="117"/>
      <c r="E32" s="147">
        <v>12870</v>
      </c>
      <c r="F32" s="139">
        <f t="shared" si="1"/>
        <v>5374</v>
      </c>
      <c r="G32" s="151">
        <f t="shared" si="0"/>
        <v>3909</v>
      </c>
      <c r="H32" s="147">
        <v>86</v>
      </c>
    </row>
    <row r="33" spans="1:8" x14ac:dyDescent="0.2">
      <c r="A33" s="119">
        <v>49</v>
      </c>
      <c r="B33" s="57"/>
      <c r="C33" s="63">
        <f t="shared" si="2"/>
        <v>39.74</v>
      </c>
      <c r="D33" s="117"/>
      <c r="E33" s="147">
        <v>12870</v>
      </c>
      <c r="F33" s="139">
        <f t="shared" si="1"/>
        <v>5343</v>
      </c>
      <c r="G33" s="151">
        <f t="shared" si="0"/>
        <v>3886</v>
      </c>
      <c r="H33" s="147">
        <v>86</v>
      </c>
    </row>
    <row r="34" spans="1:8" x14ac:dyDescent="0.2">
      <c r="A34" s="119">
        <v>50</v>
      </c>
      <c r="B34" s="57"/>
      <c r="C34" s="63">
        <f t="shared" si="2"/>
        <v>39.97</v>
      </c>
      <c r="D34" s="117"/>
      <c r="E34" s="147">
        <v>12870</v>
      </c>
      <c r="F34" s="139">
        <f t="shared" si="1"/>
        <v>5313</v>
      </c>
      <c r="G34" s="151">
        <f t="shared" si="0"/>
        <v>3864</v>
      </c>
      <c r="H34" s="147">
        <v>86</v>
      </c>
    </row>
    <row r="35" spans="1:8" x14ac:dyDescent="0.2">
      <c r="A35" s="119">
        <v>51</v>
      </c>
      <c r="B35" s="57"/>
      <c r="C35" s="63">
        <f t="shared" si="2"/>
        <v>40.19</v>
      </c>
      <c r="D35" s="117"/>
      <c r="E35" s="147">
        <v>12870</v>
      </c>
      <c r="F35" s="139">
        <f t="shared" si="1"/>
        <v>5284</v>
      </c>
      <c r="G35" s="151">
        <f t="shared" si="0"/>
        <v>3843</v>
      </c>
      <c r="H35" s="147">
        <v>86</v>
      </c>
    </row>
    <row r="36" spans="1:8" x14ac:dyDescent="0.2">
      <c r="A36" s="119">
        <v>52</v>
      </c>
      <c r="B36" s="57"/>
      <c r="C36" s="63">
        <f t="shared" si="2"/>
        <v>40.409999999999997</v>
      </c>
      <c r="D36" s="117"/>
      <c r="E36" s="147">
        <v>12870</v>
      </c>
      <c r="F36" s="139">
        <f t="shared" si="1"/>
        <v>5256</v>
      </c>
      <c r="G36" s="151">
        <f t="shared" si="0"/>
        <v>3822</v>
      </c>
      <c r="H36" s="147">
        <v>86</v>
      </c>
    </row>
    <row r="37" spans="1:8" x14ac:dyDescent="0.2">
      <c r="A37" s="119">
        <v>53</v>
      </c>
      <c r="B37" s="57"/>
      <c r="C37" s="63">
        <f t="shared" si="2"/>
        <v>40.630000000000003</v>
      </c>
      <c r="D37" s="117"/>
      <c r="E37" s="147">
        <v>12870</v>
      </c>
      <c r="F37" s="139">
        <f t="shared" si="1"/>
        <v>5228</v>
      </c>
      <c r="G37" s="151">
        <f t="shared" si="0"/>
        <v>3801</v>
      </c>
      <c r="H37" s="147">
        <v>86</v>
      </c>
    </row>
    <row r="38" spans="1:8" x14ac:dyDescent="0.2">
      <c r="A38" s="119">
        <v>54</v>
      </c>
      <c r="B38" s="57"/>
      <c r="C38" s="63">
        <f t="shared" si="2"/>
        <v>40.840000000000003</v>
      </c>
      <c r="D38" s="117"/>
      <c r="E38" s="147">
        <v>12870</v>
      </c>
      <c r="F38" s="139">
        <f t="shared" si="1"/>
        <v>5202</v>
      </c>
      <c r="G38" s="151">
        <f t="shared" si="0"/>
        <v>3782</v>
      </c>
      <c r="H38" s="147">
        <v>86</v>
      </c>
    </row>
    <row r="39" spans="1:8" x14ac:dyDescent="0.2">
      <c r="A39" s="119">
        <v>55</v>
      </c>
      <c r="B39" s="57"/>
      <c r="C39" s="63">
        <f t="shared" si="2"/>
        <v>41.04</v>
      </c>
      <c r="D39" s="117"/>
      <c r="E39" s="147">
        <v>12870</v>
      </c>
      <c r="F39" s="139">
        <f t="shared" si="1"/>
        <v>5177</v>
      </c>
      <c r="G39" s="151">
        <f t="shared" si="0"/>
        <v>3763</v>
      </c>
      <c r="H39" s="147">
        <v>86</v>
      </c>
    </row>
    <row r="40" spans="1:8" x14ac:dyDescent="0.2">
      <c r="A40" s="119">
        <v>56</v>
      </c>
      <c r="B40" s="57"/>
      <c r="C40" s="63">
        <f t="shared" si="2"/>
        <v>41.25</v>
      </c>
      <c r="D40" s="117"/>
      <c r="E40" s="147">
        <v>12870</v>
      </c>
      <c r="F40" s="139">
        <f t="shared" si="1"/>
        <v>5151</v>
      </c>
      <c r="G40" s="151">
        <f t="shared" si="0"/>
        <v>3744</v>
      </c>
      <c r="H40" s="147">
        <v>86</v>
      </c>
    </row>
    <row r="41" spans="1:8" x14ac:dyDescent="0.2">
      <c r="A41" s="119">
        <v>57</v>
      </c>
      <c r="B41" s="57"/>
      <c r="C41" s="63">
        <f t="shared" si="2"/>
        <v>41.45</v>
      </c>
      <c r="D41" s="117"/>
      <c r="E41" s="147">
        <v>12870</v>
      </c>
      <c r="F41" s="139">
        <f t="shared" si="1"/>
        <v>5126</v>
      </c>
      <c r="G41" s="151">
        <f t="shared" si="0"/>
        <v>3726</v>
      </c>
      <c r="H41" s="147">
        <v>86</v>
      </c>
    </row>
    <row r="42" spans="1:8" x14ac:dyDescent="0.2">
      <c r="A42" s="119">
        <v>58</v>
      </c>
      <c r="B42" s="57"/>
      <c r="C42" s="63">
        <f t="shared" si="2"/>
        <v>41.64</v>
      </c>
      <c r="D42" s="117"/>
      <c r="E42" s="147">
        <v>12870</v>
      </c>
      <c r="F42" s="139">
        <f t="shared" si="1"/>
        <v>5103</v>
      </c>
      <c r="G42" s="151">
        <f t="shared" si="0"/>
        <v>3709</v>
      </c>
      <c r="H42" s="147">
        <v>86</v>
      </c>
    </row>
    <row r="43" spans="1:8" x14ac:dyDescent="0.2">
      <c r="A43" s="119">
        <v>59</v>
      </c>
      <c r="B43" s="57"/>
      <c r="C43" s="63">
        <f t="shared" si="2"/>
        <v>41.83</v>
      </c>
      <c r="D43" s="117"/>
      <c r="E43" s="147">
        <v>12870</v>
      </c>
      <c r="F43" s="139">
        <f t="shared" si="1"/>
        <v>5081</v>
      </c>
      <c r="G43" s="151">
        <f t="shared" si="0"/>
        <v>3692</v>
      </c>
      <c r="H43" s="147">
        <v>86</v>
      </c>
    </row>
    <row r="44" spans="1:8" x14ac:dyDescent="0.2">
      <c r="A44" s="119">
        <v>60</v>
      </c>
      <c r="B44" s="57"/>
      <c r="C44" s="63">
        <f t="shared" si="2"/>
        <v>42.02</v>
      </c>
      <c r="D44" s="117"/>
      <c r="E44" s="147">
        <v>12870</v>
      </c>
      <c r="F44" s="139">
        <f t="shared" si="1"/>
        <v>5058</v>
      </c>
      <c r="G44" s="151">
        <f t="shared" si="0"/>
        <v>3675</v>
      </c>
      <c r="H44" s="147">
        <v>86</v>
      </c>
    </row>
    <row r="45" spans="1:8" x14ac:dyDescent="0.2">
      <c r="A45" s="119">
        <v>61</v>
      </c>
      <c r="B45" s="57"/>
      <c r="C45" s="63">
        <f t="shared" si="2"/>
        <v>42.21</v>
      </c>
      <c r="D45" s="117"/>
      <c r="E45" s="147">
        <v>12870</v>
      </c>
      <c r="F45" s="139">
        <f t="shared" si="1"/>
        <v>5036</v>
      </c>
      <c r="G45" s="151">
        <f t="shared" si="0"/>
        <v>3659</v>
      </c>
      <c r="H45" s="147">
        <v>86</v>
      </c>
    </row>
    <row r="46" spans="1:8" x14ac:dyDescent="0.2">
      <c r="A46" s="119">
        <v>62</v>
      </c>
      <c r="B46" s="57"/>
      <c r="C46" s="63">
        <f t="shared" si="2"/>
        <v>42.39</v>
      </c>
      <c r="D46" s="117"/>
      <c r="E46" s="147">
        <v>12870</v>
      </c>
      <c r="F46" s="139">
        <f t="shared" si="1"/>
        <v>5015</v>
      </c>
      <c r="G46" s="151">
        <f t="shared" si="0"/>
        <v>3643</v>
      </c>
      <c r="H46" s="147">
        <v>86</v>
      </c>
    </row>
    <row r="47" spans="1:8" x14ac:dyDescent="0.2">
      <c r="A47" s="119">
        <v>63</v>
      </c>
      <c r="B47" s="57"/>
      <c r="C47" s="63">
        <f t="shared" si="2"/>
        <v>42.58</v>
      </c>
      <c r="D47" s="117"/>
      <c r="E47" s="147">
        <v>12870</v>
      </c>
      <c r="F47" s="139">
        <f t="shared" si="1"/>
        <v>4993</v>
      </c>
      <c r="G47" s="151">
        <f t="shared" si="0"/>
        <v>3627</v>
      </c>
      <c r="H47" s="147">
        <v>86</v>
      </c>
    </row>
    <row r="48" spans="1:8" x14ac:dyDescent="0.2">
      <c r="A48" s="119">
        <v>64</v>
      </c>
      <c r="B48" s="57"/>
      <c r="C48" s="63">
        <f t="shared" si="2"/>
        <v>42.75</v>
      </c>
      <c r="D48" s="117"/>
      <c r="E48" s="147">
        <v>12870</v>
      </c>
      <c r="F48" s="139">
        <f t="shared" si="1"/>
        <v>4973</v>
      </c>
      <c r="G48" s="151">
        <f t="shared" si="0"/>
        <v>3613</v>
      </c>
      <c r="H48" s="147">
        <v>86</v>
      </c>
    </row>
    <row r="49" spans="1:8" x14ac:dyDescent="0.2">
      <c r="A49" s="119">
        <v>65</v>
      </c>
      <c r="B49" s="57"/>
      <c r="C49" s="63">
        <f t="shared" si="2"/>
        <v>42.93</v>
      </c>
      <c r="D49" s="117"/>
      <c r="E49" s="147">
        <v>12870</v>
      </c>
      <c r="F49" s="139">
        <f t="shared" si="1"/>
        <v>4953</v>
      </c>
      <c r="G49" s="151">
        <f t="shared" si="0"/>
        <v>3597</v>
      </c>
      <c r="H49" s="147">
        <v>86</v>
      </c>
    </row>
    <row r="50" spans="1:8" x14ac:dyDescent="0.2">
      <c r="A50" s="119">
        <v>66</v>
      </c>
      <c r="B50" s="57"/>
      <c r="C50" s="63">
        <f t="shared" si="2"/>
        <v>43.1</v>
      </c>
      <c r="D50" s="117"/>
      <c r="E50" s="147">
        <v>12870</v>
      </c>
      <c r="F50" s="139">
        <f t="shared" si="1"/>
        <v>4933</v>
      </c>
      <c r="G50" s="151">
        <f t="shared" si="0"/>
        <v>3583</v>
      </c>
      <c r="H50" s="147">
        <v>86</v>
      </c>
    </row>
    <row r="51" spans="1:8" x14ac:dyDescent="0.2">
      <c r="A51" s="119">
        <v>67</v>
      </c>
      <c r="B51" s="57"/>
      <c r="C51" s="63">
        <f t="shared" si="2"/>
        <v>43.27</v>
      </c>
      <c r="D51" s="117"/>
      <c r="E51" s="147">
        <v>12870</v>
      </c>
      <c r="F51" s="139">
        <f t="shared" si="1"/>
        <v>4914</v>
      </c>
      <c r="G51" s="151">
        <f t="shared" si="0"/>
        <v>3569</v>
      </c>
      <c r="H51" s="147">
        <v>86</v>
      </c>
    </row>
    <row r="52" spans="1:8" x14ac:dyDescent="0.2">
      <c r="A52" s="119">
        <v>68</v>
      </c>
      <c r="B52" s="57"/>
      <c r="C52" s="63">
        <f t="shared" si="2"/>
        <v>43.44</v>
      </c>
      <c r="D52" s="117"/>
      <c r="E52" s="147">
        <v>12870</v>
      </c>
      <c r="F52" s="139">
        <f t="shared" si="1"/>
        <v>4895</v>
      </c>
      <c r="G52" s="151">
        <f t="shared" si="0"/>
        <v>3555</v>
      </c>
      <c r="H52" s="147">
        <v>86</v>
      </c>
    </row>
    <row r="53" spans="1:8" x14ac:dyDescent="0.2">
      <c r="A53" s="119">
        <v>69</v>
      </c>
      <c r="B53" s="57"/>
      <c r="C53" s="63">
        <f t="shared" si="2"/>
        <v>43.61</v>
      </c>
      <c r="D53" s="117"/>
      <c r="E53" s="147">
        <v>12870</v>
      </c>
      <c r="F53" s="139">
        <f t="shared" si="1"/>
        <v>4877</v>
      </c>
      <c r="G53" s="151">
        <f t="shared" si="0"/>
        <v>3541</v>
      </c>
      <c r="H53" s="147">
        <v>86</v>
      </c>
    </row>
    <row r="54" spans="1:8" x14ac:dyDescent="0.2">
      <c r="A54" s="119">
        <v>70</v>
      </c>
      <c r="B54" s="57"/>
      <c r="C54" s="63">
        <f t="shared" si="2"/>
        <v>43.77</v>
      </c>
      <c r="D54" s="117"/>
      <c r="E54" s="147">
        <v>12870</v>
      </c>
      <c r="F54" s="139">
        <f t="shared" si="1"/>
        <v>4859</v>
      </c>
      <c r="G54" s="151">
        <f t="shared" si="0"/>
        <v>3528</v>
      </c>
      <c r="H54" s="147">
        <v>86</v>
      </c>
    </row>
    <row r="55" spans="1:8" x14ac:dyDescent="0.2">
      <c r="A55" s="119">
        <v>71</v>
      </c>
      <c r="B55" s="57"/>
      <c r="C55" s="63">
        <f t="shared" si="2"/>
        <v>43.93</v>
      </c>
      <c r="D55" s="117"/>
      <c r="E55" s="147">
        <v>12870</v>
      </c>
      <c r="F55" s="139">
        <f t="shared" si="1"/>
        <v>4842</v>
      </c>
      <c r="G55" s="151">
        <f t="shared" si="0"/>
        <v>3516</v>
      </c>
      <c r="H55" s="147">
        <v>86</v>
      </c>
    </row>
    <row r="56" spans="1:8" x14ac:dyDescent="0.2">
      <c r="A56" s="119">
        <v>72</v>
      </c>
      <c r="B56" s="57"/>
      <c r="C56" s="63">
        <f t="shared" si="2"/>
        <v>44.09</v>
      </c>
      <c r="D56" s="117"/>
      <c r="E56" s="147">
        <v>12870</v>
      </c>
      <c r="F56" s="139">
        <f t="shared" si="1"/>
        <v>4825</v>
      </c>
      <c r="G56" s="151">
        <f t="shared" si="0"/>
        <v>3503</v>
      </c>
      <c r="H56" s="147">
        <v>86</v>
      </c>
    </row>
    <row r="57" spans="1:8" x14ac:dyDescent="0.2">
      <c r="A57" s="119">
        <v>73</v>
      </c>
      <c r="B57" s="57"/>
      <c r="C57" s="63">
        <f t="shared" si="2"/>
        <v>44.25</v>
      </c>
      <c r="D57" s="117"/>
      <c r="E57" s="147">
        <v>12870</v>
      </c>
      <c r="F57" s="139">
        <f t="shared" si="1"/>
        <v>4807</v>
      </c>
      <c r="G57" s="151">
        <f t="shared" si="0"/>
        <v>3490</v>
      </c>
      <c r="H57" s="147">
        <v>86</v>
      </c>
    </row>
    <row r="58" spans="1:8" x14ac:dyDescent="0.2">
      <c r="A58" s="119">
        <v>74</v>
      </c>
      <c r="B58" s="57"/>
      <c r="C58" s="63">
        <f t="shared" si="2"/>
        <v>44.4</v>
      </c>
      <c r="D58" s="117"/>
      <c r="E58" s="147">
        <v>12870</v>
      </c>
      <c r="F58" s="139">
        <f t="shared" si="1"/>
        <v>4791</v>
      </c>
      <c r="G58" s="151">
        <f t="shared" si="0"/>
        <v>3478</v>
      </c>
      <c r="H58" s="147">
        <v>86</v>
      </c>
    </row>
    <row r="59" spans="1:8" x14ac:dyDescent="0.2">
      <c r="A59" s="119">
        <v>75</v>
      </c>
      <c r="B59" s="57"/>
      <c r="C59" s="63">
        <f t="shared" si="2"/>
        <v>44.56</v>
      </c>
      <c r="D59" s="117"/>
      <c r="E59" s="147">
        <v>12870</v>
      </c>
      <c r="F59" s="139">
        <f t="shared" si="1"/>
        <v>4775</v>
      </c>
      <c r="G59" s="151">
        <f t="shared" si="0"/>
        <v>3466</v>
      </c>
      <c r="H59" s="147">
        <v>86</v>
      </c>
    </row>
    <row r="60" spans="1:8" x14ac:dyDescent="0.2">
      <c r="A60" s="119">
        <v>76</v>
      </c>
      <c r="B60" s="57"/>
      <c r="C60" s="63">
        <f t="shared" si="2"/>
        <v>44.71</v>
      </c>
      <c r="D60" s="117"/>
      <c r="E60" s="147">
        <v>12870</v>
      </c>
      <c r="F60" s="139">
        <f t="shared" si="1"/>
        <v>4759</v>
      </c>
      <c r="G60" s="151">
        <f t="shared" si="0"/>
        <v>3454</v>
      </c>
      <c r="H60" s="147">
        <v>86</v>
      </c>
    </row>
    <row r="61" spans="1:8" x14ac:dyDescent="0.2">
      <c r="A61" s="119">
        <v>77</v>
      </c>
      <c r="B61" s="57"/>
      <c r="C61" s="63">
        <f t="shared" si="2"/>
        <v>44.86</v>
      </c>
      <c r="D61" s="117"/>
      <c r="E61" s="147">
        <v>12870</v>
      </c>
      <c r="F61" s="139">
        <f t="shared" si="1"/>
        <v>4743</v>
      </c>
      <c r="G61" s="151">
        <f t="shared" si="0"/>
        <v>3443</v>
      </c>
      <c r="H61" s="147">
        <v>86</v>
      </c>
    </row>
    <row r="62" spans="1:8" x14ac:dyDescent="0.2">
      <c r="A62" s="119">
        <v>78</v>
      </c>
      <c r="B62" s="57"/>
      <c r="C62" s="63">
        <f t="shared" si="2"/>
        <v>45</v>
      </c>
      <c r="D62" s="117"/>
      <c r="E62" s="147">
        <v>12870</v>
      </c>
      <c r="F62" s="139">
        <f t="shared" si="1"/>
        <v>4729</v>
      </c>
      <c r="G62" s="151">
        <f t="shared" si="0"/>
        <v>3432</v>
      </c>
      <c r="H62" s="147">
        <v>86</v>
      </c>
    </row>
    <row r="63" spans="1:8" x14ac:dyDescent="0.2">
      <c r="A63" s="119">
        <v>79</v>
      </c>
      <c r="B63" s="57"/>
      <c r="C63" s="63">
        <f t="shared" si="2"/>
        <v>45.15</v>
      </c>
      <c r="D63" s="117"/>
      <c r="E63" s="147">
        <v>12870</v>
      </c>
      <c r="F63" s="139">
        <f t="shared" si="1"/>
        <v>4713</v>
      </c>
      <c r="G63" s="151">
        <f t="shared" si="0"/>
        <v>3421</v>
      </c>
      <c r="H63" s="147">
        <v>86</v>
      </c>
    </row>
    <row r="64" spans="1:8" x14ac:dyDescent="0.2">
      <c r="A64" s="119">
        <v>80</v>
      </c>
      <c r="B64" s="57"/>
      <c r="C64" s="63">
        <f t="shared" si="2"/>
        <v>45.29</v>
      </c>
      <c r="D64" s="117"/>
      <c r="E64" s="147">
        <v>12870</v>
      </c>
      <c r="F64" s="139">
        <f t="shared" si="1"/>
        <v>4699</v>
      </c>
      <c r="G64" s="151">
        <f t="shared" si="0"/>
        <v>3410</v>
      </c>
      <c r="H64" s="147">
        <v>86</v>
      </c>
    </row>
    <row r="65" spans="1:8" x14ac:dyDescent="0.2">
      <c r="A65" s="119">
        <v>81</v>
      </c>
      <c r="B65" s="57"/>
      <c r="C65" s="63">
        <f t="shared" si="2"/>
        <v>45.44</v>
      </c>
      <c r="D65" s="117"/>
      <c r="E65" s="147">
        <v>12870</v>
      </c>
      <c r="F65" s="139">
        <f t="shared" si="1"/>
        <v>4684</v>
      </c>
      <c r="G65" s="151">
        <f t="shared" si="0"/>
        <v>3399</v>
      </c>
      <c r="H65" s="147">
        <v>86</v>
      </c>
    </row>
    <row r="66" spans="1:8" x14ac:dyDescent="0.2">
      <c r="A66" s="119">
        <v>82</v>
      </c>
      <c r="B66" s="57"/>
      <c r="C66" s="63">
        <f t="shared" si="2"/>
        <v>45.58</v>
      </c>
      <c r="D66" s="117"/>
      <c r="E66" s="147">
        <v>12870</v>
      </c>
      <c r="F66" s="139">
        <f t="shared" si="1"/>
        <v>4670</v>
      </c>
      <c r="G66" s="151">
        <f t="shared" si="0"/>
        <v>3388</v>
      </c>
      <c r="H66" s="147">
        <v>86</v>
      </c>
    </row>
    <row r="67" spans="1:8" x14ac:dyDescent="0.2">
      <c r="A67" s="119">
        <v>83</v>
      </c>
      <c r="B67" s="57"/>
      <c r="C67" s="63">
        <f t="shared" si="2"/>
        <v>45.71</v>
      </c>
      <c r="D67" s="117"/>
      <c r="E67" s="147">
        <v>12870</v>
      </c>
      <c r="F67" s="139">
        <f t="shared" si="1"/>
        <v>4657</v>
      </c>
      <c r="G67" s="151">
        <f t="shared" si="0"/>
        <v>3379</v>
      </c>
      <c r="H67" s="147">
        <v>86</v>
      </c>
    </row>
    <row r="68" spans="1:8" x14ac:dyDescent="0.2">
      <c r="A68" s="119">
        <v>84</v>
      </c>
      <c r="B68" s="57"/>
      <c r="C68" s="63">
        <f t="shared" si="2"/>
        <v>45.85</v>
      </c>
      <c r="D68" s="117"/>
      <c r="E68" s="147">
        <v>12870</v>
      </c>
      <c r="F68" s="139">
        <f t="shared" si="1"/>
        <v>4643</v>
      </c>
      <c r="G68" s="151">
        <f t="shared" si="0"/>
        <v>3368</v>
      </c>
      <c r="H68" s="147">
        <v>86</v>
      </c>
    </row>
    <row r="69" spans="1:8" x14ac:dyDescent="0.2">
      <c r="A69" s="119">
        <v>85</v>
      </c>
      <c r="B69" s="57"/>
      <c r="C69" s="63">
        <f t="shared" si="2"/>
        <v>45.99</v>
      </c>
      <c r="D69" s="117"/>
      <c r="E69" s="147">
        <v>12870</v>
      </c>
      <c r="F69" s="139">
        <f t="shared" si="1"/>
        <v>4629</v>
      </c>
      <c r="G69" s="151">
        <f t="shared" si="0"/>
        <v>3358</v>
      </c>
      <c r="H69" s="147">
        <v>86</v>
      </c>
    </row>
    <row r="70" spans="1:8" x14ac:dyDescent="0.2">
      <c r="A70" s="119">
        <v>86</v>
      </c>
      <c r="B70" s="57"/>
      <c r="C70" s="63">
        <f t="shared" si="2"/>
        <v>46.12</v>
      </c>
      <c r="D70" s="117"/>
      <c r="E70" s="147">
        <v>12870</v>
      </c>
      <c r="F70" s="139">
        <f t="shared" si="1"/>
        <v>4616</v>
      </c>
      <c r="G70" s="151">
        <f t="shared" si="0"/>
        <v>3349</v>
      </c>
      <c r="H70" s="147">
        <v>86</v>
      </c>
    </row>
    <row r="71" spans="1:8" x14ac:dyDescent="0.2">
      <c r="A71" s="119">
        <v>87</v>
      </c>
      <c r="B71" s="57"/>
      <c r="C71" s="63">
        <f t="shared" si="2"/>
        <v>46.25</v>
      </c>
      <c r="D71" s="117"/>
      <c r="E71" s="147">
        <v>12870</v>
      </c>
      <c r="F71" s="139">
        <f t="shared" si="1"/>
        <v>4603</v>
      </c>
      <c r="G71" s="151">
        <f t="shared" si="0"/>
        <v>3339</v>
      </c>
      <c r="H71" s="147">
        <v>86</v>
      </c>
    </row>
    <row r="72" spans="1:8" x14ac:dyDescent="0.2">
      <c r="A72" s="119">
        <v>88</v>
      </c>
      <c r="B72" s="57"/>
      <c r="C72" s="63">
        <f t="shared" si="2"/>
        <v>46.39</v>
      </c>
      <c r="D72" s="117"/>
      <c r="E72" s="147">
        <v>12870</v>
      </c>
      <c r="F72" s="139">
        <f t="shared" si="1"/>
        <v>4590</v>
      </c>
      <c r="G72" s="151">
        <f t="shared" si="0"/>
        <v>3329</v>
      </c>
      <c r="H72" s="147">
        <v>86</v>
      </c>
    </row>
    <row r="73" spans="1:8" x14ac:dyDescent="0.2">
      <c r="A73" s="119">
        <v>89</v>
      </c>
      <c r="B73" s="57"/>
      <c r="C73" s="63">
        <f t="shared" si="2"/>
        <v>46.51</v>
      </c>
      <c r="D73" s="117"/>
      <c r="E73" s="147">
        <v>12870</v>
      </c>
      <c r="F73" s="139">
        <f t="shared" si="1"/>
        <v>4578</v>
      </c>
      <c r="G73" s="151">
        <f t="shared" si="0"/>
        <v>3321</v>
      </c>
      <c r="H73" s="147">
        <v>86</v>
      </c>
    </row>
    <row r="74" spans="1:8" x14ac:dyDescent="0.2">
      <c r="A74" s="119">
        <v>90</v>
      </c>
      <c r="B74" s="57"/>
      <c r="C74" s="63">
        <f t="shared" si="2"/>
        <v>46.64</v>
      </c>
      <c r="D74" s="117"/>
      <c r="E74" s="147">
        <v>12870</v>
      </c>
      <c r="F74" s="139">
        <f t="shared" si="1"/>
        <v>4565</v>
      </c>
      <c r="G74" s="151">
        <f t="shared" si="0"/>
        <v>3311</v>
      </c>
      <c r="H74" s="147">
        <v>86</v>
      </c>
    </row>
    <row r="75" spans="1:8" x14ac:dyDescent="0.2">
      <c r="A75" s="119">
        <v>91</v>
      </c>
      <c r="B75" s="57"/>
      <c r="C75" s="63">
        <f t="shared" si="2"/>
        <v>46.77</v>
      </c>
      <c r="D75" s="117"/>
      <c r="E75" s="147">
        <v>12870</v>
      </c>
      <c r="F75" s="139">
        <f t="shared" si="1"/>
        <v>4553</v>
      </c>
      <c r="G75" s="151">
        <f t="shared" si="0"/>
        <v>3302</v>
      </c>
      <c r="H75" s="147">
        <v>86</v>
      </c>
    </row>
    <row r="76" spans="1:8" x14ac:dyDescent="0.2">
      <c r="A76" s="119">
        <v>92</v>
      </c>
      <c r="B76" s="57"/>
      <c r="C76" s="63">
        <f t="shared" si="2"/>
        <v>46.9</v>
      </c>
      <c r="D76" s="117"/>
      <c r="E76" s="147">
        <v>12870</v>
      </c>
      <c r="F76" s="139">
        <f t="shared" si="1"/>
        <v>4541</v>
      </c>
      <c r="G76" s="151">
        <f t="shared" si="0"/>
        <v>3293</v>
      </c>
      <c r="H76" s="147">
        <v>86</v>
      </c>
    </row>
    <row r="77" spans="1:8" x14ac:dyDescent="0.2">
      <c r="A77" s="119">
        <v>93</v>
      </c>
      <c r="B77" s="57"/>
      <c r="C77" s="63">
        <f t="shared" si="2"/>
        <v>47.02</v>
      </c>
      <c r="D77" s="117"/>
      <c r="E77" s="147">
        <v>12870</v>
      </c>
      <c r="F77" s="139">
        <f t="shared" si="1"/>
        <v>4529</v>
      </c>
      <c r="G77" s="151">
        <f t="shared" ref="G77:G140" si="3">ROUND(12*(1/C77*E77),0)</f>
        <v>3285</v>
      </c>
      <c r="H77" s="147">
        <v>86</v>
      </c>
    </row>
    <row r="78" spans="1:8" x14ac:dyDescent="0.2">
      <c r="A78" s="119">
        <v>94</v>
      </c>
      <c r="B78" s="57"/>
      <c r="C78" s="63">
        <f t="shared" si="2"/>
        <v>47.14</v>
      </c>
      <c r="D78" s="117"/>
      <c r="E78" s="147">
        <v>12870</v>
      </c>
      <c r="F78" s="139">
        <f t="shared" ref="F78:F141" si="4">ROUND(12*1.35278*(1/C78*E78)+H78,0)</f>
        <v>4518</v>
      </c>
      <c r="G78" s="151">
        <f t="shared" si="3"/>
        <v>3276</v>
      </c>
      <c r="H78" s="147">
        <v>86</v>
      </c>
    </row>
    <row r="79" spans="1:8" x14ac:dyDescent="0.2">
      <c r="A79" s="119">
        <v>95</v>
      </c>
      <c r="B79" s="57"/>
      <c r="C79" s="63">
        <f t="shared" ref="C79:C142" si="5">ROUND(10.899*LN(A79)+A79/150-3,2)</f>
        <v>47.27</v>
      </c>
      <c r="D79" s="117"/>
      <c r="E79" s="147">
        <v>12870</v>
      </c>
      <c r="F79" s="139">
        <f t="shared" si="4"/>
        <v>4506</v>
      </c>
      <c r="G79" s="151">
        <f t="shared" si="3"/>
        <v>3267</v>
      </c>
      <c r="H79" s="147">
        <v>86</v>
      </c>
    </row>
    <row r="80" spans="1:8" x14ac:dyDescent="0.2">
      <c r="A80" s="119">
        <v>96</v>
      </c>
      <c r="B80" s="57"/>
      <c r="C80" s="63">
        <f t="shared" si="5"/>
        <v>47.39</v>
      </c>
      <c r="D80" s="117"/>
      <c r="E80" s="147">
        <v>12870</v>
      </c>
      <c r="F80" s="139">
        <f t="shared" si="4"/>
        <v>4495</v>
      </c>
      <c r="G80" s="151">
        <f t="shared" si="3"/>
        <v>3259</v>
      </c>
      <c r="H80" s="147">
        <v>86</v>
      </c>
    </row>
    <row r="81" spans="1:8" x14ac:dyDescent="0.2">
      <c r="A81" s="119">
        <v>97</v>
      </c>
      <c r="B81" s="57"/>
      <c r="C81" s="63">
        <f t="shared" si="5"/>
        <v>47.51</v>
      </c>
      <c r="D81" s="117"/>
      <c r="E81" s="147">
        <v>12870</v>
      </c>
      <c r="F81" s="139">
        <f t="shared" si="4"/>
        <v>4483</v>
      </c>
      <c r="G81" s="151">
        <f t="shared" si="3"/>
        <v>3251</v>
      </c>
      <c r="H81" s="147">
        <v>86</v>
      </c>
    </row>
    <row r="82" spans="1:8" x14ac:dyDescent="0.2">
      <c r="A82" s="119">
        <v>98</v>
      </c>
      <c r="B82" s="57"/>
      <c r="C82" s="63">
        <f t="shared" si="5"/>
        <v>47.62</v>
      </c>
      <c r="D82" s="117"/>
      <c r="E82" s="147">
        <v>12870</v>
      </c>
      <c r="F82" s="139">
        <f t="shared" si="4"/>
        <v>4473</v>
      </c>
      <c r="G82" s="151">
        <f t="shared" si="3"/>
        <v>3243</v>
      </c>
      <c r="H82" s="147">
        <v>86</v>
      </c>
    </row>
    <row r="83" spans="1:8" x14ac:dyDescent="0.2">
      <c r="A83" s="119">
        <v>99</v>
      </c>
      <c r="B83" s="57"/>
      <c r="C83" s="63">
        <f t="shared" si="5"/>
        <v>47.74</v>
      </c>
      <c r="D83" s="117"/>
      <c r="E83" s="147">
        <v>12870</v>
      </c>
      <c r="F83" s="139">
        <f t="shared" si="4"/>
        <v>4462</v>
      </c>
      <c r="G83" s="151">
        <f t="shared" si="3"/>
        <v>3235</v>
      </c>
      <c r="H83" s="147">
        <v>86</v>
      </c>
    </row>
    <row r="84" spans="1:8" x14ac:dyDescent="0.2">
      <c r="A84" s="119">
        <v>100</v>
      </c>
      <c r="B84" s="57"/>
      <c r="C84" s="63">
        <f t="shared" si="5"/>
        <v>47.86</v>
      </c>
      <c r="D84" s="117"/>
      <c r="E84" s="147">
        <v>12870</v>
      </c>
      <c r="F84" s="139">
        <f t="shared" si="4"/>
        <v>4451</v>
      </c>
      <c r="G84" s="151">
        <f t="shared" si="3"/>
        <v>3227</v>
      </c>
      <c r="H84" s="147">
        <v>86</v>
      </c>
    </row>
    <row r="85" spans="1:8" x14ac:dyDescent="0.2">
      <c r="A85" s="119">
        <v>101</v>
      </c>
      <c r="B85" s="57"/>
      <c r="C85" s="63">
        <f t="shared" si="5"/>
        <v>47.97</v>
      </c>
      <c r="D85" s="117"/>
      <c r="E85" s="147">
        <v>12870</v>
      </c>
      <c r="F85" s="139">
        <f t="shared" si="4"/>
        <v>4441</v>
      </c>
      <c r="G85" s="151">
        <f t="shared" si="3"/>
        <v>3220</v>
      </c>
      <c r="H85" s="147">
        <v>86</v>
      </c>
    </row>
    <row r="86" spans="1:8" x14ac:dyDescent="0.2">
      <c r="A86" s="119">
        <v>102</v>
      </c>
      <c r="B86" s="57"/>
      <c r="C86" s="63">
        <f t="shared" si="5"/>
        <v>48.09</v>
      </c>
      <c r="D86" s="117"/>
      <c r="E86" s="147">
        <v>12870</v>
      </c>
      <c r="F86" s="139">
        <f t="shared" si="4"/>
        <v>4430</v>
      </c>
      <c r="G86" s="151">
        <f t="shared" si="3"/>
        <v>3211</v>
      </c>
      <c r="H86" s="147">
        <v>86</v>
      </c>
    </row>
    <row r="87" spans="1:8" x14ac:dyDescent="0.2">
      <c r="A87" s="119">
        <v>103</v>
      </c>
      <c r="B87" s="57"/>
      <c r="C87" s="63">
        <f t="shared" si="5"/>
        <v>48.2</v>
      </c>
      <c r="D87" s="117"/>
      <c r="E87" s="147">
        <v>12870</v>
      </c>
      <c r="F87" s="139">
        <f t="shared" si="4"/>
        <v>4421</v>
      </c>
      <c r="G87" s="151">
        <f t="shared" si="3"/>
        <v>3204</v>
      </c>
      <c r="H87" s="147">
        <v>86</v>
      </c>
    </row>
    <row r="88" spans="1:8" x14ac:dyDescent="0.2">
      <c r="A88" s="119">
        <v>104</v>
      </c>
      <c r="B88" s="57"/>
      <c r="C88" s="63">
        <f t="shared" si="5"/>
        <v>48.31</v>
      </c>
      <c r="D88" s="117"/>
      <c r="E88" s="147">
        <v>12870</v>
      </c>
      <c r="F88" s="139">
        <f t="shared" si="4"/>
        <v>4411</v>
      </c>
      <c r="G88" s="151">
        <f t="shared" si="3"/>
        <v>3197</v>
      </c>
      <c r="H88" s="147">
        <v>86</v>
      </c>
    </row>
    <row r="89" spans="1:8" x14ac:dyDescent="0.2">
      <c r="A89" s="119">
        <v>105</v>
      </c>
      <c r="B89" s="57"/>
      <c r="C89" s="63">
        <f t="shared" si="5"/>
        <v>48.42</v>
      </c>
      <c r="D89" s="117"/>
      <c r="E89" s="147">
        <v>12870</v>
      </c>
      <c r="F89" s="139">
        <f t="shared" si="4"/>
        <v>4401</v>
      </c>
      <c r="G89" s="151">
        <f t="shared" si="3"/>
        <v>3190</v>
      </c>
      <c r="H89" s="147">
        <v>86</v>
      </c>
    </row>
    <row r="90" spans="1:8" x14ac:dyDescent="0.2">
      <c r="A90" s="119">
        <v>106</v>
      </c>
      <c r="B90" s="57"/>
      <c r="C90" s="63">
        <f t="shared" si="5"/>
        <v>48.53</v>
      </c>
      <c r="D90" s="117"/>
      <c r="E90" s="147">
        <v>12870</v>
      </c>
      <c r="F90" s="139">
        <f t="shared" si="4"/>
        <v>4391</v>
      </c>
      <c r="G90" s="151">
        <f t="shared" si="3"/>
        <v>3182</v>
      </c>
      <c r="H90" s="147">
        <v>86</v>
      </c>
    </row>
    <row r="91" spans="1:8" x14ac:dyDescent="0.2">
      <c r="A91" s="119">
        <v>107</v>
      </c>
      <c r="B91" s="57"/>
      <c r="C91" s="63">
        <f t="shared" si="5"/>
        <v>48.64</v>
      </c>
      <c r="D91" s="117"/>
      <c r="E91" s="147">
        <v>12870</v>
      </c>
      <c r="F91" s="139">
        <f t="shared" si="4"/>
        <v>4381</v>
      </c>
      <c r="G91" s="151">
        <f t="shared" si="3"/>
        <v>3175</v>
      </c>
      <c r="H91" s="147">
        <v>86</v>
      </c>
    </row>
    <row r="92" spans="1:8" x14ac:dyDescent="0.2">
      <c r="A92" s="119">
        <v>108</v>
      </c>
      <c r="B92" s="57"/>
      <c r="C92" s="63">
        <f t="shared" si="5"/>
        <v>48.75</v>
      </c>
      <c r="D92" s="117"/>
      <c r="E92" s="147">
        <v>12870</v>
      </c>
      <c r="F92" s="139">
        <f t="shared" si="4"/>
        <v>4372</v>
      </c>
      <c r="G92" s="151">
        <f t="shared" si="3"/>
        <v>3168</v>
      </c>
      <c r="H92" s="147">
        <v>86</v>
      </c>
    </row>
    <row r="93" spans="1:8" x14ac:dyDescent="0.2">
      <c r="A93" s="119">
        <v>109</v>
      </c>
      <c r="B93" s="57"/>
      <c r="C93" s="63">
        <f t="shared" si="5"/>
        <v>48.86</v>
      </c>
      <c r="D93" s="117"/>
      <c r="E93" s="147">
        <v>12870</v>
      </c>
      <c r="F93" s="139">
        <f t="shared" si="4"/>
        <v>4362</v>
      </c>
      <c r="G93" s="151">
        <f t="shared" si="3"/>
        <v>3161</v>
      </c>
      <c r="H93" s="147">
        <v>86</v>
      </c>
    </row>
    <row r="94" spans="1:8" x14ac:dyDescent="0.2">
      <c r="A94" s="119">
        <v>110</v>
      </c>
      <c r="B94" s="57"/>
      <c r="C94" s="63">
        <f t="shared" si="5"/>
        <v>48.96</v>
      </c>
      <c r="D94" s="117"/>
      <c r="E94" s="147">
        <v>12870</v>
      </c>
      <c r="F94" s="139">
        <f t="shared" si="4"/>
        <v>4353</v>
      </c>
      <c r="G94" s="151">
        <f t="shared" si="3"/>
        <v>3154</v>
      </c>
      <c r="H94" s="147">
        <v>86</v>
      </c>
    </row>
    <row r="95" spans="1:8" x14ac:dyDescent="0.2">
      <c r="A95" s="119">
        <v>111</v>
      </c>
      <c r="B95" s="57"/>
      <c r="C95" s="63">
        <f t="shared" si="5"/>
        <v>49.07</v>
      </c>
      <c r="D95" s="117"/>
      <c r="E95" s="147">
        <v>12870</v>
      </c>
      <c r="F95" s="139">
        <f t="shared" si="4"/>
        <v>4344</v>
      </c>
      <c r="G95" s="151">
        <f t="shared" si="3"/>
        <v>3147</v>
      </c>
      <c r="H95" s="147">
        <v>86</v>
      </c>
    </row>
    <row r="96" spans="1:8" x14ac:dyDescent="0.2">
      <c r="A96" s="119">
        <v>112</v>
      </c>
      <c r="B96" s="57"/>
      <c r="C96" s="63">
        <f t="shared" si="5"/>
        <v>49.17</v>
      </c>
      <c r="D96" s="117"/>
      <c r="E96" s="147">
        <v>12870</v>
      </c>
      <c r="F96" s="139">
        <f t="shared" si="4"/>
        <v>4335</v>
      </c>
      <c r="G96" s="151">
        <f t="shared" si="3"/>
        <v>3141</v>
      </c>
      <c r="H96" s="147">
        <v>86</v>
      </c>
    </row>
    <row r="97" spans="1:8" x14ac:dyDescent="0.2">
      <c r="A97" s="119">
        <v>113</v>
      </c>
      <c r="B97" s="57"/>
      <c r="C97" s="63">
        <f t="shared" si="5"/>
        <v>49.28</v>
      </c>
      <c r="D97" s="117"/>
      <c r="E97" s="147">
        <v>12870</v>
      </c>
      <c r="F97" s="139">
        <f t="shared" si="4"/>
        <v>4326</v>
      </c>
      <c r="G97" s="151">
        <f t="shared" si="3"/>
        <v>3134</v>
      </c>
      <c r="H97" s="147">
        <v>86</v>
      </c>
    </row>
    <row r="98" spans="1:8" x14ac:dyDescent="0.2">
      <c r="A98" s="119">
        <v>114</v>
      </c>
      <c r="B98" s="57"/>
      <c r="C98" s="63">
        <f t="shared" si="5"/>
        <v>49.38</v>
      </c>
      <c r="D98" s="117"/>
      <c r="E98" s="147">
        <v>12870</v>
      </c>
      <c r="F98" s="139">
        <f t="shared" si="4"/>
        <v>4317</v>
      </c>
      <c r="G98" s="151">
        <f t="shared" si="3"/>
        <v>3128</v>
      </c>
      <c r="H98" s="147">
        <v>86</v>
      </c>
    </row>
    <row r="99" spans="1:8" x14ac:dyDescent="0.2">
      <c r="A99" s="119">
        <v>115</v>
      </c>
      <c r="B99" s="57"/>
      <c r="C99" s="63">
        <f t="shared" si="5"/>
        <v>49.48</v>
      </c>
      <c r="D99" s="117"/>
      <c r="E99" s="147">
        <v>12870</v>
      </c>
      <c r="F99" s="139">
        <f t="shared" si="4"/>
        <v>4308</v>
      </c>
      <c r="G99" s="151">
        <f t="shared" si="3"/>
        <v>3121</v>
      </c>
      <c r="H99" s="147">
        <v>86</v>
      </c>
    </row>
    <row r="100" spans="1:8" x14ac:dyDescent="0.2">
      <c r="A100" s="119">
        <v>116</v>
      </c>
      <c r="B100" s="57"/>
      <c r="C100" s="63">
        <f t="shared" si="5"/>
        <v>49.58</v>
      </c>
      <c r="D100" s="117"/>
      <c r="E100" s="147">
        <v>12870</v>
      </c>
      <c r="F100" s="139">
        <f t="shared" si="4"/>
        <v>4300</v>
      </c>
      <c r="G100" s="151">
        <f t="shared" si="3"/>
        <v>3115</v>
      </c>
      <c r="H100" s="147">
        <v>86</v>
      </c>
    </row>
    <row r="101" spans="1:8" x14ac:dyDescent="0.2">
      <c r="A101" s="119">
        <v>117</v>
      </c>
      <c r="B101" s="57"/>
      <c r="C101" s="63">
        <f t="shared" si="5"/>
        <v>49.68</v>
      </c>
      <c r="D101" s="117"/>
      <c r="E101" s="147">
        <v>12870</v>
      </c>
      <c r="F101" s="139">
        <f t="shared" si="4"/>
        <v>4291</v>
      </c>
      <c r="G101" s="151">
        <f t="shared" si="3"/>
        <v>3109</v>
      </c>
      <c r="H101" s="147">
        <v>86</v>
      </c>
    </row>
    <row r="102" spans="1:8" x14ac:dyDescent="0.2">
      <c r="A102" s="119">
        <v>118</v>
      </c>
      <c r="B102" s="57"/>
      <c r="C102" s="63">
        <f t="shared" si="5"/>
        <v>49.78</v>
      </c>
      <c r="D102" s="117"/>
      <c r="E102" s="147">
        <v>12870</v>
      </c>
      <c r="F102" s="139">
        <f t="shared" si="4"/>
        <v>4283</v>
      </c>
      <c r="G102" s="151">
        <f t="shared" si="3"/>
        <v>3102</v>
      </c>
      <c r="H102" s="147">
        <v>86</v>
      </c>
    </row>
    <row r="103" spans="1:8" x14ac:dyDescent="0.2">
      <c r="A103" s="119">
        <v>119</v>
      </c>
      <c r="B103" s="57"/>
      <c r="C103" s="63">
        <f t="shared" si="5"/>
        <v>49.88</v>
      </c>
      <c r="D103" s="117"/>
      <c r="E103" s="147">
        <v>12870</v>
      </c>
      <c r="F103" s="139">
        <f t="shared" si="4"/>
        <v>4275</v>
      </c>
      <c r="G103" s="151">
        <f t="shared" si="3"/>
        <v>3096</v>
      </c>
      <c r="H103" s="147">
        <v>86</v>
      </c>
    </row>
    <row r="104" spans="1:8" x14ac:dyDescent="0.2">
      <c r="A104" s="119">
        <v>120</v>
      </c>
      <c r="B104" s="57"/>
      <c r="C104" s="63">
        <f t="shared" si="5"/>
        <v>49.98</v>
      </c>
      <c r="D104" s="117"/>
      <c r="E104" s="147">
        <v>12870</v>
      </c>
      <c r="F104" s="139">
        <f t="shared" si="4"/>
        <v>4266</v>
      </c>
      <c r="G104" s="151">
        <f t="shared" si="3"/>
        <v>3090</v>
      </c>
      <c r="H104" s="147">
        <v>86</v>
      </c>
    </row>
    <row r="105" spans="1:8" x14ac:dyDescent="0.2">
      <c r="A105" s="119">
        <v>121</v>
      </c>
      <c r="B105" s="57"/>
      <c r="C105" s="63">
        <f t="shared" si="5"/>
        <v>50.08</v>
      </c>
      <c r="D105" s="117"/>
      <c r="E105" s="147">
        <v>12870</v>
      </c>
      <c r="F105" s="139">
        <f t="shared" si="4"/>
        <v>4258</v>
      </c>
      <c r="G105" s="151">
        <f t="shared" si="3"/>
        <v>3084</v>
      </c>
      <c r="H105" s="147">
        <v>86</v>
      </c>
    </row>
    <row r="106" spans="1:8" x14ac:dyDescent="0.2">
      <c r="A106" s="119">
        <v>122</v>
      </c>
      <c r="B106" s="57"/>
      <c r="C106" s="63">
        <f t="shared" si="5"/>
        <v>50.17</v>
      </c>
      <c r="D106" s="117"/>
      <c r="E106" s="147">
        <v>12870</v>
      </c>
      <c r="F106" s="139">
        <f t="shared" si="4"/>
        <v>4250</v>
      </c>
      <c r="G106" s="151">
        <f t="shared" si="3"/>
        <v>3078</v>
      </c>
      <c r="H106" s="147">
        <v>86</v>
      </c>
    </row>
    <row r="107" spans="1:8" x14ac:dyDescent="0.2">
      <c r="A107" s="119">
        <v>123</v>
      </c>
      <c r="B107" s="57"/>
      <c r="C107" s="63">
        <f t="shared" si="5"/>
        <v>50.27</v>
      </c>
      <c r="D107" s="117"/>
      <c r="E107" s="147">
        <v>12870</v>
      </c>
      <c r="F107" s="139">
        <f t="shared" si="4"/>
        <v>4242</v>
      </c>
      <c r="G107" s="151">
        <f t="shared" si="3"/>
        <v>3072</v>
      </c>
      <c r="H107" s="147">
        <v>86</v>
      </c>
    </row>
    <row r="108" spans="1:8" x14ac:dyDescent="0.2">
      <c r="A108" s="119">
        <v>124</v>
      </c>
      <c r="B108" s="57"/>
      <c r="C108" s="63">
        <f t="shared" si="5"/>
        <v>50.36</v>
      </c>
      <c r="D108" s="117"/>
      <c r="E108" s="147">
        <v>12870</v>
      </c>
      <c r="F108" s="139">
        <f t="shared" si="4"/>
        <v>4235</v>
      </c>
      <c r="G108" s="151">
        <f t="shared" si="3"/>
        <v>3067</v>
      </c>
      <c r="H108" s="147">
        <v>86</v>
      </c>
    </row>
    <row r="109" spans="1:8" x14ac:dyDescent="0.2">
      <c r="A109" s="119">
        <v>125</v>
      </c>
      <c r="B109" s="57"/>
      <c r="C109" s="63">
        <f t="shared" si="5"/>
        <v>50.46</v>
      </c>
      <c r="D109" s="117"/>
      <c r="E109" s="147">
        <v>12870</v>
      </c>
      <c r="F109" s="139">
        <f t="shared" si="4"/>
        <v>4226</v>
      </c>
      <c r="G109" s="151">
        <f t="shared" si="3"/>
        <v>3061</v>
      </c>
      <c r="H109" s="147">
        <v>86</v>
      </c>
    </row>
    <row r="110" spans="1:8" x14ac:dyDescent="0.2">
      <c r="A110" s="119">
        <v>126</v>
      </c>
      <c r="B110" s="57"/>
      <c r="C110" s="63">
        <f t="shared" si="5"/>
        <v>50.55</v>
      </c>
      <c r="D110" s="117"/>
      <c r="E110" s="147">
        <v>12870</v>
      </c>
      <c r="F110" s="139">
        <f t="shared" si="4"/>
        <v>4219</v>
      </c>
      <c r="G110" s="151">
        <f t="shared" si="3"/>
        <v>3055</v>
      </c>
      <c r="H110" s="147">
        <v>86</v>
      </c>
    </row>
    <row r="111" spans="1:8" x14ac:dyDescent="0.2">
      <c r="A111" s="119">
        <v>127</v>
      </c>
      <c r="B111" s="57"/>
      <c r="C111" s="63">
        <f t="shared" si="5"/>
        <v>50.64</v>
      </c>
      <c r="D111" s="117"/>
      <c r="E111" s="147">
        <v>12870</v>
      </c>
      <c r="F111" s="139">
        <f t="shared" si="4"/>
        <v>4212</v>
      </c>
      <c r="G111" s="151">
        <f t="shared" si="3"/>
        <v>3050</v>
      </c>
      <c r="H111" s="147">
        <v>86</v>
      </c>
    </row>
    <row r="112" spans="1:8" x14ac:dyDescent="0.2">
      <c r="A112" s="119">
        <v>128</v>
      </c>
      <c r="B112" s="57"/>
      <c r="C112" s="63">
        <f t="shared" si="5"/>
        <v>50.74</v>
      </c>
      <c r="D112" s="117"/>
      <c r="E112" s="147">
        <v>12870</v>
      </c>
      <c r="F112" s="139">
        <f t="shared" si="4"/>
        <v>4204</v>
      </c>
      <c r="G112" s="151">
        <f t="shared" si="3"/>
        <v>3044</v>
      </c>
      <c r="H112" s="147">
        <v>86</v>
      </c>
    </row>
    <row r="113" spans="1:8" x14ac:dyDescent="0.2">
      <c r="A113" s="119">
        <v>129</v>
      </c>
      <c r="B113" s="57"/>
      <c r="C113" s="63">
        <f t="shared" si="5"/>
        <v>50.83</v>
      </c>
      <c r="D113" s="117"/>
      <c r="E113" s="147">
        <v>12870</v>
      </c>
      <c r="F113" s="139">
        <f t="shared" si="4"/>
        <v>4196</v>
      </c>
      <c r="G113" s="151">
        <f t="shared" si="3"/>
        <v>3038</v>
      </c>
      <c r="H113" s="147">
        <v>86</v>
      </c>
    </row>
    <row r="114" spans="1:8" x14ac:dyDescent="0.2">
      <c r="A114" s="119">
        <v>130</v>
      </c>
      <c r="B114" s="57"/>
      <c r="C114" s="63">
        <f t="shared" si="5"/>
        <v>50.92</v>
      </c>
      <c r="D114" s="117"/>
      <c r="E114" s="147">
        <v>12870</v>
      </c>
      <c r="F114" s="139">
        <f t="shared" si="4"/>
        <v>4189</v>
      </c>
      <c r="G114" s="151">
        <f t="shared" si="3"/>
        <v>3033</v>
      </c>
      <c r="H114" s="147">
        <v>86</v>
      </c>
    </row>
    <row r="115" spans="1:8" x14ac:dyDescent="0.2">
      <c r="A115" s="119">
        <v>131</v>
      </c>
      <c r="B115" s="57"/>
      <c r="C115" s="63">
        <f t="shared" si="5"/>
        <v>51.01</v>
      </c>
      <c r="D115" s="117"/>
      <c r="E115" s="147">
        <v>12870</v>
      </c>
      <c r="F115" s="139">
        <f t="shared" si="4"/>
        <v>4182</v>
      </c>
      <c r="G115" s="151">
        <f t="shared" si="3"/>
        <v>3028</v>
      </c>
      <c r="H115" s="147">
        <v>86</v>
      </c>
    </row>
    <row r="116" spans="1:8" x14ac:dyDescent="0.2">
      <c r="A116" s="119">
        <v>132</v>
      </c>
      <c r="B116" s="57"/>
      <c r="C116" s="63">
        <f t="shared" si="5"/>
        <v>51.1</v>
      </c>
      <c r="D116" s="117"/>
      <c r="E116" s="147">
        <v>12870</v>
      </c>
      <c r="F116" s="139">
        <f t="shared" si="4"/>
        <v>4175</v>
      </c>
      <c r="G116" s="151">
        <f t="shared" si="3"/>
        <v>3022</v>
      </c>
      <c r="H116" s="147">
        <v>86</v>
      </c>
    </row>
    <row r="117" spans="1:8" x14ac:dyDescent="0.2">
      <c r="A117" s="119">
        <v>133</v>
      </c>
      <c r="B117" s="57"/>
      <c r="C117" s="63">
        <f t="shared" si="5"/>
        <v>51.19</v>
      </c>
      <c r="D117" s="117"/>
      <c r="E117" s="147">
        <v>12870</v>
      </c>
      <c r="F117" s="139">
        <f t="shared" si="4"/>
        <v>4167</v>
      </c>
      <c r="G117" s="151">
        <f t="shared" si="3"/>
        <v>3017</v>
      </c>
      <c r="H117" s="147">
        <v>86</v>
      </c>
    </row>
    <row r="118" spans="1:8" x14ac:dyDescent="0.2">
      <c r="A118" s="119">
        <v>134</v>
      </c>
      <c r="B118" s="57"/>
      <c r="C118" s="63">
        <f t="shared" si="5"/>
        <v>51.27</v>
      </c>
      <c r="D118" s="117"/>
      <c r="E118" s="147">
        <v>12870</v>
      </c>
      <c r="F118" s="139">
        <f t="shared" si="4"/>
        <v>4161</v>
      </c>
      <c r="G118" s="151">
        <f t="shared" si="3"/>
        <v>3012</v>
      </c>
      <c r="H118" s="147">
        <v>86</v>
      </c>
    </row>
    <row r="119" spans="1:8" x14ac:dyDescent="0.2">
      <c r="A119" s="119">
        <v>135</v>
      </c>
      <c r="B119" s="57"/>
      <c r="C119" s="63">
        <f t="shared" si="5"/>
        <v>51.36</v>
      </c>
      <c r="D119" s="117"/>
      <c r="E119" s="147">
        <v>12870</v>
      </c>
      <c r="F119" s="139">
        <f t="shared" si="4"/>
        <v>4154</v>
      </c>
      <c r="G119" s="151">
        <f t="shared" si="3"/>
        <v>3007</v>
      </c>
      <c r="H119" s="147">
        <v>86</v>
      </c>
    </row>
    <row r="120" spans="1:8" x14ac:dyDescent="0.2">
      <c r="A120" s="119">
        <v>136</v>
      </c>
      <c r="B120" s="57"/>
      <c r="C120" s="63">
        <f t="shared" si="5"/>
        <v>51.45</v>
      </c>
      <c r="D120" s="117"/>
      <c r="E120" s="147">
        <v>12870</v>
      </c>
      <c r="F120" s="139">
        <f t="shared" si="4"/>
        <v>4147</v>
      </c>
      <c r="G120" s="151">
        <f t="shared" si="3"/>
        <v>3002</v>
      </c>
      <c r="H120" s="147">
        <v>86</v>
      </c>
    </row>
    <row r="121" spans="1:8" x14ac:dyDescent="0.2">
      <c r="A121" s="119">
        <v>137</v>
      </c>
      <c r="B121" s="57"/>
      <c r="C121" s="63">
        <f t="shared" si="5"/>
        <v>51.54</v>
      </c>
      <c r="D121" s="117"/>
      <c r="E121" s="147">
        <v>12870</v>
      </c>
      <c r="F121" s="139">
        <f t="shared" si="4"/>
        <v>4140</v>
      </c>
      <c r="G121" s="151">
        <f t="shared" si="3"/>
        <v>2997</v>
      </c>
      <c r="H121" s="147">
        <v>86</v>
      </c>
    </row>
    <row r="122" spans="1:8" x14ac:dyDescent="0.2">
      <c r="A122" s="119">
        <v>138</v>
      </c>
      <c r="B122" s="57"/>
      <c r="C122" s="63">
        <f t="shared" si="5"/>
        <v>51.62</v>
      </c>
      <c r="D122" s="117"/>
      <c r="E122" s="147">
        <v>12870</v>
      </c>
      <c r="F122" s="139">
        <f t="shared" si="4"/>
        <v>4133</v>
      </c>
      <c r="G122" s="151">
        <f t="shared" si="3"/>
        <v>2992</v>
      </c>
      <c r="H122" s="147">
        <v>86</v>
      </c>
    </row>
    <row r="123" spans="1:8" x14ac:dyDescent="0.2">
      <c r="A123" s="119">
        <v>139</v>
      </c>
      <c r="B123" s="57"/>
      <c r="C123" s="63">
        <f t="shared" si="5"/>
        <v>51.71</v>
      </c>
      <c r="D123" s="117"/>
      <c r="E123" s="147">
        <v>12870</v>
      </c>
      <c r="F123" s="139">
        <f t="shared" si="4"/>
        <v>4126</v>
      </c>
      <c r="G123" s="151">
        <f t="shared" si="3"/>
        <v>2987</v>
      </c>
      <c r="H123" s="147">
        <v>86</v>
      </c>
    </row>
    <row r="124" spans="1:8" x14ac:dyDescent="0.2">
      <c r="A124" s="119">
        <v>140</v>
      </c>
      <c r="B124" s="57"/>
      <c r="C124" s="63">
        <f t="shared" si="5"/>
        <v>51.79</v>
      </c>
      <c r="D124" s="117"/>
      <c r="E124" s="147">
        <v>12870</v>
      </c>
      <c r="F124" s="139">
        <f t="shared" si="4"/>
        <v>4120</v>
      </c>
      <c r="G124" s="151">
        <f t="shared" si="3"/>
        <v>2982</v>
      </c>
      <c r="H124" s="147">
        <v>86</v>
      </c>
    </row>
    <row r="125" spans="1:8" x14ac:dyDescent="0.2">
      <c r="A125" s="119">
        <v>141</v>
      </c>
      <c r="B125" s="57"/>
      <c r="C125" s="63">
        <f t="shared" si="5"/>
        <v>51.88</v>
      </c>
      <c r="D125" s="117"/>
      <c r="E125" s="147">
        <v>12870</v>
      </c>
      <c r="F125" s="139">
        <f t="shared" si="4"/>
        <v>4113</v>
      </c>
      <c r="G125" s="151">
        <f t="shared" si="3"/>
        <v>2977</v>
      </c>
      <c r="H125" s="147">
        <v>86</v>
      </c>
    </row>
    <row r="126" spans="1:8" x14ac:dyDescent="0.2">
      <c r="A126" s="119">
        <v>142</v>
      </c>
      <c r="B126" s="57"/>
      <c r="C126" s="63">
        <f t="shared" si="5"/>
        <v>51.96</v>
      </c>
      <c r="D126" s="117"/>
      <c r="E126" s="147">
        <v>12870</v>
      </c>
      <c r="F126" s="139">
        <f t="shared" si="4"/>
        <v>4107</v>
      </c>
      <c r="G126" s="151">
        <f t="shared" si="3"/>
        <v>2972</v>
      </c>
      <c r="H126" s="147">
        <v>86</v>
      </c>
    </row>
    <row r="127" spans="1:8" x14ac:dyDescent="0.2">
      <c r="A127" s="119">
        <v>143</v>
      </c>
      <c r="B127" s="57"/>
      <c r="C127" s="63">
        <f t="shared" si="5"/>
        <v>52.04</v>
      </c>
      <c r="D127" s="117"/>
      <c r="E127" s="147">
        <v>12870</v>
      </c>
      <c r="F127" s="139">
        <f t="shared" si="4"/>
        <v>4101</v>
      </c>
      <c r="G127" s="151">
        <f t="shared" si="3"/>
        <v>2968</v>
      </c>
      <c r="H127" s="147">
        <v>86</v>
      </c>
    </row>
    <row r="128" spans="1:8" x14ac:dyDescent="0.2">
      <c r="A128" s="119">
        <v>144</v>
      </c>
      <c r="B128" s="57"/>
      <c r="C128" s="63">
        <f t="shared" si="5"/>
        <v>52.13</v>
      </c>
      <c r="D128" s="117"/>
      <c r="E128" s="147">
        <v>12870</v>
      </c>
      <c r="F128" s="139">
        <f t="shared" si="4"/>
        <v>4094</v>
      </c>
      <c r="G128" s="151">
        <f t="shared" si="3"/>
        <v>2963</v>
      </c>
      <c r="H128" s="147">
        <v>86</v>
      </c>
    </row>
    <row r="129" spans="1:8" x14ac:dyDescent="0.2">
      <c r="A129" s="119">
        <v>145</v>
      </c>
      <c r="B129" s="57"/>
      <c r="C129" s="63">
        <f t="shared" si="5"/>
        <v>52.21</v>
      </c>
      <c r="D129" s="117"/>
      <c r="E129" s="147">
        <v>12870</v>
      </c>
      <c r="F129" s="139">
        <f t="shared" si="4"/>
        <v>4088</v>
      </c>
      <c r="G129" s="151">
        <f t="shared" si="3"/>
        <v>2958</v>
      </c>
      <c r="H129" s="147">
        <v>86</v>
      </c>
    </row>
    <row r="130" spans="1:8" x14ac:dyDescent="0.2">
      <c r="A130" s="119">
        <v>146</v>
      </c>
      <c r="B130" s="57"/>
      <c r="C130" s="63">
        <f t="shared" si="5"/>
        <v>52.29</v>
      </c>
      <c r="D130" s="117"/>
      <c r="E130" s="147">
        <v>12870</v>
      </c>
      <c r="F130" s="139">
        <f t="shared" si="4"/>
        <v>4081</v>
      </c>
      <c r="G130" s="151">
        <f t="shared" si="3"/>
        <v>2954</v>
      </c>
      <c r="H130" s="147">
        <v>86</v>
      </c>
    </row>
    <row r="131" spans="1:8" x14ac:dyDescent="0.2">
      <c r="A131" s="119">
        <v>147</v>
      </c>
      <c r="B131" s="57"/>
      <c r="C131" s="63">
        <f t="shared" si="5"/>
        <v>52.37</v>
      </c>
      <c r="D131" s="117"/>
      <c r="E131" s="147">
        <v>12870</v>
      </c>
      <c r="F131" s="139">
        <f t="shared" si="4"/>
        <v>4075</v>
      </c>
      <c r="G131" s="151">
        <f t="shared" si="3"/>
        <v>2949</v>
      </c>
      <c r="H131" s="147">
        <v>86</v>
      </c>
    </row>
    <row r="132" spans="1:8" x14ac:dyDescent="0.2">
      <c r="A132" s="119">
        <v>148</v>
      </c>
      <c r="B132" s="57"/>
      <c r="C132" s="63">
        <f t="shared" si="5"/>
        <v>52.45</v>
      </c>
      <c r="D132" s="117"/>
      <c r="E132" s="147">
        <v>12870</v>
      </c>
      <c r="F132" s="139">
        <f t="shared" si="4"/>
        <v>4069</v>
      </c>
      <c r="G132" s="151">
        <f t="shared" si="3"/>
        <v>2945</v>
      </c>
      <c r="H132" s="147">
        <v>86</v>
      </c>
    </row>
    <row r="133" spans="1:8" x14ac:dyDescent="0.2">
      <c r="A133" s="119">
        <v>149</v>
      </c>
      <c r="B133" s="57"/>
      <c r="C133" s="63">
        <f t="shared" si="5"/>
        <v>52.53</v>
      </c>
      <c r="D133" s="117"/>
      <c r="E133" s="147">
        <v>12870</v>
      </c>
      <c r="F133" s="139">
        <f t="shared" si="4"/>
        <v>4063</v>
      </c>
      <c r="G133" s="151">
        <f t="shared" si="3"/>
        <v>2940</v>
      </c>
      <c r="H133" s="147">
        <v>86</v>
      </c>
    </row>
    <row r="134" spans="1:8" x14ac:dyDescent="0.2">
      <c r="A134" s="119">
        <v>150</v>
      </c>
      <c r="B134" s="57"/>
      <c r="C134" s="63">
        <f t="shared" si="5"/>
        <v>52.61</v>
      </c>
      <c r="D134" s="117"/>
      <c r="E134" s="147">
        <v>12870</v>
      </c>
      <c r="F134" s="139">
        <f t="shared" si="4"/>
        <v>4057</v>
      </c>
      <c r="G134" s="151">
        <f t="shared" si="3"/>
        <v>2936</v>
      </c>
      <c r="H134" s="147">
        <v>86</v>
      </c>
    </row>
    <row r="135" spans="1:8" x14ac:dyDescent="0.2">
      <c r="A135" s="119">
        <v>151</v>
      </c>
      <c r="B135" s="57"/>
      <c r="C135" s="63">
        <f t="shared" si="5"/>
        <v>52.69</v>
      </c>
      <c r="D135" s="117"/>
      <c r="E135" s="147">
        <v>12870</v>
      </c>
      <c r="F135" s="139">
        <f t="shared" si="4"/>
        <v>4051</v>
      </c>
      <c r="G135" s="151">
        <f t="shared" si="3"/>
        <v>2931</v>
      </c>
      <c r="H135" s="147">
        <v>86</v>
      </c>
    </row>
    <row r="136" spans="1:8" x14ac:dyDescent="0.2">
      <c r="A136" s="119">
        <v>152</v>
      </c>
      <c r="B136" s="57"/>
      <c r="C136" s="63">
        <f t="shared" si="5"/>
        <v>52.77</v>
      </c>
      <c r="D136" s="117"/>
      <c r="E136" s="147">
        <v>12870</v>
      </c>
      <c r="F136" s="139">
        <f t="shared" si="4"/>
        <v>4045</v>
      </c>
      <c r="G136" s="151">
        <f t="shared" si="3"/>
        <v>2927</v>
      </c>
      <c r="H136" s="147">
        <v>86</v>
      </c>
    </row>
    <row r="137" spans="1:8" x14ac:dyDescent="0.2">
      <c r="A137" s="119">
        <v>153</v>
      </c>
      <c r="B137" s="57"/>
      <c r="C137" s="63">
        <f t="shared" si="5"/>
        <v>52.85</v>
      </c>
      <c r="D137" s="117"/>
      <c r="E137" s="147">
        <v>12870</v>
      </c>
      <c r="F137" s="139">
        <f t="shared" si="4"/>
        <v>4039</v>
      </c>
      <c r="G137" s="151">
        <f t="shared" si="3"/>
        <v>2922</v>
      </c>
      <c r="H137" s="147">
        <v>86</v>
      </c>
    </row>
    <row r="138" spans="1:8" x14ac:dyDescent="0.2">
      <c r="A138" s="119">
        <v>154</v>
      </c>
      <c r="B138" s="57"/>
      <c r="C138" s="63">
        <f t="shared" si="5"/>
        <v>52.92</v>
      </c>
      <c r="D138" s="117"/>
      <c r="E138" s="147">
        <v>12870</v>
      </c>
      <c r="F138" s="139">
        <f t="shared" si="4"/>
        <v>4034</v>
      </c>
      <c r="G138" s="151">
        <f t="shared" si="3"/>
        <v>2918</v>
      </c>
      <c r="H138" s="147">
        <v>86</v>
      </c>
    </row>
    <row r="139" spans="1:8" x14ac:dyDescent="0.2">
      <c r="A139" s="119">
        <v>155</v>
      </c>
      <c r="B139" s="57"/>
      <c r="C139" s="63">
        <f t="shared" si="5"/>
        <v>53</v>
      </c>
      <c r="D139" s="117"/>
      <c r="E139" s="147">
        <v>12870</v>
      </c>
      <c r="F139" s="139">
        <f t="shared" si="4"/>
        <v>4028</v>
      </c>
      <c r="G139" s="151">
        <f t="shared" si="3"/>
        <v>2914</v>
      </c>
      <c r="H139" s="147">
        <v>86</v>
      </c>
    </row>
    <row r="140" spans="1:8" x14ac:dyDescent="0.2">
      <c r="A140" s="119">
        <v>156</v>
      </c>
      <c r="B140" s="57"/>
      <c r="C140" s="63">
        <f t="shared" si="5"/>
        <v>53.08</v>
      </c>
      <c r="D140" s="117"/>
      <c r="E140" s="147">
        <v>12870</v>
      </c>
      <c r="F140" s="139">
        <f t="shared" si="4"/>
        <v>4022</v>
      </c>
      <c r="G140" s="151">
        <f t="shared" si="3"/>
        <v>2910</v>
      </c>
      <c r="H140" s="147">
        <v>86</v>
      </c>
    </row>
    <row r="141" spans="1:8" x14ac:dyDescent="0.2">
      <c r="A141" s="119">
        <v>157</v>
      </c>
      <c r="B141" s="57"/>
      <c r="C141" s="63">
        <f t="shared" si="5"/>
        <v>53.15</v>
      </c>
      <c r="D141" s="117"/>
      <c r="E141" s="147">
        <v>12870</v>
      </c>
      <c r="F141" s="139">
        <f t="shared" si="4"/>
        <v>4017</v>
      </c>
      <c r="G141" s="151">
        <f t="shared" ref="G141:G204" si="6">ROUND(12*(1/C141*E141),0)</f>
        <v>2906</v>
      </c>
      <c r="H141" s="147">
        <v>86</v>
      </c>
    </row>
    <row r="142" spans="1:8" x14ac:dyDescent="0.2">
      <c r="A142" s="119">
        <v>158</v>
      </c>
      <c r="B142" s="57"/>
      <c r="C142" s="63">
        <f t="shared" si="5"/>
        <v>53.23</v>
      </c>
      <c r="D142" s="117"/>
      <c r="E142" s="147">
        <v>12870</v>
      </c>
      <c r="F142" s="139">
        <f t="shared" ref="F142:F205" si="7">ROUND(12*1.35278*(1/C142*E142)+H142,0)</f>
        <v>4011</v>
      </c>
      <c r="G142" s="151">
        <f t="shared" si="6"/>
        <v>2901</v>
      </c>
      <c r="H142" s="147">
        <v>86</v>
      </c>
    </row>
    <row r="143" spans="1:8" x14ac:dyDescent="0.2">
      <c r="A143" s="119">
        <v>159</v>
      </c>
      <c r="B143" s="57"/>
      <c r="C143" s="63">
        <f t="shared" ref="C143:C206" si="8">ROUND(10.899*LN(A143)+A143/150-3,2)</f>
        <v>53.31</v>
      </c>
      <c r="D143" s="117"/>
      <c r="E143" s="147">
        <v>12870</v>
      </c>
      <c r="F143" s="139">
        <f t="shared" si="7"/>
        <v>4005</v>
      </c>
      <c r="G143" s="151">
        <f t="shared" si="6"/>
        <v>2897</v>
      </c>
      <c r="H143" s="147">
        <v>86</v>
      </c>
    </row>
    <row r="144" spans="1:8" x14ac:dyDescent="0.2">
      <c r="A144" s="119">
        <v>160</v>
      </c>
      <c r="B144" s="57"/>
      <c r="C144" s="63">
        <f t="shared" si="8"/>
        <v>53.38</v>
      </c>
      <c r="D144" s="117"/>
      <c r="E144" s="147">
        <v>12870</v>
      </c>
      <c r="F144" s="139">
        <f t="shared" si="7"/>
        <v>4000</v>
      </c>
      <c r="G144" s="151">
        <f t="shared" si="6"/>
        <v>2893</v>
      </c>
      <c r="H144" s="147">
        <v>86</v>
      </c>
    </row>
    <row r="145" spans="1:8" x14ac:dyDescent="0.2">
      <c r="A145" s="119">
        <v>161</v>
      </c>
      <c r="B145" s="57"/>
      <c r="C145" s="63">
        <f t="shared" si="8"/>
        <v>53.46</v>
      </c>
      <c r="D145" s="117"/>
      <c r="E145" s="147">
        <v>12870</v>
      </c>
      <c r="F145" s="139">
        <f t="shared" si="7"/>
        <v>3994</v>
      </c>
      <c r="G145" s="151">
        <f t="shared" si="6"/>
        <v>2889</v>
      </c>
      <c r="H145" s="147">
        <v>86</v>
      </c>
    </row>
    <row r="146" spans="1:8" x14ac:dyDescent="0.2">
      <c r="A146" s="119">
        <v>162</v>
      </c>
      <c r="B146" s="57"/>
      <c r="C146" s="63">
        <f t="shared" si="8"/>
        <v>53.53</v>
      </c>
      <c r="D146" s="117"/>
      <c r="E146" s="147">
        <v>12870</v>
      </c>
      <c r="F146" s="139">
        <f t="shared" si="7"/>
        <v>3989</v>
      </c>
      <c r="G146" s="151">
        <f t="shared" si="6"/>
        <v>2885</v>
      </c>
      <c r="H146" s="147">
        <v>86</v>
      </c>
    </row>
    <row r="147" spans="1:8" x14ac:dyDescent="0.2">
      <c r="A147" s="119">
        <v>163</v>
      </c>
      <c r="B147" s="57"/>
      <c r="C147" s="63">
        <f t="shared" si="8"/>
        <v>53.6</v>
      </c>
      <c r="D147" s="117"/>
      <c r="E147" s="147">
        <v>12870</v>
      </c>
      <c r="F147" s="139">
        <f t="shared" si="7"/>
        <v>3984</v>
      </c>
      <c r="G147" s="151">
        <f t="shared" si="6"/>
        <v>2881</v>
      </c>
      <c r="H147" s="147">
        <v>86</v>
      </c>
    </row>
    <row r="148" spans="1:8" x14ac:dyDescent="0.2">
      <c r="A148" s="119">
        <v>164</v>
      </c>
      <c r="B148" s="57"/>
      <c r="C148" s="63">
        <f t="shared" si="8"/>
        <v>53.68</v>
      </c>
      <c r="D148" s="117"/>
      <c r="E148" s="147">
        <v>12870</v>
      </c>
      <c r="F148" s="139">
        <f t="shared" si="7"/>
        <v>3978</v>
      </c>
      <c r="G148" s="151">
        <f t="shared" si="6"/>
        <v>2877</v>
      </c>
      <c r="H148" s="147">
        <v>86</v>
      </c>
    </row>
    <row r="149" spans="1:8" x14ac:dyDescent="0.2">
      <c r="A149" s="119">
        <v>165</v>
      </c>
      <c r="B149" s="57"/>
      <c r="C149" s="63">
        <f t="shared" si="8"/>
        <v>53.75</v>
      </c>
      <c r="D149" s="117"/>
      <c r="E149" s="147">
        <v>12870</v>
      </c>
      <c r="F149" s="139">
        <f t="shared" si="7"/>
        <v>3973</v>
      </c>
      <c r="G149" s="151">
        <f t="shared" si="6"/>
        <v>2873</v>
      </c>
      <c r="H149" s="147">
        <v>86</v>
      </c>
    </row>
    <row r="150" spans="1:8" x14ac:dyDescent="0.2">
      <c r="A150" s="119">
        <v>166</v>
      </c>
      <c r="B150" s="57"/>
      <c r="C150" s="63">
        <f t="shared" si="8"/>
        <v>53.82</v>
      </c>
      <c r="D150" s="117"/>
      <c r="E150" s="147">
        <v>12870</v>
      </c>
      <c r="F150" s="139">
        <f t="shared" si="7"/>
        <v>3968</v>
      </c>
      <c r="G150" s="151">
        <f t="shared" si="6"/>
        <v>2870</v>
      </c>
      <c r="H150" s="147">
        <v>86</v>
      </c>
    </row>
    <row r="151" spans="1:8" x14ac:dyDescent="0.2">
      <c r="A151" s="119">
        <v>167</v>
      </c>
      <c r="B151" s="57"/>
      <c r="C151" s="63">
        <f t="shared" si="8"/>
        <v>53.89</v>
      </c>
      <c r="D151" s="117"/>
      <c r="E151" s="147">
        <v>12870</v>
      </c>
      <c r="F151" s="139">
        <f t="shared" si="7"/>
        <v>3963</v>
      </c>
      <c r="G151" s="151">
        <f t="shared" si="6"/>
        <v>2866</v>
      </c>
      <c r="H151" s="147">
        <v>86</v>
      </c>
    </row>
    <row r="152" spans="1:8" x14ac:dyDescent="0.2">
      <c r="A152" s="119">
        <v>168</v>
      </c>
      <c r="B152" s="57"/>
      <c r="C152" s="63">
        <f t="shared" si="8"/>
        <v>53.97</v>
      </c>
      <c r="D152" s="117"/>
      <c r="E152" s="147">
        <v>12870</v>
      </c>
      <c r="F152" s="139">
        <f t="shared" si="7"/>
        <v>3957</v>
      </c>
      <c r="G152" s="151">
        <f t="shared" si="6"/>
        <v>2862</v>
      </c>
      <c r="H152" s="147">
        <v>86</v>
      </c>
    </row>
    <row r="153" spans="1:8" x14ac:dyDescent="0.2">
      <c r="A153" s="119">
        <v>169</v>
      </c>
      <c r="B153" s="57"/>
      <c r="C153" s="63">
        <f t="shared" si="8"/>
        <v>54.04</v>
      </c>
      <c r="D153" s="117"/>
      <c r="E153" s="147">
        <v>12870</v>
      </c>
      <c r="F153" s="139">
        <f t="shared" si="7"/>
        <v>3952</v>
      </c>
      <c r="G153" s="151">
        <f t="shared" si="6"/>
        <v>2858</v>
      </c>
      <c r="H153" s="147">
        <v>86</v>
      </c>
    </row>
    <row r="154" spans="1:8" x14ac:dyDescent="0.2">
      <c r="A154" s="119">
        <v>170</v>
      </c>
      <c r="B154" s="57"/>
      <c r="C154" s="63">
        <f t="shared" si="8"/>
        <v>54.11</v>
      </c>
      <c r="D154" s="117"/>
      <c r="E154" s="147">
        <v>12870</v>
      </c>
      <c r="F154" s="139">
        <f t="shared" si="7"/>
        <v>3947</v>
      </c>
      <c r="G154" s="151">
        <f t="shared" si="6"/>
        <v>2854</v>
      </c>
      <c r="H154" s="147">
        <v>86</v>
      </c>
    </row>
    <row r="155" spans="1:8" x14ac:dyDescent="0.2">
      <c r="A155" s="119">
        <v>171</v>
      </c>
      <c r="B155" s="57"/>
      <c r="C155" s="63">
        <f t="shared" si="8"/>
        <v>54.18</v>
      </c>
      <c r="D155" s="117"/>
      <c r="E155" s="147">
        <v>12870</v>
      </c>
      <c r="F155" s="139">
        <f t="shared" si="7"/>
        <v>3942</v>
      </c>
      <c r="G155" s="151">
        <f t="shared" si="6"/>
        <v>2850</v>
      </c>
      <c r="H155" s="147">
        <v>86</v>
      </c>
    </row>
    <row r="156" spans="1:8" x14ac:dyDescent="0.2">
      <c r="A156" s="119">
        <v>172</v>
      </c>
      <c r="B156" s="57"/>
      <c r="C156" s="63">
        <f t="shared" si="8"/>
        <v>54.25</v>
      </c>
      <c r="D156" s="117"/>
      <c r="E156" s="147">
        <v>12870</v>
      </c>
      <c r="F156" s="139">
        <f t="shared" si="7"/>
        <v>3937</v>
      </c>
      <c r="G156" s="151">
        <f t="shared" si="6"/>
        <v>2847</v>
      </c>
      <c r="H156" s="147">
        <v>86</v>
      </c>
    </row>
    <row r="157" spans="1:8" x14ac:dyDescent="0.2">
      <c r="A157" s="119">
        <v>173</v>
      </c>
      <c r="B157" s="57"/>
      <c r="C157" s="63">
        <f t="shared" si="8"/>
        <v>54.32</v>
      </c>
      <c r="D157" s="117"/>
      <c r="E157" s="147">
        <v>12870</v>
      </c>
      <c r="F157" s="139">
        <f t="shared" si="7"/>
        <v>3932</v>
      </c>
      <c r="G157" s="151">
        <f t="shared" si="6"/>
        <v>2843</v>
      </c>
      <c r="H157" s="147">
        <v>86</v>
      </c>
    </row>
    <row r="158" spans="1:8" x14ac:dyDescent="0.2">
      <c r="A158" s="119">
        <v>174</v>
      </c>
      <c r="B158" s="57"/>
      <c r="C158" s="63">
        <f t="shared" si="8"/>
        <v>54.39</v>
      </c>
      <c r="D158" s="117"/>
      <c r="E158" s="147">
        <v>12870</v>
      </c>
      <c r="F158" s="139">
        <f t="shared" si="7"/>
        <v>3927</v>
      </c>
      <c r="G158" s="151">
        <f t="shared" si="6"/>
        <v>2839</v>
      </c>
      <c r="H158" s="147">
        <v>86</v>
      </c>
    </row>
    <row r="159" spans="1:8" x14ac:dyDescent="0.2">
      <c r="A159" s="119">
        <v>175</v>
      </c>
      <c r="B159" s="57"/>
      <c r="C159" s="63">
        <f t="shared" si="8"/>
        <v>54.46</v>
      </c>
      <c r="D159" s="117"/>
      <c r="E159" s="147">
        <v>12870</v>
      </c>
      <c r="F159" s="139">
        <f t="shared" si="7"/>
        <v>3922</v>
      </c>
      <c r="G159" s="151">
        <f t="shared" si="6"/>
        <v>2836</v>
      </c>
      <c r="H159" s="147">
        <v>86</v>
      </c>
    </row>
    <row r="160" spans="1:8" x14ac:dyDescent="0.2">
      <c r="A160" s="119">
        <v>176</v>
      </c>
      <c r="B160" s="57"/>
      <c r="C160" s="63">
        <f t="shared" si="8"/>
        <v>54.53</v>
      </c>
      <c r="D160" s="117"/>
      <c r="E160" s="147">
        <v>12870</v>
      </c>
      <c r="F160" s="139">
        <f t="shared" si="7"/>
        <v>3917</v>
      </c>
      <c r="G160" s="151">
        <f t="shared" si="6"/>
        <v>2832</v>
      </c>
      <c r="H160" s="147">
        <v>86</v>
      </c>
    </row>
    <row r="161" spans="1:8" x14ac:dyDescent="0.2">
      <c r="A161" s="119">
        <v>177</v>
      </c>
      <c r="B161" s="57"/>
      <c r="C161" s="63">
        <f t="shared" si="8"/>
        <v>54.59</v>
      </c>
      <c r="D161" s="117"/>
      <c r="E161" s="147">
        <v>12870</v>
      </c>
      <c r="F161" s="139">
        <f t="shared" si="7"/>
        <v>3913</v>
      </c>
      <c r="G161" s="151">
        <f t="shared" si="6"/>
        <v>2829</v>
      </c>
      <c r="H161" s="147">
        <v>86</v>
      </c>
    </row>
    <row r="162" spans="1:8" x14ac:dyDescent="0.2">
      <c r="A162" s="119">
        <v>178</v>
      </c>
      <c r="B162" s="57"/>
      <c r="C162" s="63">
        <f t="shared" si="8"/>
        <v>54.66</v>
      </c>
      <c r="D162" s="117"/>
      <c r="E162" s="147">
        <v>12870</v>
      </c>
      <c r="F162" s="139">
        <f t="shared" si="7"/>
        <v>3908</v>
      </c>
      <c r="G162" s="151">
        <f t="shared" si="6"/>
        <v>2825</v>
      </c>
      <c r="H162" s="147">
        <v>86</v>
      </c>
    </row>
    <row r="163" spans="1:8" x14ac:dyDescent="0.2">
      <c r="A163" s="119">
        <v>179</v>
      </c>
      <c r="B163" s="57"/>
      <c r="C163" s="63">
        <f t="shared" si="8"/>
        <v>54.73</v>
      </c>
      <c r="D163" s="117"/>
      <c r="E163" s="147">
        <v>12870</v>
      </c>
      <c r="F163" s="139">
        <f t="shared" si="7"/>
        <v>3903</v>
      </c>
      <c r="G163" s="151">
        <f t="shared" si="6"/>
        <v>2822</v>
      </c>
      <c r="H163" s="147">
        <v>86</v>
      </c>
    </row>
    <row r="164" spans="1:8" x14ac:dyDescent="0.2">
      <c r="A164" s="119">
        <v>180</v>
      </c>
      <c r="B164" s="57"/>
      <c r="C164" s="63">
        <f t="shared" si="8"/>
        <v>54.8</v>
      </c>
      <c r="D164" s="117"/>
      <c r="E164" s="147">
        <v>12870</v>
      </c>
      <c r="F164" s="139">
        <f t="shared" si="7"/>
        <v>3898</v>
      </c>
      <c r="G164" s="151">
        <f t="shared" si="6"/>
        <v>2818</v>
      </c>
      <c r="H164" s="147">
        <v>86</v>
      </c>
    </row>
    <row r="165" spans="1:8" x14ac:dyDescent="0.2">
      <c r="A165" s="119">
        <v>181</v>
      </c>
      <c r="B165" s="57"/>
      <c r="C165" s="63">
        <f t="shared" si="8"/>
        <v>54.87</v>
      </c>
      <c r="D165" s="117"/>
      <c r="E165" s="147">
        <v>12870</v>
      </c>
      <c r="F165" s="139">
        <f t="shared" si="7"/>
        <v>3894</v>
      </c>
      <c r="G165" s="151">
        <f t="shared" si="6"/>
        <v>2815</v>
      </c>
      <c r="H165" s="147">
        <v>86</v>
      </c>
    </row>
    <row r="166" spans="1:8" x14ac:dyDescent="0.2">
      <c r="A166" s="119">
        <v>182</v>
      </c>
      <c r="B166" s="57"/>
      <c r="C166" s="63">
        <f t="shared" si="8"/>
        <v>54.93</v>
      </c>
      <c r="D166" s="117"/>
      <c r="E166" s="147">
        <v>12870</v>
      </c>
      <c r="F166" s="139">
        <f t="shared" si="7"/>
        <v>3889</v>
      </c>
      <c r="G166" s="151">
        <f t="shared" si="6"/>
        <v>2812</v>
      </c>
      <c r="H166" s="147">
        <v>86</v>
      </c>
    </row>
    <row r="167" spans="1:8" x14ac:dyDescent="0.2">
      <c r="A167" s="119">
        <v>183</v>
      </c>
      <c r="B167" s="57"/>
      <c r="C167" s="63">
        <f t="shared" si="8"/>
        <v>55</v>
      </c>
      <c r="D167" s="117"/>
      <c r="E167" s="147">
        <v>12870</v>
      </c>
      <c r="F167" s="139">
        <f t="shared" si="7"/>
        <v>3885</v>
      </c>
      <c r="G167" s="151">
        <f t="shared" si="6"/>
        <v>2808</v>
      </c>
      <c r="H167" s="147">
        <v>86</v>
      </c>
    </row>
    <row r="168" spans="1:8" x14ac:dyDescent="0.2">
      <c r="A168" s="119">
        <v>184</v>
      </c>
      <c r="B168" s="57"/>
      <c r="C168" s="63">
        <f t="shared" si="8"/>
        <v>55.06</v>
      </c>
      <c r="D168" s="117"/>
      <c r="E168" s="147">
        <v>12870</v>
      </c>
      <c r="F168" s="139">
        <f t="shared" si="7"/>
        <v>3880</v>
      </c>
      <c r="G168" s="151">
        <f t="shared" si="6"/>
        <v>2805</v>
      </c>
      <c r="H168" s="147">
        <v>86</v>
      </c>
    </row>
    <row r="169" spans="1:8" x14ac:dyDescent="0.2">
      <c r="A169" s="119">
        <v>185</v>
      </c>
      <c r="B169" s="57"/>
      <c r="C169" s="63">
        <f t="shared" si="8"/>
        <v>55.13</v>
      </c>
      <c r="D169" s="117"/>
      <c r="E169" s="147">
        <v>12870</v>
      </c>
      <c r="F169" s="139">
        <f t="shared" si="7"/>
        <v>3876</v>
      </c>
      <c r="G169" s="151">
        <f t="shared" si="6"/>
        <v>2801</v>
      </c>
      <c r="H169" s="147">
        <v>86</v>
      </c>
    </row>
    <row r="170" spans="1:8" x14ac:dyDescent="0.2">
      <c r="A170" s="119">
        <v>186</v>
      </c>
      <c r="B170" s="57"/>
      <c r="C170" s="63">
        <f t="shared" si="8"/>
        <v>55.2</v>
      </c>
      <c r="D170" s="117"/>
      <c r="E170" s="147">
        <v>12870</v>
      </c>
      <c r="F170" s="139">
        <f t="shared" si="7"/>
        <v>3871</v>
      </c>
      <c r="G170" s="151">
        <f t="shared" si="6"/>
        <v>2798</v>
      </c>
      <c r="H170" s="147">
        <v>86</v>
      </c>
    </row>
    <row r="171" spans="1:8" x14ac:dyDescent="0.2">
      <c r="A171" s="119">
        <v>187</v>
      </c>
      <c r="B171" s="57"/>
      <c r="C171" s="63">
        <f t="shared" si="8"/>
        <v>55.26</v>
      </c>
      <c r="D171" s="117"/>
      <c r="E171" s="147">
        <v>12870</v>
      </c>
      <c r="F171" s="139">
        <f t="shared" si="7"/>
        <v>3867</v>
      </c>
      <c r="G171" s="151">
        <f t="shared" si="6"/>
        <v>2795</v>
      </c>
      <c r="H171" s="147">
        <v>86</v>
      </c>
    </row>
    <row r="172" spans="1:8" x14ac:dyDescent="0.2">
      <c r="A172" s="119">
        <v>188</v>
      </c>
      <c r="B172" s="57"/>
      <c r="C172" s="63">
        <f t="shared" si="8"/>
        <v>55.33</v>
      </c>
      <c r="D172" s="117"/>
      <c r="E172" s="147">
        <v>12870</v>
      </c>
      <c r="F172" s="139">
        <f t="shared" si="7"/>
        <v>3862</v>
      </c>
      <c r="G172" s="151">
        <f t="shared" si="6"/>
        <v>2791</v>
      </c>
      <c r="H172" s="147">
        <v>86</v>
      </c>
    </row>
    <row r="173" spans="1:8" x14ac:dyDescent="0.2">
      <c r="A173" s="119">
        <v>189</v>
      </c>
      <c r="B173" s="57"/>
      <c r="C173" s="63">
        <f t="shared" si="8"/>
        <v>55.39</v>
      </c>
      <c r="D173" s="117"/>
      <c r="E173" s="147">
        <v>12870</v>
      </c>
      <c r="F173" s="139">
        <f t="shared" si="7"/>
        <v>3858</v>
      </c>
      <c r="G173" s="151">
        <f t="shared" si="6"/>
        <v>2788</v>
      </c>
      <c r="H173" s="147">
        <v>86</v>
      </c>
    </row>
    <row r="174" spans="1:8" x14ac:dyDescent="0.2">
      <c r="A174" s="119">
        <v>190</v>
      </c>
      <c r="B174" s="57"/>
      <c r="C174" s="63">
        <f t="shared" si="8"/>
        <v>55.45</v>
      </c>
      <c r="D174" s="117"/>
      <c r="E174" s="147">
        <v>12870</v>
      </c>
      <c r="F174" s="139">
        <f t="shared" si="7"/>
        <v>3854</v>
      </c>
      <c r="G174" s="151">
        <f t="shared" si="6"/>
        <v>2785</v>
      </c>
      <c r="H174" s="147">
        <v>86</v>
      </c>
    </row>
    <row r="175" spans="1:8" x14ac:dyDescent="0.2">
      <c r="A175" s="119">
        <v>191</v>
      </c>
      <c r="B175" s="57"/>
      <c r="C175" s="63">
        <f t="shared" si="8"/>
        <v>55.52</v>
      </c>
      <c r="D175" s="117"/>
      <c r="E175" s="147">
        <v>12870</v>
      </c>
      <c r="F175" s="139">
        <f t="shared" si="7"/>
        <v>3849</v>
      </c>
      <c r="G175" s="151">
        <f t="shared" si="6"/>
        <v>2782</v>
      </c>
      <c r="H175" s="147">
        <v>86</v>
      </c>
    </row>
    <row r="176" spans="1:8" x14ac:dyDescent="0.2">
      <c r="A176" s="119">
        <v>192</v>
      </c>
      <c r="B176" s="57"/>
      <c r="C176" s="63">
        <f t="shared" si="8"/>
        <v>55.58</v>
      </c>
      <c r="D176" s="117"/>
      <c r="E176" s="147">
        <v>12870</v>
      </c>
      <c r="F176" s="139">
        <f t="shared" si="7"/>
        <v>3845</v>
      </c>
      <c r="G176" s="151">
        <f t="shared" si="6"/>
        <v>2779</v>
      </c>
      <c r="H176" s="147">
        <v>86</v>
      </c>
    </row>
    <row r="177" spans="1:8" x14ac:dyDescent="0.2">
      <c r="A177" s="119">
        <v>193</v>
      </c>
      <c r="B177" s="57"/>
      <c r="C177" s="63">
        <f t="shared" si="8"/>
        <v>55.64</v>
      </c>
      <c r="D177" s="117"/>
      <c r="E177" s="147">
        <v>12870</v>
      </c>
      <c r="F177" s="139">
        <f t="shared" si="7"/>
        <v>3841</v>
      </c>
      <c r="G177" s="151">
        <f t="shared" si="6"/>
        <v>2776</v>
      </c>
      <c r="H177" s="147">
        <v>86</v>
      </c>
    </row>
    <row r="178" spans="1:8" x14ac:dyDescent="0.2">
      <c r="A178" s="119">
        <v>194</v>
      </c>
      <c r="B178" s="57"/>
      <c r="C178" s="63">
        <f t="shared" si="8"/>
        <v>55.71</v>
      </c>
      <c r="D178" s="117"/>
      <c r="E178" s="147">
        <v>12870</v>
      </c>
      <c r="F178" s="139">
        <f t="shared" si="7"/>
        <v>3836</v>
      </c>
      <c r="G178" s="151">
        <f t="shared" si="6"/>
        <v>2772</v>
      </c>
      <c r="H178" s="147">
        <v>86</v>
      </c>
    </row>
    <row r="179" spans="1:8" x14ac:dyDescent="0.2">
      <c r="A179" s="119">
        <v>195</v>
      </c>
      <c r="B179" s="57"/>
      <c r="C179" s="63">
        <f t="shared" si="8"/>
        <v>55.77</v>
      </c>
      <c r="D179" s="117"/>
      <c r="E179" s="147">
        <v>12870</v>
      </c>
      <c r="F179" s="139">
        <f t="shared" si="7"/>
        <v>3832</v>
      </c>
      <c r="G179" s="151">
        <f t="shared" si="6"/>
        <v>2769</v>
      </c>
      <c r="H179" s="147">
        <v>86</v>
      </c>
    </row>
    <row r="180" spans="1:8" x14ac:dyDescent="0.2">
      <c r="A180" s="119">
        <v>196</v>
      </c>
      <c r="B180" s="57"/>
      <c r="C180" s="63">
        <f t="shared" si="8"/>
        <v>55.83</v>
      </c>
      <c r="D180" s="117"/>
      <c r="E180" s="147">
        <v>12870</v>
      </c>
      <c r="F180" s="139">
        <f t="shared" si="7"/>
        <v>3828</v>
      </c>
      <c r="G180" s="151">
        <f t="shared" si="6"/>
        <v>2766</v>
      </c>
      <c r="H180" s="147">
        <v>86</v>
      </c>
    </row>
    <row r="181" spans="1:8" x14ac:dyDescent="0.2">
      <c r="A181" s="119">
        <v>197</v>
      </c>
      <c r="B181" s="57"/>
      <c r="C181" s="63">
        <f t="shared" si="8"/>
        <v>55.89</v>
      </c>
      <c r="D181" s="117"/>
      <c r="E181" s="147">
        <v>12870</v>
      </c>
      <c r="F181" s="139">
        <f t="shared" si="7"/>
        <v>3824</v>
      </c>
      <c r="G181" s="151">
        <f t="shared" si="6"/>
        <v>2763</v>
      </c>
      <c r="H181" s="147">
        <v>86</v>
      </c>
    </row>
    <row r="182" spans="1:8" x14ac:dyDescent="0.2">
      <c r="A182" s="119">
        <v>198</v>
      </c>
      <c r="B182" s="57"/>
      <c r="C182" s="63">
        <f t="shared" si="8"/>
        <v>55.96</v>
      </c>
      <c r="D182" s="117"/>
      <c r="E182" s="147">
        <v>12870</v>
      </c>
      <c r="F182" s="139">
        <f t="shared" si="7"/>
        <v>3819</v>
      </c>
      <c r="G182" s="151">
        <f t="shared" si="6"/>
        <v>2760</v>
      </c>
      <c r="H182" s="147">
        <v>86</v>
      </c>
    </row>
    <row r="183" spans="1:8" x14ac:dyDescent="0.2">
      <c r="A183" s="119">
        <v>199</v>
      </c>
      <c r="B183" s="57"/>
      <c r="C183" s="63">
        <f t="shared" si="8"/>
        <v>56.02</v>
      </c>
      <c r="D183" s="117"/>
      <c r="E183" s="147">
        <v>12870</v>
      </c>
      <c r="F183" s="139">
        <f t="shared" si="7"/>
        <v>3815</v>
      </c>
      <c r="G183" s="151">
        <f t="shared" si="6"/>
        <v>2757</v>
      </c>
      <c r="H183" s="147">
        <v>86</v>
      </c>
    </row>
    <row r="184" spans="1:8" x14ac:dyDescent="0.2">
      <c r="A184" s="119">
        <v>200</v>
      </c>
      <c r="B184" s="57"/>
      <c r="C184" s="63">
        <f t="shared" si="8"/>
        <v>56.08</v>
      </c>
      <c r="D184" s="117"/>
      <c r="E184" s="147">
        <v>12870</v>
      </c>
      <c r="F184" s="139">
        <f t="shared" si="7"/>
        <v>3811</v>
      </c>
      <c r="G184" s="151">
        <f t="shared" si="6"/>
        <v>2754</v>
      </c>
      <c r="H184" s="147">
        <v>86</v>
      </c>
    </row>
    <row r="185" spans="1:8" x14ac:dyDescent="0.2">
      <c r="A185" s="119">
        <v>201</v>
      </c>
      <c r="B185" s="57"/>
      <c r="C185" s="63">
        <f t="shared" si="8"/>
        <v>56.14</v>
      </c>
      <c r="D185" s="117"/>
      <c r="E185" s="147">
        <v>12870</v>
      </c>
      <c r="F185" s="139">
        <f t="shared" si="7"/>
        <v>3807</v>
      </c>
      <c r="G185" s="151">
        <f t="shared" si="6"/>
        <v>2751</v>
      </c>
      <c r="H185" s="147">
        <v>86</v>
      </c>
    </row>
    <row r="186" spans="1:8" x14ac:dyDescent="0.2">
      <c r="A186" s="119">
        <v>202</v>
      </c>
      <c r="B186" s="57"/>
      <c r="C186" s="63">
        <f t="shared" si="8"/>
        <v>56.2</v>
      </c>
      <c r="D186" s="117"/>
      <c r="E186" s="147">
        <v>12870</v>
      </c>
      <c r="F186" s="139">
        <f t="shared" si="7"/>
        <v>3803</v>
      </c>
      <c r="G186" s="151">
        <f t="shared" si="6"/>
        <v>2748</v>
      </c>
      <c r="H186" s="147">
        <v>86</v>
      </c>
    </row>
    <row r="187" spans="1:8" x14ac:dyDescent="0.2">
      <c r="A187" s="119">
        <v>203</v>
      </c>
      <c r="B187" s="57"/>
      <c r="C187" s="63">
        <f t="shared" si="8"/>
        <v>56.26</v>
      </c>
      <c r="D187" s="117"/>
      <c r="E187" s="147">
        <v>12870</v>
      </c>
      <c r="F187" s="139">
        <f t="shared" si="7"/>
        <v>3800</v>
      </c>
      <c r="G187" s="151">
        <f t="shared" si="6"/>
        <v>2745</v>
      </c>
      <c r="H187" s="147">
        <v>86</v>
      </c>
    </row>
    <row r="188" spans="1:8" x14ac:dyDescent="0.2">
      <c r="A188" s="119">
        <v>204</v>
      </c>
      <c r="B188" s="57"/>
      <c r="C188" s="63">
        <f t="shared" si="8"/>
        <v>56.32</v>
      </c>
      <c r="D188" s="117"/>
      <c r="E188" s="147">
        <v>12870</v>
      </c>
      <c r="F188" s="139">
        <f t="shared" si="7"/>
        <v>3796</v>
      </c>
      <c r="G188" s="151">
        <f t="shared" si="6"/>
        <v>2742</v>
      </c>
      <c r="H188" s="147">
        <v>86</v>
      </c>
    </row>
    <row r="189" spans="1:8" x14ac:dyDescent="0.2">
      <c r="A189" s="119">
        <v>205</v>
      </c>
      <c r="B189" s="57"/>
      <c r="C189" s="63">
        <f t="shared" si="8"/>
        <v>56.38</v>
      </c>
      <c r="D189" s="117"/>
      <c r="E189" s="147">
        <v>12870</v>
      </c>
      <c r="F189" s="139">
        <f t="shared" si="7"/>
        <v>3792</v>
      </c>
      <c r="G189" s="151">
        <f t="shared" si="6"/>
        <v>2739</v>
      </c>
      <c r="H189" s="147">
        <v>86</v>
      </c>
    </row>
    <row r="190" spans="1:8" x14ac:dyDescent="0.2">
      <c r="A190" s="119">
        <v>206</v>
      </c>
      <c r="B190" s="57"/>
      <c r="C190" s="63">
        <f t="shared" si="8"/>
        <v>56.44</v>
      </c>
      <c r="D190" s="117"/>
      <c r="E190" s="147">
        <v>12870</v>
      </c>
      <c r="F190" s="139">
        <f t="shared" si="7"/>
        <v>3788</v>
      </c>
      <c r="G190" s="151">
        <f t="shared" si="6"/>
        <v>2736</v>
      </c>
      <c r="H190" s="147">
        <v>86</v>
      </c>
    </row>
    <row r="191" spans="1:8" x14ac:dyDescent="0.2">
      <c r="A191" s="119">
        <v>207</v>
      </c>
      <c r="B191" s="57"/>
      <c r="C191" s="63">
        <f t="shared" si="8"/>
        <v>56.5</v>
      </c>
      <c r="D191" s="117"/>
      <c r="E191" s="147">
        <v>12870</v>
      </c>
      <c r="F191" s="139">
        <f t="shared" si="7"/>
        <v>3784</v>
      </c>
      <c r="G191" s="151">
        <f t="shared" si="6"/>
        <v>2733</v>
      </c>
      <c r="H191" s="147">
        <v>86</v>
      </c>
    </row>
    <row r="192" spans="1:8" x14ac:dyDescent="0.2">
      <c r="A192" s="119">
        <v>208</v>
      </c>
      <c r="B192" s="57"/>
      <c r="C192" s="63">
        <f t="shared" si="8"/>
        <v>56.56</v>
      </c>
      <c r="D192" s="117"/>
      <c r="E192" s="147">
        <v>12870</v>
      </c>
      <c r="F192" s="139">
        <f t="shared" si="7"/>
        <v>3780</v>
      </c>
      <c r="G192" s="151">
        <f t="shared" si="6"/>
        <v>2731</v>
      </c>
      <c r="H192" s="147">
        <v>86</v>
      </c>
    </row>
    <row r="193" spans="1:8" x14ac:dyDescent="0.2">
      <c r="A193" s="119">
        <v>209</v>
      </c>
      <c r="B193" s="57"/>
      <c r="C193" s="63">
        <f t="shared" si="8"/>
        <v>56.62</v>
      </c>
      <c r="D193" s="117"/>
      <c r="E193" s="147">
        <v>12870</v>
      </c>
      <c r="F193" s="139">
        <f t="shared" si="7"/>
        <v>3776</v>
      </c>
      <c r="G193" s="151">
        <f t="shared" si="6"/>
        <v>2728</v>
      </c>
      <c r="H193" s="147">
        <v>86</v>
      </c>
    </row>
    <row r="194" spans="1:8" x14ac:dyDescent="0.2">
      <c r="A194" s="119">
        <v>210</v>
      </c>
      <c r="B194" s="57"/>
      <c r="C194" s="63">
        <f t="shared" si="8"/>
        <v>56.68</v>
      </c>
      <c r="D194" s="117"/>
      <c r="E194" s="147">
        <v>12870</v>
      </c>
      <c r="F194" s="139">
        <f t="shared" si="7"/>
        <v>3772</v>
      </c>
      <c r="G194" s="151">
        <f t="shared" si="6"/>
        <v>2725</v>
      </c>
      <c r="H194" s="147">
        <v>86</v>
      </c>
    </row>
    <row r="195" spans="1:8" x14ac:dyDescent="0.2">
      <c r="A195" s="119">
        <v>211</v>
      </c>
      <c r="B195" s="57"/>
      <c r="C195" s="63">
        <f t="shared" si="8"/>
        <v>56.74</v>
      </c>
      <c r="D195" s="117"/>
      <c r="E195" s="147">
        <v>12870</v>
      </c>
      <c r="F195" s="139">
        <f t="shared" si="7"/>
        <v>3768</v>
      </c>
      <c r="G195" s="151">
        <f t="shared" si="6"/>
        <v>2722</v>
      </c>
      <c r="H195" s="147">
        <v>86</v>
      </c>
    </row>
    <row r="196" spans="1:8" x14ac:dyDescent="0.2">
      <c r="A196" s="119">
        <v>212</v>
      </c>
      <c r="B196" s="57"/>
      <c r="C196" s="63">
        <f t="shared" si="8"/>
        <v>56.79</v>
      </c>
      <c r="D196" s="117"/>
      <c r="E196" s="147">
        <v>12870</v>
      </c>
      <c r="F196" s="139">
        <f t="shared" si="7"/>
        <v>3765</v>
      </c>
      <c r="G196" s="151">
        <f t="shared" si="6"/>
        <v>2719</v>
      </c>
      <c r="H196" s="147">
        <v>86</v>
      </c>
    </row>
    <row r="197" spans="1:8" x14ac:dyDescent="0.2">
      <c r="A197" s="119">
        <v>213</v>
      </c>
      <c r="B197" s="57"/>
      <c r="C197" s="63">
        <f t="shared" si="8"/>
        <v>56.85</v>
      </c>
      <c r="D197" s="117"/>
      <c r="E197" s="147">
        <v>12870</v>
      </c>
      <c r="F197" s="139">
        <f t="shared" si="7"/>
        <v>3761</v>
      </c>
      <c r="G197" s="151">
        <f t="shared" si="6"/>
        <v>2717</v>
      </c>
      <c r="H197" s="147">
        <v>86</v>
      </c>
    </row>
    <row r="198" spans="1:8" x14ac:dyDescent="0.2">
      <c r="A198" s="119">
        <v>214</v>
      </c>
      <c r="B198" s="57"/>
      <c r="C198" s="63">
        <f t="shared" si="8"/>
        <v>56.91</v>
      </c>
      <c r="D198" s="117"/>
      <c r="E198" s="147">
        <v>12870</v>
      </c>
      <c r="F198" s="139">
        <f t="shared" si="7"/>
        <v>3757</v>
      </c>
      <c r="G198" s="151">
        <f t="shared" si="6"/>
        <v>2714</v>
      </c>
      <c r="H198" s="147">
        <v>86</v>
      </c>
    </row>
    <row r="199" spans="1:8" x14ac:dyDescent="0.2">
      <c r="A199" s="119">
        <v>215</v>
      </c>
      <c r="B199" s="57"/>
      <c r="C199" s="63">
        <f t="shared" si="8"/>
        <v>56.97</v>
      </c>
      <c r="D199" s="117"/>
      <c r="E199" s="147">
        <v>12870</v>
      </c>
      <c r="F199" s="139">
        <f t="shared" si="7"/>
        <v>3753</v>
      </c>
      <c r="G199" s="151">
        <f t="shared" si="6"/>
        <v>2711</v>
      </c>
      <c r="H199" s="147">
        <v>86</v>
      </c>
    </row>
    <row r="200" spans="1:8" x14ac:dyDescent="0.2">
      <c r="A200" s="119">
        <v>216</v>
      </c>
      <c r="B200" s="57"/>
      <c r="C200" s="63">
        <f t="shared" si="8"/>
        <v>57.03</v>
      </c>
      <c r="D200" s="117"/>
      <c r="E200" s="147">
        <v>12870</v>
      </c>
      <c r="F200" s="139">
        <f t="shared" si="7"/>
        <v>3749</v>
      </c>
      <c r="G200" s="151">
        <f t="shared" si="6"/>
        <v>2708</v>
      </c>
      <c r="H200" s="147">
        <v>86</v>
      </c>
    </row>
    <row r="201" spans="1:8" x14ac:dyDescent="0.2">
      <c r="A201" s="119">
        <v>217</v>
      </c>
      <c r="B201" s="57"/>
      <c r="C201" s="63">
        <f t="shared" si="8"/>
        <v>57.08</v>
      </c>
      <c r="D201" s="117"/>
      <c r="E201" s="147">
        <v>12870</v>
      </c>
      <c r="F201" s="139">
        <f t="shared" si="7"/>
        <v>3746</v>
      </c>
      <c r="G201" s="151">
        <f t="shared" si="6"/>
        <v>2706</v>
      </c>
      <c r="H201" s="147">
        <v>86</v>
      </c>
    </row>
    <row r="202" spans="1:8" x14ac:dyDescent="0.2">
      <c r="A202" s="119">
        <v>218</v>
      </c>
      <c r="B202" s="57"/>
      <c r="C202" s="63">
        <f t="shared" si="8"/>
        <v>57.14</v>
      </c>
      <c r="D202" s="117"/>
      <c r="E202" s="147">
        <v>12870</v>
      </c>
      <c r="F202" s="139">
        <f t="shared" si="7"/>
        <v>3742</v>
      </c>
      <c r="G202" s="151">
        <f t="shared" si="6"/>
        <v>2703</v>
      </c>
      <c r="H202" s="147">
        <v>86</v>
      </c>
    </row>
    <row r="203" spans="1:8" x14ac:dyDescent="0.2">
      <c r="A203" s="119">
        <v>219</v>
      </c>
      <c r="B203" s="57"/>
      <c r="C203" s="63">
        <f t="shared" si="8"/>
        <v>57.2</v>
      </c>
      <c r="D203" s="117"/>
      <c r="E203" s="147">
        <v>12870</v>
      </c>
      <c r="F203" s="139">
        <f t="shared" si="7"/>
        <v>3739</v>
      </c>
      <c r="G203" s="151">
        <f t="shared" si="6"/>
        <v>2700</v>
      </c>
      <c r="H203" s="147">
        <v>86</v>
      </c>
    </row>
    <row r="204" spans="1:8" x14ac:dyDescent="0.2">
      <c r="A204" s="119">
        <v>220</v>
      </c>
      <c r="B204" s="57"/>
      <c r="C204" s="63">
        <f t="shared" si="8"/>
        <v>57.25</v>
      </c>
      <c r="D204" s="117"/>
      <c r="E204" s="147">
        <v>12870</v>
      </c>
      <c r="F204" s="139">
        <f t="shared" si="7"/>
        <v>3735</v>
      </c>
      <c r="G204" s="151">
        <f t="shared" si="6"/>
        <v>2698</v>
      </c>
      <c r="H204" s="147">
        <v>86</v>
      </c>
    </row>
    <row r="205" spans="1:8" x14ac:dyDescent="0.2">
      <c r="A205" s="119">
        <v>221</v>
      </c>
      <c r="B205" s="57"/>
      <c r="C205" s="63">
        <f t="shared" si="8"/>
        <v>57.31</v>
      </c>
      <c r="D205" s="117"/>
      <c r="E205" s="147">
        <v>12870</v>
      </c>
      <c r="F205" s="139">
        <f t="shared" si="7"/>
        <v>3731</v>
      </c>
      <c r="G205" s="151">
        <f t="shared" ref="G205:G268" si="9">ROUND(12*(1/C205*E205),0)</f>
        <v>2695</v>
      </c>
      <c r="H205" s="147">
        <v>86</v>
      </c>
    </row>
    <row r="206" spans="1:8" x14ac:dyDescent="0.2">
      <c r="A206" s="119">
        <v>222</v>
      </c>
      <c r="B206" s="57"/>
      <c r="C206" s="63">
        <f t="shared" si="8"/>
        <v>57.36</v>
      </c>
      <c r="D206" s="117"/>
      <c r="E206" s="147">
        <v>12870</v>
      </c>
      <c r="F206" s="139">
        <f t="shared" ref="F206:F269" si="10">ROUND(12*1.35278*(1/C206*E206)+H206,0)</f>
        <v>3728</v>
      </c>
      <c r="G206" s="151">
        <f t="shared" si="9"/>
        <v>2692</v>
      </c>
      <c r="H206" s="147">
        <v>86</v>
      </c>
    </row>
    <row r="207" spans="1:8" x14ac:dyDescent="0.2">
      <c r="A207" s="119">
        <v>223</v>
      </c>
      <c r="B207" s="57"/>
      <c r="C207" s="63">
        <f t="shared" ref="C207:C270" si="11">ROUND(10.899*LN(A207)+A207/150-3,2)</f>
        <v>57.42</v>
      </c>
      <c r="D207" s="117"/>
      <c r="E207" s="147">
        <v>12870</v>
      </c>
      <c r="F207" s="139">
        <f t="shared" si="10"/>
        <v>3725</v>
      </c>
      <c r="G207" s="151">
        <f t="shared" si="9"/>
        <v>2690</v>
      </c>
      <c r="H207" s="147">
        <v>86</v>
      </c>
    </row>
    <row r="208" spans="1:8" x14ac:dyDescent="0.2">
      <c r="A208" s="119">
        <v>224</v>
      </c>
      <c r="B208" s="57"/>
      <c r="C208" s="63">
        <f t="shared" si="11"/>
        <v>57.47</v>
      </c>
      <c r="D208" s="117"/>
      <c r="E208" s="147">
        <v>12870</v>
      </c>
      <c r="F208" s="139">
        <f t="shared" si="10"/>
        <v>3721</v>
      </c>
      <c r="G208" s="151">
        <f t="shared" si="9"/>
        <v>2687</v>
      </c>
      <c r="H208" s="147">
        <v>86</v>
      </c>
    </row>
    <row r="209" spans="1:8" x14ac:dyDescent="0.2">
      <c r="A209" s="119">
        <v>225</v>
      </c>
      <c r="B209" s="57"/>
      <c r="C209" s="63">
        <f t="shared" si="11"/>
        <v>57.53</v>
      </c>
      <c r="D209" s="117"/>
      <c r="E209" s="147">
        <v>12870</v>
      </c>
      <c r="F209" s="139">
        <f t="shared" si="10"/>
        <v>3718</v>
      </c>
      <c r="G209" s="151">
        <f t="shared" si="9"/>
        <v>2685</v>
      </c>
      <c r="H209" s="147">
        <v>86</v>
      </c>
    </row>
    <row r="210" spans="1:8" x14ac:dyDescent="0.2">
      <c r="A210" s="119">
        <v>226</v>
      </c>
      <c r="B210" s="57"/>
      <c r="C210" s="63">
        <f t="shared" si="11"/>
        <v>57.59</v>
      </c>
      <c r="D210" s="117"/>
      <c r="E210" s="147">
        <v>12870</v>
      </c>
      <c r="F210" s="139">
        <f t="shared" si="10"/>
        <v>3714</v>
      </c>
      <c r="G210" s="151">
        <f t="shared" si="9"/>
        <v>2682</v>
      </c>
      <c r="H210" s="147">
        <v>86</v>
      </c>
    </row>
    <row r="211" spans="1:8" x14ac:dyDescent="0.2">
      <c r="A211" s="119">
        <v>227</v>
      </c>
      <c r="B211" s="57"/>
      <c r="C211" s="63">
        <f t="shared" si="11"/>
        <v>57.64</v>
      </c>
      <c r="D211" s="117"/>
      <c r="E211" s="147">
        <v>12870</v>
      </c>
      <c r="F211" s="139">
        <f t="shared" si="10"/>
        <v>3711</v>
      </c>
      <c r="G211" s="151">
        <f t="shared" si="9"/>
        <v>2679</v>
      </c>
      <c r="H211" s="147">
        <v>86</v>
      </c>
    </row>
    <row r="212" spans="1:8" x14ac:dyDescent="0.2">
      <c r="A212" s="119">
        <v>228</v>
      </c>
      <c r="B212" s="57"/>
      <c r="C212" s="63">
        <f t="shared" si="11"/>
        <v>57.69</v>
      </c>
      <c r="D212" s="117"/>
      <c r="E212" s="147">
        <v>12870</v>
      </c>
      <c r="F212" s="139">
        <f t="shared" si="10"/>
        <v>3707</v>
      </c>
      <c r="G212" s="151">
        <f t="shared" si="9"/>
        <v>2677</v>
      </c>
      <c r="H212" s="147">
        <v>86</v>
      </c>
    </row>
    <row r="213" spans="1:8" x14ac:dyDescent="0.2">
      <c r="A213" s="119">
        <v>229</v>
      </c>
      <c r="B213" s="57"/>
      <c r="C213" s="63">
        <f t="shared" si="11"/>
        <v>57.75</v>
      </c>
      <c r="D213" s="117"/>
      <c r="E213" s="147">
        <v>12870</v>
      </c>
      <c r="F213" s="139">
        <f t="shared" si="10"/>
        <v>3704</v>
      </c>
      <c r="G213" s="151">
        <f t="shared" si="9"/>
        <v>2674</v>
      </c>
      <c r="H213" s="147">
        <v>86</v>
      </c>
    </row>
    <row r="214" spans="1:8" x14ac:dyDescent="0.2">
      <c r="A214" s="119">
        <v>230</v>
      </c>
      <c r="B214" s="57"/>
      <c r="C214" s="63">
        <f t="shared" si="11"/>
        <v>57.8</v>
      </c>
      <c r="D214" s="117"/>
      <c r="E214" s="147">
        <v>12870</v>
      </c>
      <c r="F214" s="139">
        <f t="shared" si="10"/>
        <v>3701</v>
      </c>
      <c r="G214" s="151">
        <f t="shared" si="9"/>
        <v>2672</v>
      </c>
      <c r="H214" s="147">
        <v>86</v>
      </c>
    </row>
    <row r="215" spans="1:8" x14ac:dyDescent="0.2">
      <c r="A215" s="119">
        <v>231</v>
      </c>
      <c r="B215" s="57"/>
      <c r="C215" s="63">
        <f t="shared" si="11"/>
        <v>57.86</v>
      </c>
      <c r="D215" s="117"/>
      <c r="E215" s="147">
        <v>12870</v>
      </c>
      <c r="F215" s="139">
        <f t="shared" si="10"/>
        <v>3697</v>
      </c>
      <c r="G215" s="151">
        <f t="shared" si="9"/>
        <v>2669</v>
      </c>
      <c r="H215" s="147">
        <v>86</v>
      </c>
    </row>
    <row r="216" spans="1:8" x14ac:dyDescent="0.2">
      <c r="A216" s="119">
        <v>232</v>
      </c>
      <c r="B216" s="57"/>
      <c r="C216" s="63">
        <f t="shared" si="11"/>
        <v>57.91</v>
      </c>
      <c r="D216" s="117"/>
      <c r="E216" s="147">
        <v>12870</v>
      </c>
      <c r="F216" s="139">
        <f t="shared" si="10"/>
        <v>3694</v>
      </c>
      <c r="G216" s="151">
        <f t="shared" si="9"/>
        <v>2667</v>
      </c>
      <c r="H216" s="147">
        <v>86</v>
      </c>
    </row>
    <row r="217" spans="1:8" x14ac:dyDescent="0.2">
      <c r="A217" s="119">
        <v>233</v>
      </c>
      <c r="B217" s="57"/>
      <c r="C217" s="63">
        <f t="shared" si="11"/>
        <v>57.96</v>
      </c>
      <c r="D217" s="117"/>
      <c r="E217" s="147">
        <v>12870</v>
      </c>
      <c r="F217" s="139">
        <f t="shared" si="10"/>
        <v>3691</v>
      </c>
      <c r="G217" s="151">
        <f t="shared" si="9"/>
        <v>2665</v>
      </c>
      <c r="H217" s="147">
        <v>86</v>
      </c>
    </row>
    <row r="218" spans="1:8" x14ac:dyDescent="0.2">
      <c r="A218" s="119">
        <v>234</v>
      </c>
      <c r="B218" s="57"/>
      <c r="C218" s="63">
        <f t="shared" si="11"/>
        <v>58.02</v>
      </c>
      <c r="D218" s="117"/>
      <c r="E218" s="147">
        <v>12870</v>
      </c>
      <c r="F218" s="139">
        <f t="shared" si="10"/>
        <v>3687</v>
      </c>
      <c r="G218" s="151">
        <f t="shared" si="9"/>
        <v>2662</v>
      </c>
      <c r="H218" s="147">
        <v>86</v>
      </c>
    </row>
    <row r="219" spans="1:8" x14ac:dyDescent="0.2">
      <c r="A219" s="119">
        <v>235</v>
      </c>
      <c r="B219" s="57"/>
      <c r="C219" s="63">
        <f t="shared" si="11"/>
        <v>58.07</v>
      </c>
      <c r="D219" s="117"/>
      <c r="E219" s="147">
        <v>12870</v>
      </c>
      <c r="F219" s="139">
        <f t="shared" si="10"/>
        <v>3684</v>
      </c>
      <c r="G219" s="151">
        <f t="shared" si="9"/>
        <v>2660</v>
      </c>
      <c r="H219" s="147">
        <v>86</v>
      </c>
    </row>
    <row r="220" spans="1:8" x14ac:dyDescent="0.2">
      <c r="A220" s="119">
        <v>236</v>
      </c>
      <c r="B220" s="57"/>
      <c r="C220" s="63">
        <f t="shared" si="11"/>
        <v>58.12</v>
      </c>
      <c r="D220" s="117"/>
      <c r="E220" s="147">
        <v>12870</v>
      </c>
      <c r="F220" s="139">
        <f t="shared" si="10"/>
        <v>3681</v>
      </c>
      <c r="G220" s="151">
        <f t="shared" si="9"/>
        <v>2657</v>
      </c>
      <c r="H220" s="147">
        <v>86</v>
      </c>
    </row>
    <row r="221" spans="1:8" x14ac:dyDescent="0.2">
      <c r="A221" s="119">
        <v>237</v>
      </c>
      <c r="B221" s="57"/>
      <c r="C221" s="63">
        <f t="shared" si="11"/>
        <v>58.18</v>
      </c>
      <c r="D221" s="117"/>
      <c r="E221" s="147">
        <v>12870</v>
      </c>
      <c r="F221" s="139">
        <f t="shared" si="10"/>
        <v>3677</v>
      </c>
      <c r="G221" s="151">
        <f t="shared" si="9"/>
        <v>2655</v>
      </c>
      <c r="H221" s="147">
        <v>86</v>
      </c>
    </row>
    <row r="222" spans="1:8" x14ac:dyDescent="0.2">
      <c r="A222" s="119">
        <v>238</v>
      </c>
      <c r="B222" s="57"/>
      <c r="C222" s="63">
        <f t="shared" si="11"/>
        <v>58.23</v>
      </c>
      <c r="D222" s="117"/>
      <c r="E222" s="147">
        <v>12870</v>
      </c>
      <c r="F222" s="139">
        <f t="shared" si="10"/>
        <v>3674</v>
      </c>
      <c r="G222" s="151">
        <f t="shared" si="9"/>
        <v>2652</v>
      </c>
      <c r="H222" s="147">
        <v>86</v>
      </c>
    </row>
    <row r="223" spans="1:8" x14ac:dyDescent="0.2">
      <c r="A223" s="119">
        <v>239</v>
      </c>
      <c r="B223" s="57"/>
      <c r="C223" s="63">
        <f t="shared" si="11"/>
        <v>58.28</v>
      </c>
      <c r="D223" s="117"/>
      <c r="E223" s="147">
        <v>12870</v>
      </c>
      <c r="F223" s="139">
        <f t="shared" si="10"/>
        <v>3671</v>
      </c>
      <c r="G223" s="151">
        <f t="shared" si="9"/>
        <v>2650</v>
      </c>
      <c r="H223" s="147">
        <v>86</v>
      </c>
    </row>
    <row r="224" spans="1:8" x14ac:dyDescent="0.2">
      <c r="A224" s="119">
        <v>240</v>
      </c>
      <c r="B224" s="57"/>
      <c r="C224" s="63">
        <f t="shared" si="11"/>
        <v>58.33</v>
      </c>
      <c r="D224" s="117"/>
      <c r="E224" s="147">
        <v>12870</v>
      </c>
      <c r="F224" s="139">
        <f t="shared" si="10"/>
        <v>3668</v>
      </c>
      <c r="G224" s="151">
        <f t="shared" si="9"/>
        <v>2648</v>
      </c>
      <c r="H224" s="147">
        <v>86</v>
      </c>
    </row>
    <row r="225" spans="1:8" x14ac:dyDescent="0.2">
      <c r="A225" s="119">
        <v>241</v>
      </c>
      <c r="B225" s="57"/>
      <c r="C225" s="63">
        <f t="shared" si="11"/>
        <v>58.39</v>
      </c>
      <c r="D225" s="117"/>
      <c r="E225" s="147">
        <v>12870</v>
      </c>
      <c r="F225" s="139">
        <f t="shared" si="10"/>
        <v>3664</v>
      </c>
      <c r="G225" s="151">
        <f t="shared" si="9"/>
        <v>2645</v>
      </c>
      <c r="H225" s="147">
        <v>86</v>
      </c>
    </row>
    <row r="226" spans="1:8" x14ac:dyDescent="0.2">
      <c r="A226" s="119">
        <v>242</v>
      </c>
      <c r="B226" s="57"/>
      <c r="C226" s="63">
        <f t="shared" si="11"/>
        <v>58.44</v>
      </c>
      <c r="D226" s="117"/>
      <c r="E226" s="147">
        <v>12870</v>
      </c>
      <c r="F226" s="139">
        <f t="shared" si="10"/>
        <v>3661</v>
      </c>
      <c r="G226" s="151">
        <f t="shared" si="9"/>
        <v>2643</v>
      </c>
      <c r="H226" s="147">
        <v>86</v>
      </c>
    </row>
    <row r="227" spans="1:8" x14ac:dyDescent="0.2">
      <c r="A227" s="119">
        <v>243</v>
      </c>
      <c r="B227" s="57"/>
      <c r="C227" s="63">
        <f t="shared" si="11"/>
        <v>58.49</v>
      </c>
      <c r="D227" s="117"/>
      <c r="E227" s="147">
        <v>12870</v>
      </c>
      <c r="F227" s="139">
        <f t="shared" si="10"/>
        <v>3658</v>
      </c>
      <c r="G227" s="151">
        <f t="shared" si="9"/>
        <v>2640</v>
      </c>
      <c r="H227" s="147">
        <v>86</v>
      </c>
    </row>
    <row r="228" spans="1:8" x14ac:dyDescent="0.2">
      <c r="A228" s="119">
        <v>244</v>
      </c>
      <c r="B228" s="57"/>
      <c r="C228" s="63">
        <f t="shared" si="11"/>
        <v>58.54</v>
      </c>
      <c r="D228" s="117"/>
      <c r="E228" s="147">
        <v>12870</v>
      </c>
      <c r="F228" s="139">
        <f t="shared" si="10"/>
        <v>3655</v>
      </c>
      <c r="G228" s="151">
        <f t="shared" si="9"/>
        <v>2638</v>
      </c>
      <c r="H228" s="147">
        <v>86</v>
      </c>
    </row>
    <row r="229" spans="1:8" x14ac:dyDescent="0.2">
      <c r="A229" s="119">
        <v>245</v>
      </c>
      <c r="B229" s="57"/>
      <c r="C229" s="63">
        <f t="shared" si="11"/>
        <v>58.59</v>
      </c>
      <c r="D229" s="117"/>
      <c r="E229" s="147">
        <v>12870</v>
      </c>
      <c r="F229" s="139">
        <f t="shared" si="10"/>
        <v>3652</v>
      </c>
      <c r="G229" s="151">
        <f t="shared" si="9"/>
        <v>2636</v>
      </c>
      <c r="H229" s="147">
        <v>86</v>
      </c>
    </row>
    <row r="230" spans="1:8" x14ac:dyDescent="0.2">
      <c r="A230" s="119">
        <v>246</v>
      </c>
      <c r="B230" s="57"/>
      <c r="C230" s="63">
        <f t="shared" si="11"/>
        <v>58.64</v>
      </c>
      <c r="D230" s="117"/>
      <c r="E230" s="147">
        <v>12870</v>
      </c>
      <c r="F230" s="139">
        <f t="shared" si="10"/>
        <v>3649</v>
      </c>
      <c r="G230" s="151">
        <f t="shared" si="9"/>
        <v>2634</v>
      </c>
      <c r="H230" s="147">
        <v>86</v>
      </c>
    </row>
    <row r="231" spans="1:8" x14ac:dyDescent="0.2">
      <c r="A231" s="119">
        <v>247</v>
      </c>
      <c r="B231" s="57"/>
      <c r="C231" s="63">
        <f t="shared" si="11"/>
        <v>58.69</v>
      </c>
      <c r="D231" s="117"/>
      <c r="E231" s="147">
        <v>12870</v>
      </c>
      <c r="F231" s="139">
        <f t="shared" si="10"/>
        <v>3646</v>
      </c>
      <c r="G231" s="151">
        <f t="shared" si="9"/>
        <v>2631</v>
      </c>
      <c r="H231" s="147">
        <v>86</v>
      </c>
    </row>
    <row r="232" spans="1:8" x14ac:dyDescent="0.2">
      <c r="A232" s="119">
        <v>248</v>
      </c>
      <c r="B232" s="57"/>
      <c r="C232" s="63">
        <f t="shared" si="11"/>
        <v>58.74</v>
      </c>
      <c r="D232" s="117"/>
      <c r="E232" s="147">
        <v>12870</v>
      </c>
      <c r="F232" s="139">
        <f t="shared" si="10"/>
        <v>3643</v>
      </c>
      <c r="G232" s="151">
        <f t="shared" si="9"/>
        <v>2629</v>
      </c>
      <c r="H232" s="147">
        <v>86</v>
      </c>
    </row>
    <row r="233" spans="1:8" x14ac:dyDescent="0.2">
      <c r="A233" s="119">
        <v>249</v>
      </c>
      <c r="B233" s="57"/>
      <c r="C233" s="63">
        <f t="shared" si="11"/>
        <v>58.79</v>
      </c>
      <c r="D233" s="117"/>
      <c r="E233" s="147">
        <v>12870</v>
      </c>
      <c r="F233" s="139">
        <f t="shared" si="10"/>
        <v>3640</v>
      </c>
      <c r="G233" s="151">
        <f t="shared" si="9"/>
        <v>2627</v>
      </c>
      <c r="H233" s="147">
        <v>86</v>
      </c>
    </row>
    <row r="234" spans="1:8" x14ac:dyDescent="0.2">
      <c r="A234" s="119">
        <v>250</v>
      </c>
      <c r="B234" s="57"/>
      <c r="C234" s="63">
        <f t="shared" si="11"/>
        <v>58.85</v>
      </c>
      <c r="D234" s="117"/>
      <c r="E234" s="147">
        <v>12870</v>
      </c>
      <c r="F234" s="139">
        <f t="shared" si="10"/>
        <v>3636</v>
      </c>
      <c r="G234" s="151">
        <f t="shared" si="9"/>
        <v>2624</v>
      </c>
      <c r="H234" s="147">
        <v>86</v>
      </c>
    </row>
    <row r="235" spans="1:8" x14ac:dyDescent="0.2">
      <c r="A235" s="119">
        <v>251</v>
      </c>
      <c r="B235" s="57"/>
      <c r="C235" s="63">
        <f t="shared" si="11"/>
        <v>58.9</v>
      </c>
      <c r="D235" s="117"/>
      <c r="E235" s="147">
        <v>12870</v>
      </c>
      <c r="F235" s="139">
        <f t="shared" si="10"/>
        <v>3633</v>
      </c>
      <c r="G235" s="151">
        <f t="shared" si="9"/>
        <v>2622</v>
      </c>
      <c r="H235" s="147">
        <v>86</v>
      </c>
    </row>
    <row r="236" spans="1:8" x14ac:dyDescent="0.2">
      <c r="A236" s="119">
        <v>252</v>
      </c>
      <c r="B236" s="57"/>
      <c r="C236" s="63">
        <f t="shared" si="11"/>
        <v>58.95</v>
      </c>
      <c r="D236" s="117"/>
      <c r="E236" s="147">
        <v>12870</v>
      </c>
      <c r="F236" s="139">
        <f t="shared" si="10"/>
        <v>3630</v>
      </c>
      <c r="G236" s="151">
        <f t="shared" si="9"/>
        <v>2620</v>
      </c>
      <c r="H236" s="147">
        <v>86</v>
      </c>
    </row>
    <row r="237" spans="1:8" x14ac:dyDescent="0.2">
      <c r="A237" s="119">
        <v>253</v>
      </c>
      <c r="B237" s="57"/>
      <c r="C237" s="63">
        <f t="shared" si="11"/>
        <v>59</v>
      </c>
      <c r="D237" s="117"/>
      <c r="E237" s="147">
        <v>12870</v>
      </c>
      <c r="F237" s="139">
        <f t="shared" si="10"/>
        <v>3627</v>
      </c>
      <c r="G237" s="151">
        <f t="shared" si="9"/>
        <v>2618</v>
      </c>
      <c r="H237" s="147">
        <v>86</v>
      </c>
    </row>
    <row r="238" spans="1:8" x14ac:dyDescent="0.2">
      <c r="A238" s="119">
        <v>254</v>
      </c>
      <c r="B238" s="57"/>
      <c r="C238" s="63">
        <f t="shared" si="11"/>
        <v>59.04</v>
      </c>
      <c r="D238" s="117"/>
      <c r="E238" s="147">
        <v>12870</v>
      </c>
      <c r="F238" s="139">
        <f t="shared" si="10"/>
        <v>3625</v>
      </c>
      <c r="G238" s="151">
        <f t="shared" si="9"/>
        <v>2616</v>
      </c>
      <c r="H238" s="147">
        <v>86</v>
      </c>
    </row>
    <row r="239" spans="1:8" x14ac:dyDescent="0.2">
      <c r="A239" s="119">
        <v>255</v>
      </c>
      <c r="B239" s="57"/>
      <c r="C239" s="63">
        <f t="shared" si="11"/>
        <v>59.09</v>
      </c>
      <c r="D239" s="117"/>
      <c r="E239" s="147">
        <v>12870</v>
      </c>
      <c r="F239" s="139">
        <f t="shared" si="10"/>
        <v>3622</v>
      </c>
      <c r="G239" s="151">
        <f t="shared" si="9"/>
        <v>2614</v>
      </c>
      <c r="H239" s="147">
        <v>86</v>
      </c>
    </row>
    <row r="240" spans="1:8" x14ac:dyDescent="0.2">
      <c r="A240" s="119">
        <v>256</v>
      </c>
      <c r="B240" s="57"/>
      <c r="C240" s="63">
        <f t="shared" si="11"/>
        <v>59.14</v>
      </c>
      <c r="D240" s="117"/>
      <c r="E240" s="147">
        <v>12870</v>
      </c>
      <c r="F240" s="139">
        <f t="shared" si="10"/>
        <v>3619</v>
      </c>
      <c r="G240" s="151">
        <f t="shared" si="9"/>
        <v>2611</v>
      </c>
      <c r="H240" s="147">
        <v>86</v>
      </c>
    </row>
    <row r="241" spans="1:8" x14ac:dyDescent="0.2">
      <c r="A241" s="119">
        <v>257</v>
      </c>
      <c r="B241" s="57"/>
      <c r="C241" s="63">
        <f t="shared" si="11"/>
        <v>59.19</v>
      </c>
      <c r="D241" s="117"/>
      <c r="E241" s="147">
        <v>12870</v>
      </c>
      <c r="F241" s="139">
        <f t="shared" si="10"/>
        <v>3616</v>
      </c>
      <c r="G241" s="151">
        <f t="shared" si="9"/>
        <v>2609</v>
      </c>
      <c r="H241" s="147">
        <v>86</v>
      </c>
    </row>
    <row r="242" spans="1:8" x14ac:dyDescent="0.2">
      <c r="A242" s="119">
        <v>258</v>
      </c>
      <c r="B242" s="57"/>
      <c r="C242" s="63">
        <f t="shared" si="11"/>
        <v>59.24</v>
      </c>
      <c r="D242" s="117"/>
      <c r="E242" s="147">
        <v>12870</v>
      </c>
      <c r="F242" s="139">
        <f t="shared" si="10"/>
        <v>3613</v>
      </c>
      <c r="G242" s="151">
        <f t="shared" si="9"/>
        <v>2607</v>
      </c>
      <c r="H242" s="147">
        <v>86</v>
      </c>
    </row>
    <row r="243" spans="1:8" x14ac:dyDescent="0.2">
      <c r="A243" s="119">
        <v>259</v>
      </c>
      <c r="B243" s="57"/>
      <c r="C243" s="63">
        <f t="shared" si="11"/>
        <v>59.29</v>
      </c>
      <c r="D243" s="117"/>
      <c r="E243" s="147">
        <v>12870</v>
      </c>
      <c r="F243" s="139">
        <f t="shared" si="10"/>
        <v>3610</v>
      </c>
      <c r="G243" s="151">
        <f t="shared" si="9"/>
        <v>2605</v>
      </c>
      <c r="H243" s="147">
        <v>86</v>
      </c>
    </row>
    <row r="244" spans="1:8" x14ac:dyDescent="0.2">
      <c r="A244" s="119">
        <v>260</v>
      </c>
      <c r="B244" s="57"/>
      <c r="C244" s="63">
        <f t="shared" si="11"/>
        <v>59.34</v>
      </c>
      <c r="D244" s="117"/>
      <c r="E244" s="147">
        <v>12870</v>
      </c>
      <c r="F244" s="139">
        <f t="shared" si="10"/>
        <v>3607</v>
      </c>
      <c r="G244" s="151">
        <f t="shared" si="9"/>
        <v>2603</v>
      </c>
      <c r="H244" s="147">
        <v>86</v>
      </c>
    </row>
    <row r="245" spans="1:8" x14ac:dyDescent="0.2">
      <c r="A245" s="119">
        <v>261</v>
      </c>
      <c r="B245" s="57"/>
      <c r="C245" s="63">
        <f t="shared" si="11"/>
        <v>59.39</v>
      </c>
      <c r="D245" s="117"/>
      <c r="E245" s="147">
        <v>12870</v>
      </c>
      <c r="F245" s="139">
        <f t="shared" si="10"/>
        <v>3604</v>
      </c>
      <c r="G245" s="151">
        <f t="shared" si="9"/>
        <v>2600</v>
      </c>
      <c r="H245" s="147">
        <v>86</v>
      </c>
    </row>
    <row r="246" spans="1:8" x14ac:dyDescent="0.2">
      <c r="A246" s="119">
        <v>262</v>
      </c>
      <c r="B246" s="57"/>
      <c r="C246" s="63">
        <f t="shared" si="11"/>
        <v>59.44</v>
      </c>
      <c r="D246" s="117"/>
      <c r="E246" s="147">
        <v>12870</v>
      </c>
      <c r="F246" s="139">
        <f t="shared" si="10"/>
        <v>3601</v>
      </c>
      <c r="G246" s="151">
        <f t="shared" si="9"/>
        <v>2598</v>
      </c>
      <c r="H246" s="147">
        <v>86</v>
      </c>
    </row>
    <row r="247" spans="1:8" x14ac:dyDescent="0.2">
      <c r="A247" s="119">
        <v>263</v>
      </c>
      <c r="B247" s="57"/>
      <c r="C247" s="63">
        <f t="shared" si="11"/>
        <v>59.48</v>
      </c>
      <c r="D247" s="117"/>
      <c r="E247" s="147">
        <v>12870</v>
      </c>
      <c r="F247" s="139">
        <f t="shared" si="10"/>
        <v>3598</v>
      </c>
      <c r="G247" s="151">
        <f t="shared" si="9"/>
        <v>2597</v>
      </c>
      <c r="H247" s="147">
        <v>86</v>
      </c>
    </row>
    <row r="248" spans="1:8" x14ac:dyDescent="0.2">
      <c r="A248" s="119">
        <v>264</v>
      </c>
      <c r="B248" s="57"/>
      <c r="C248" s="63">
        <f t="shared" si="11"/>
        <v>59.53</v>
      </c>
      <c r="D248" s="117"/>
      <c r="E248" s="147">
        <v>12870</v>
      </c>
      <c r="F248" s="139">
        <f t="shared" si="10"/>
        <v>3596</v>
      </c>
      <c r="G248" s="151">
        <f t="shared" si="9"/>
        <v>2594</v>
      </c>
      <c r="H248" s="147">
        <v>86</v>
      </c>
    </row>
    <row r="249" spans="1:8" x14ac:dyDescent="0.2">
      <c r="A249" s="119">
        <v>265</v>
      </c>
      <c r="B249" s="57"/>
      <c r="C249" s="63">
        <f t="shared" si="11"/>
        <v>59.58</v>
      </c>
      <c r="D249" s="117"/>
      <c r="E249" s="147">
        <v>12870</v>
      </c>
      <c r="F249" s="139">
        <f t="shared" si="10"/>
        <v>3593</v>
      </c>
      <c r="G249" s="151">
        <f t="shared" si="9"/>
        <v>2592</v>
      </c>
      <c r="H249" s="147">
        <v>86</v>
      </c>
    </row>
    <row r="250" spans="1:8" x14ac:dyDescent="0.2">
      <c r="A250" s="119">
        <v>266</v>
      </c>
      <c r="B250" s="57"/>
      <c r="C250" s="63">
        <f t="shared" si="11"/>
        <v>59.63</v>
      </c>
      <c r="D250" s="117"/>
      <c r="E250" s="147">
        <v>12870</v>
      </c>
      <c r="F250" s="139">
        <f t="shared" si="10"/>
        <v>3590</v>
      </c>
      <c r="G250" s="151">
        <f t="shared" si="9"/>
        <v>2590</v>
      </c>
      <c r="H250" s="147">
        <v>86</v>
      </c>
    </row>
    <row r="251" spans="1:8" x14ac:dyDescent="0.2">
      <c r="A251" s="119">
        <v>267</v>
      </c>
      <c r="B251" s="57"/>
      <c r="C251" s="63">
        <f t="shared" si="11"/>
        <v>59.68</v>
      </c>
      <c r="D251" s="117"/>
      <c r="E251" s="147">
        <v>12870</v>
      </c>
      <c r="F251" s="139">
        <f t="shared" si="10"/>
        <v>3587</v>
      </c>
      <c r="G251" s="151">
        <f t="shared" si="9"/>
        <v>2588</v>
      </c>
      <c r="H251" s="147">
        <v>86</v>
      </c>
    </row>
    <row r="252" spans="1:8" x14ac:dyDescent="0.2">
      <c r="A252" s="119">
        <v>268</v>
      </c>
      <c r="B252" s="57"/>
      <c r="C252" s="63">
        <f t="shared" si="11"/>
        <v>59.72</v>
      </c>
      <c r="D252" s="117"/>
      <c r="E252" s="147">
        <v>12870</v>
      </c>
      <c r="F252" s="139">
        <f t="shared" si="10"/>
        <v>3584</v>
      </c>
      <c r="G252" s="151">
        <f t="shared" si="9"/>
        <v>2586</v>
      </c>
      <c r="H252" s="147">
        <v>86</v>
      </c>
    </row>
    <row r="253" spans="1:8" x14ac:dyDescent="0.2">
      <c r="A253" s="119">
        <v>269</v>
      </c>
      <c r="B253" s="57"/>
      <c r="C253" s="63">
        <f t="shared" si="11"/>
        <v>59.77</v>
      </c>
      <c r="D253" s="117"/>
      <c r="E253" s="147">
        <v>12870</v>
      </c>
      <c r="F253" s="139">
        <f t="shared" si="10"/>
        <v>3581</v>
      </c>
      <c r="G253" s="151">
        <f t="shared" si="9"/>
        <v>2584</v>
      </c>
      <c r="H253" s="147">
        <v>86</v>
      </c>
    </row>
    <row r="254" spans="1:8" x14ac:dyDescent="0.2">
      <c r="A254" s="119">
        <v>270</v>
      </c>
      <c r="B254" s="57"/>
      <c r="C254" s="63">
        <f t="shared" si="11"/>
        <v>59.82</v>
      </c>
      <c r="D254" s="117"/>
      <c r="E254" s="147">
        <v>12870</v>
      </c>
      <c r="F254" s="139">
        <f t="shared" si="10"/>
        <v>3579</v>
      </c>
      <c r="G254" s="151">
        <f t="shared" si="9"/>
        <v>2582</v>
      </c>
      <c r="H254" s="147">
        <v>86</v>
      </c>
    </row>
    <row r="255" spans="1:8" x14ac:dyDescent="0.2">
      <c r="A255" s="119">
        <v>271</v>
      </c>
      <c r="B255" s="57"/>
      <c r="C255" s="63">
        <f t="shared" si="11"/>
        <v>59.86</v>
      </c>
      <c r="D255" s="117"/>
      <c r="E255" s="147">
        <v>12870</v>
      </c>
      <c r="F255" s="139">
        <f t="shared" si="10"/>
        <v>3576</v>
      </c>
      <c r="G255" s="151">
        <f t="shared" si="9"/>
        <v>2580</v>
      </c>
      <c r="H255" s="147">
        <v>86</v>
      </c>
    </row>
    <row r="256" spans="1:8" x14ac:dyDescent="0.2">
      <c r="A256" s="119">
        <v>272</v>
      </c>
      <c r="B256" s="57"/>
      <c r="C256" s="63">
        <f t="shared" si="11"/>
        <v>59.91</v>
      </c>
      <c r="D256" s="117"/>
      <c r="E256" s="147">
        <v>12870</v>
      </c>
      <c r="F256" s="139">
        <f t="shared" si="10"/>
        <v>3573</v>
      </c>
      <c r="G256" s="151">
        <f t="shared" si="9"/>
        <v>2578</v>
      </c>
      <c r="H256" s="147">
        <v>86</v>
      </c>
    </row>
    <row r="257" spans="1:8" x14ac:dyDescent="0.2">
      <c r="A257" s="119">
        <v>273</v>
      </c>
      <c r="B257" s="57"/>
      <c r="C257" s="63">
        <f t="shared" si="11"/>
        <v>59.96</v>
      </c>
      <c r="D257" s="117"/>
      <c r="E257" s="147">
        <v>12870</v>
      </c>
      <c r="F257" s="139">
        <f t="shared" si="10"/>
        <v>3570</v>
      </c>
      <c r="G257" s="151">
        <f t="shared" si="9"/>
        <v>2576</v>
      </c>
      <c r="H257" s="147">
        <v>86</v>
      </c>
    </row>
    <row r="258" spans="1:8" x14ac:dyDescent="0.2">
      <c r="A258" s="119">
        <v>274</v>
      </c>
      <c r="B258" s="57"/>
      <c r="C258" s="63">
        <f t="shared" si="11"/>
        <v>60</v>
      </c>
      <c r="D258" s="117"/>
      <c r="E258" s="147">
        <v>12870</v>
      </c>
      <c r="F258" s="139">
        <f t="shared" si="10"/>
        <v>3568</v>
      </c>
      <c r="G258" s="151">
        <f t="shared" si="9"/>
        <v>2574</v>
      </c>
      <c r="H258" s="147">
        <v>86</v>
      </c>
    </row>
    <row r="259" spans="1:8" x14ac:dyDescent="0.2">
      <c r="A259" s="119">
        <v>275</v>
      </c>
      <c r="B259" s="57"/>
      <c r="C259" s="63">
        <f t="shared" si="11"/>
        <v>60.05</v>
      </c>
      <c r="D259" s="117"/>
      <c r="E259" s="147">
        <v>12870</v>
      </c>
      <c r="F259" s="139">
        <f t="shared" si="10"/>
        <v>3565</v>
      </c>
      <c r="G259" s="151">
        <f t="shared" si="9"/>
        <v>2572</v>
      </c>
      <c r="H259" s="147">
        <v>86</v>
      </c>
    </row>
    <row r="260" spans="1:8" x14ac:dyDescent="0.2">
      <c r="A260" s="119">
        <v>276</v>
      </c>
      <c r="B260" s="57"/>
      <c r="C260" s="63">
        <f t="shared" si="11"/>
        <v>60.1</v>
      </c>
      <c r="D260" s="117"/>
      <c r="E260" s="147">
        <v>12870</v>
      </c>
      <c r="F260" s="139">
        <f t="shared" si="10"/>
        <v>3562</v>
      </c>
      <c r="G260" s="151">
        <f t="shared" si="9"/>
        <v>2570</v>
      </c>
      <c r="H260" s="147">
        <v>86</v>
      </c>
    </row>
    <row r="261" spans="1:8" x14ac:dyDescent="0.2">
      <c r="A261" s="119">
        <v>277</v>
      </c>
      <c r="B261" s="57"/>
      <c r="C261" s="63">
        <f t="shared" si="11"/>
        <v>60.14</v>
      </c>
      <c r="D261" s="117"/>
      <c r="E261" s="147">
        <v>12870</v>
      </c>
      <c r="F261" s="139">
        <f t="shared" si="10"/>
        <v>3560</v>
      </c>
      <c r="G261" s="151">
        <f t="shared" si="9"/>
        <v>2568</v>
      </c>
      <c r="H261" s="147">
        <v>86</v>
      </c>
    </row>
    <row r="262" spans="1:8" x14ac:dyDescent="0.2">
      <c r="A262" s="119">
        <v>278</v>
      </c>
      <c r="B262" s="57"/>
      <c r="C262" s="63">
        <f t="shared" si="11"/>
        <v>60.19</v>
      </c>
      <c r="D262" s="117"/>
      <c r="E262" s="147">
        <v>12870</v>
      </c>
      <c r="F262" s="139">
        <f t="shared" si="10"/>
        <v>3557</v>
      </c>
      <c r="G262" s="151">
        <f t="shared" si="9"/>
        <v>2566</v>
      </c>
      <c r="H262" s="147">
        <v>86</v>
      </c>
    </row>
    <row r="263" spans="1:8" x14ac:dyDescent="0.2">
      <c r="A263" s="119">
        <v>279</v>
      </c>
      <c r="B263" s="57"/>
      <c r="C263" s="63">
        <f t="shared" si="11"/>
        <v>60.23</v>
      </c>
      <c r="D263" s="117"/>
      <c r="E263" s="147">
        <v>12870</v>
      </c>
      <c r="F263" s="139">
        <f t="shared" si="10"/>
        <v>3555</v>
      </c>
      <c r="G263" s="151">
        <f t="shared" si="9"/>
        <v>2564</v>
      </c>
      <c r="H263" s="147">
        <v>86</v>
      </c>
    </row>
    <row r="264" spans="1:8" x14ac:dyDescent="0.2">
      <c r="A264" s="119">
        <v>280</v>
      </c>
      <c r="B264" s="57"/>
      <c r="C264" s="63">
        <f t="shared" si="11"/>
        <v>60.28</v>
      </c>
      <c r="D264" s="117"/>
      <c r="E264" s="147">
        <v>12870</v>
      </c>
      <c r="F264" s="139">
        <f t="shared" si="10"/>
        <v>3552</v>
      </c>
      <c r="G264" s="151">
        <f t="shared" si="9"/>
        <v>2562</v>
      </c>
      <c r="H264" s="147">
        <v>86</v>
      </c>
    </row>
    <row r="265" spans="1:8" x14ac:dyDescent="0.2">
      <c r="A265" s="119">
        <v>281</v>
      </c>
      <c r="B265" s="57"/>
      <c r="C265" s="63">
        <f t="shared" si="11"/>
        <v>60.33</v>
      </c>
      <c r="D265" s="117"/>
      <c r="E265" s="147">
        <v>12870</v>
      </c>
      <c r="F265" s="139">
        <f t="shared" si="10"/>
        <v>3549</v>
      </c>
      <c r="G265" s="151">
        <f t="shared" si="9"/>
        <v>2560</v>
      </c>
      <c r="H265" s="147">
        <v>86</v>
      </c>
    </row>
    <row r="266" spans="1:8" x14ac:dyDescent="0.2">
      <c r="A266" s="119">
        <v>282</v>
      </c>
      <c r="B266" s="57"/>
      <c r="C266" s="63">
        <f t="shared" si="11"/>
        <v>60.37</v>
      </c>
      <c r="D266" s="117"/>
      <c r="E266" s="147">
        <v>12870</v>
      </c>
      <c r="F266" s="139">
        <f t="shared" si="10"/>
        <v>3547</v>
      </c>
      <c r="G266" s="151">
        <f t="shared" si="9"/>
        <v>2558</v>
      </c>
      <c r="H266" s="147">
        <v>86</v>
      </c>
    </row>
    <row r="267" spans="1:8" x14ac:dyDescent="0.2">
      <c r="A267" s="119">
        <v>283</v>
      </c>
      <c r="B267" s="57"/>
      <c r="C267" s="63">
        <f t="shared" si="11"/>
        <v>60.42</v>
      </c>
      <c r="D267" s="117"/>
      <c r="E267" s="147">
        <v>12870</v>
      </c>
      <c r="F267" s="139">
        <f t="shared" si="10"/>
        <v>3544</v>
      </c>
      <c r="G267" s="151">
        <f t="shared" si="9"/>
        <v>2556</v>
      </c>
      <c r="H267" s="147">
        <v>86</v>
      </c>
    </row>
    <row r="268" spans="1:8" x14ac:dyDescent="0.2">
      <c r="A268" s="119">
        <v>284</v>
      </c>
      <c r="B268" s="57"/>
      <c r="C268" s="63">
        <f t="shared" si="11"/>
        <v>60.46</v>
      </c>
      <c r="D268" s="117"/>
      <c r="E268" s="147">
        <v>12870</v>
      </c>
      <c r="F268" s="139">
        <f t="shared" si="10"/>
        <v>3542</v>
      </c>
      <c r="G268" s="151">
        <f t="shared" si="9"/>
        <v>2554</v>
      </c>
      <c r="H268" s="147">
        <v>86</v>
      </c>
    </row>
    <row r="269" spans="1:8" x14ac:dyDescent="0.2">
      <c r="A269" s="119">
        <v>285</v>
      </c>
      <c r="B269" s="57"/>
      <c r="C269" s="63">
        <f t="shared" si="11"/>
        <v>60.51</v>
      </c>
      <c r="D269" s="117"/>
      <c r="E269" s="147">
        <v>12870</v>
      </c>
      <c r="F269" s="139">
        <f t="shared" si="10"/>
        <v>3539</v>
      </c>
      <c r="G269" s="151">
        <f t="shared" ref="G269:G332" si="12">ROUND(12*(1/C269*E269),0)</f>
        <v>2552</v>
      </c>
      <c r="H269" s="147">
        <v>86</v>
      </c>
    </row>
    <row r="270" spans="1:8" x14ac:dyDescent="0.2">
      <c r="A270" s="119">
        <v>286</v>
      </c>
      <c r="B270" s="57"/>
      <c r="C270" s="63">
        <f t="shared" si="11"/>
        <v>60.55</v>
      </c>
      <c r="D270" s="117"/>
      <c r="E270" s="147">
        <v>12870</v>
      </c>
      <c r="F270" s="139">
        <f t="shared" ref="F270:F333" si="13">ROUND(12*1.35278*(1/C270*E270)+H270,0)</f>
        <v>3536</v>
      </c>
      <c r="G270" s="151">
        <f t="shared" si="12"/>
        <v>2551</v>
      </c>
      <c r="H270" s="147">
        <v>86</v>
      </c>
    </row>
    <row r="271" spans="1:8" x14ac:dyDescent="0.2">
      <c r="A271" s="119">
        <v>287</v>
      </c>
      <c r="B271" s="57"/>
      <c r="C271" s="63">
        <f t="shared" ref="C271:C334" si="14">ROUND(10.899*LN(A271)+A271/150-3,2)</f>
        <v>60.6</v>
      </c>
      <c r="D271" s="117"/>
      <c r="E271" s="147">
        <v>12870</v>
      </c>
      <c r="F271" s="139">
        <f t="shared" si="13"/>
        <v>3534</v>
      </c>
      <c r="G271" s="151">
        <f t="shared" si="12"/>
        <v>2549</v>
      </c>
      <c r="H271" s="147">
        <v>86</v>
      </c>
    </row>
    <row r="272" spans="1:8" x14ac:dyDescent="0.2">
      <c r="A272" s="119">
        <v>288</v>
      </c>
      <c r="B272" s="57"/>
      <c r="C272" s="63">
        <f t="shared" si="14"/>
        <v>60.64</v>
      </c>
      <c r="D272" s="117"/>
      <c r="E272" s="147">
        <v>12870</v>
      </c>
      <c r="F272" s="139">
        <f t="shared" si="13"/>
        <v>3531</v>
      </c>
      <c r="G272" s="151">
        <f t="shared" si="12"/>
        <v>2547</v>
      </c>
      <c r="H272" s="147">
        <v>86</v>
      </c>
    </row>
    <row r="273" spans="1:8" x14ac:dyDescent="0.2">
      <c r="A273" s="119">
        <v>289</v>
      </c>
      <c r="B273" s="57"/>
      <c r="C273" s="63">
        <f t="shared" si="14"/>
        <v>60.69</v>
      </c>
      <c r="D273" s="117"/>
      <c r="E273" s="147">
        <v>12870</v>
      </c>
      <c r="F273" s="139">
        <f t="shared" si="13"/>
        <v>3528</v>
      </c>
      <c r="G273" s="151">
        <f t="shared" si="12"/>
        <v>2545</v>
      </c>
      <c r="H273" s="147">
        <v>86</v>
      </c>
    </row>
    <row r="274" spans="1:8" x14ac:dyDescent="0.2">
      <c r="A274" s="119">
        <v>290</v>
      </c>
      <c r="B274" s="57"/>
      <c r="C274" s="63">
        <f t="shared" si="14"/>
        <v>60.73</v>
      </c>
      <c r="D274" s="117"/>
      <c r="E274" s="147">
        <v>12870</v>
      </c>
      <c r="F274" s="139">
        <f t="shared" si="13"/>
        <v>3526</v>
      </c>
      <c r="G274" s="151">
        <f t="shared" si="12"/>
        <v>2543</v>
      </c>
      <c r="H274" s="147">
        <v>86</v>
      </c>
    </row>
    <row r="275" spans="1:8" x14ac:dyDescent="0.2">
      <c r="A275" s="119">
        <v>291</v>
      </c>
      <c r="B275" s="57"/>
      <c r="C275" s="63">
        <f t="shared" si="14"/>
        <v>60.77</v>
      </c>
      <c r="D275" s="117"/>
      <c r="E275" s="147">
        <v>12870</v>
      </c>
      <c r="F275" s="139">
        <f t="shared" si="13"/>
        <v>3524</v>
      </c>
      <c r="G275" s="151">
        <f t="shared" si="12"/>
        <v>2541</v>
      </c>
      <c r="H275" s="147">
        <v>86</v>
      </c>
    </row>
    <row r="276" spans="1:8" x14ac:dyDescent="0.2">
      <c r="A276" s="119">
        <v>292</v>
      </c>
      <c r="B276" s="57"/>
      <c r="C276" s="63">
        <f t="shared" si="14"/>
        <v>60.82</v>
      </c>
      <c r="D276" s="117"/>
      <c r="E276" s="147">
        <v>12870</v>
      </c>
      <c r="F276" s="139">
        <f t="shared" si="13"/>
        <v>3521</v>
      </c>
      <c r="G276" s="151">
        <f t="shared" si="12"/>
        <v>2539</v>
      </c>
      <c r="H276" s="147">
        <v>86</v>
      </c>
    </row>
    <row r="277" spans="1:8" x14ac:dyDescent="0.2">
      <c r="A277" s="119">
        <v>293</v>
      </c>
      <c r="B277" s="57"/>
      <c r="C277" s="63">
        <f t="shared" si="14"/>
        <v>60.86</v>
      </c>
      <c r="D277" s="117"/>
      <c r="E277" s="147">
        <v>12870</v>
      </c>
      <c r="F277" s="139">
        <f t="shared" si="13"/>
        <v>3519</v>
      </c>
      <c r="G277" s="151">
        <f t="shared" si="12"/>
        <v>2538</v>
      </c>
      <c r="H277" s="147">
        <v>86</v>
      </c>
    </row>
    <row r="278" spans="1:8" x14ac:dyDescent="0.2">
      <c r="A278" s="119">
        <v>294</v>
      </c>
      <c r="B278" s="57"/>
      <c r="C278" s="63">
        <f t="shared" si="14"/>
        <v>60.91</v>
      </c>
      <c r="D278" s="117"/>
      <c r="E278" s="147">
        <v>12870</v>
      </c>
      <c r="F278" s="139">
        <f t="shared" si="13"/>
        <v>3516</v>
      </c>
      <c r="G278" s="151">
        <f t="shared" si="12"/>
        <v>2536</v>
      </c>
      <c r="H278" s="147">
        <v>86</v>
      </c>
    </row>
    <row r="279" spans="1:8" x14ac:dyDescent="0.2">
      <c r="A279" s="119">
        <v>295</v>
      </c>
      <c r="B279" s="57"/>
      <c r="C279" s="63">
        <f t="shared" si="14"/>
        <v>60.95</v>
      </c>
      <c r="D279" s="117"/>
      <c r="E279" s="147">
        <v>12870</v>
      </c>
      <c r="F279" s="139">
        <f t="shared" si="13"/>
        <v>3514</v>
      </c>
      <c r="G279" s="151">
        <f t="shared" si="12"/>
        <v>2534</v>
      </c>
      <c r="H279" s="147">
        <v>86</v>
      </c>
    </row>
    <row r="280" spans="1:8" x14ac:dyDescent="0.2">
      <c r="A280" s="119">
        <v>296</v>
      </c>
      <c r="B280" s="57"/>
      <c r="C280" s="63">
        <f t="shared" si="14"/>
        <v>60.99</v>
      </c>
      <c r="D280" s="117"/>
      <c r="E280" s="147">
        <v>12870</v>
      </c>
      <c r="F280" s="139">
        <f t="shared" si="13"/>
        <v>3512</v>
      </c>
      <c r="G280" s="151">
        <f t="shared" si="12"/>
        <v>2532</v>
      </c>
      <c r="H280" s="147">
        <v>86</v>
      </c>
    </row>
    <row r="281" spans="1:8" x14ac:dyDescent="0.2">
      <c r="A281" s="119">
        <v>297</v>
      </c>
      <c r="B281" s="57"/>
      <c r="C281" s="63">
        <f t="shared" si="14"/>
        <v>61.04</v>
      </c>
      <c r="D281" s="117"/>
      <c r="E281" s="147">
        <v>12870</v>
      </c>
      <c r="F281" s="139">
        <f t="shared" si="13"/>
        <v>3509</v>
      </c>
      <c r="G281" s="151">
        <f t="shared" si="12"/>
        <v>2530</v>
      </c>
      <c r="H281" s="147">
        <v>86</v>
      </c>
    </row>
    <row r="282" spans="1:8" x14ac:dyDescent="0.2">
      <c r="A282" s="119">
        <v>298</v>
      </c>
      <c r="B282" s="57"/>
      <c r="C282" s="63">
        <f t="shared" si="14"/>
        <v>61.08</v>
      </c>
      <c r="D282" s="117"/>
      <c r="E282" s="147">
        <v>12870</v>
      </c>
      <c r="F282" s="139">
        <f t="shared" si="13"/>
        <v>3506</v>
      </c>
      <c r="G282" s="151">
        <f t="shared" si="12"/>
        <v>2528</v>
      </c>
      <c r="H282" s="147">
        <v>86</v>
      </c>
    </row>
    <row r="283" spans="1:8" x14ac:dyDescent="0.2">
      <c r="A283" s="119">
        <v>299</v>
      </c>
      <c r="B283" s="57"/>
      <c r="C283" s="63">
        <f t="shared" si="14"/>
        <v>61.12</v>
      </c>
      <c r="D283" s="117"/>
      <c r="E283" s="147">
        <v>12870</v>
      </c>
      <c r="F283" s="139">
        <f t="shared" si="13"/>
        <v>3504</v>
      </c>
      <c r="G283" s="151">
        <f t="shared" si="12"/>
        <v>2527</v>
      </c>
      <c r="H283" s="147">
        <v>86</v>
      </c>
    </row>
    <row r="284" spans="1:8" x14ac:dyDescent="0.2">
      <c r="A284" s="119">
        <v>300</v>
      </c>
      <c r="B284" s="57"/>
      <c r="C284" s="63">
        <f t="shared" si="14"/>
        <v>61.17</v>
      </c>
      <c r="D284" s="117"/>
      <c r="E284" s="147">
        <v>12870</v>
      </c>
      <c r="F284" s="139">
        <f t="shared" si="13"/>
        <v>3501</v>
      </c>
      <c r="G284" s="151">
        <f t="shared" si="12"/>
        <v>2525</v>
      </c>
      <c r="H284" s="147">
        <v>86</v>
      </c>
    </row>
    <row r="285" spans="1:8" x14ac:dyDescent="0.2">
      <c r="A285" s="119">
        <v>301</v>
      </c>
      <c r="B285" s="57"/>
      <c r="C285" s="63">
        <f t="shared" si="14"/>
        <v>61.21</v>
      </c>
      <c r="D285" s="117"/>
      <c r="E285" s="147">
        <v>12870</v>
      </c>
      <c r="F285" s="139">
        <f t="shared" si="13"/>
        <v>3499</v>
      </c>
      <c r="G285" s="151">
        <f t="shared" si="12"/>
        <v>2523</v>
      </c>
      <c r="H285" s="147">
        <v>86</v>
      </c>
    </row>
    <row r="286" spans="1:8" x14ac:dyDescent="0.2">
      <c r="A286" s="119">
        <v>302</v>
      </c>
      <c r="B286" s="57"/>
      <c r="C286" s="63">
        <f t="shared" si="14"/>
        <v>61.25</v>
      </c>
      <c r="D286" s="117"/>
      <c r="E286" s="147">
        <v>12870</v>
      </c>
      <c r="F286" s="139">
        <f t="shared" si="13"/>
        <v>3497</v>
      </c>
      <c r="G286" s="151">
        <f t="shared" si="12"/>
        <v>2521</v>
      </c>
      <c r="H286" s="147">
        <v>86</v>
      </c>
    </row>
    <row r="287" spans="1:8" x14ac:dyDescent="0.2">
      <c r="A287" s="119">
        <v>303</v>
      </c>
      <c r="B287" s="57"/>
      <c r="C287" s="63">
        <f t="shared" si="14"/>
        <v>61.29</v>
      </c>
      <c r="D287" s="117"/>
      <c r="E287" s="147">
        <v>12870</v>
      </c>
      <c r="F287" s="139">
        <f t="shared" si="13"/>
        <v>3495</v>
      </c>
      <c r="G287" s="151">
        <f t="shared" si="12"/>
        <v>2520</v>
      </c>
      <c r="H287" s="147">
        <v>86</v>
      </c>
    </row>
    <row r="288" spans="1:8" x14ac:dyDescent="0.2">
      <c r="A288" s="119">
        <v>304</v>
      </c>
      <c r="B288" s="57"/>
      <c r="C288" s="63">
        <f t="shared" si="14"/>
        <v>61.34</v>
      </c>
      <c r="D288" s="117"/>
      <c r="E288" s="147">
        <v>12870</v>
      </c>
      <c r="F288" s="139">
        <f t="shared" si="13"/>
        <v>3492</v>
      </c>
      <c r="G288" s="151">
        <f t="shared" si="12"/>
        <v>2518</v>
      </c>
      <c r="H288" s="147">
        <v>86</v>
      </c>
    </row>
    <row r="289" spans="1:8" x14ac:dyDescent="0.2">
      <c r="A289" s="119">
        <v>305</v>
      </c>
      <c r="B289" s="57"/>
      <c r="C289" s="63">
        <f t="shared" si="14"/>
        <v>61.38</v>
      </c>
      <c r="D289" s="117"/>
      <c r="E289" s="147">
        <v>12870</v>
      </c>
      <c r="F289" s="139">
        <f t="shared" si="13"/>
        <v>3490</v>
      </c>
      <c r="G289" s="151">
        <f t="shared" si="12"/>
        <v>2516</v>
      </c>
      <c r="H289" s="147">
        <v>86</v>
      </c>
    </row>
    <row r="290" spans="1:8" x14ac:dyDescent="0.2">
      <c r="A290" s="119">
        <v>306</v>
      </c>
      <c r="B290" s="57"/>
      <c r="C290" s="63">
        <f t="shared" si="14"/>
        <v>61.42</v>
      </c>
      <c r="D290" s="117"/>
      <c r="E290" s="147">
        <v>12870</v>
      </c>
      <c r="F290" s="139">
        <f t="shared" si="13"/>
        <v>3488</v>
      </c>
      <c r="G290" s="151">
        <f t="shared" si="12"/>
        <v>2514</v>
      </c>
      <c r="H290" s="147">
        <v>86</v>
      </c>
    </row>
    <row r="291" spans="1:8" x14ac:dyDescent="0.2">
      <c r="A291" s="119">
        <v>307</v>
      </c>
      <c r="B291" s="57"/>
      <c r="C291" s="63">
        <f t="shared" si="14"/>
        <v>61.46</v>
      </c>
      <c r="D291" s="117"/>
      <c r="E291" s="147">
        <v>12870</v>
      </c>
      <c r="F291" s="139">
        <f t="shared" si="13"/>
        <v>3485</v>
      </c>
      <c r="G291" s="151">
        <f t="shared" si="12"/>
        <v>2513</v>
      </c>
      <c r="H291" s="147">
        <v>86</v>
      </c>
    </row>
    <row r="292" spans="1:8" x14ac:dyDescent="0.2">
      <c r="A292" s="119">
        <v>308</v>
      </c>
      <c r="B292" s="57"/>
      <c r="C292" s="63">
        <f t="shared" si="14"/>
        <v>61.51</v>
      </c>
      <c r="D292" s="117"/>
      <c r="E292" s="147">
        <v>12870</v>
      </c>
      <c r="F292" s="139">
        <f t="shared" si="13"/>
        <v>3483</v>
      </c>
      <c r="G292" s="151">
        <f t="shared" si="12"/>
        <v>2511</v>
      </c>
      <c r="H292" s="147">
        <v>86</v>
      </c>
    </row>
    <row r="293" spans="1:8" x14ac:dyDescent="0.2">
      <c r="A293" s="119">
        <v>309</v>
      </c>
      <c r="B293" s="57"/>
      <c r="C293" s="63">
        <f t="shared" si="14"/>
        <v>61.55</v>
      </c>
      <c r="D293" s="117"/>
      <c r="E293" s="147">
        <v>12870</v>
      </c>
      <c r="F293" s="139">
        <f t="shared" si="13"/>
        <v>3480</v>
      </c>
      <c r="G293" s="151">
        <f t="shared" si="12"/>
        <v>2509</v>
      </c>
      <c r="H293" s="147">
        <v>86</v>
      </c>
    </row>
    <row r="294" spans="1:8" x14ac:dyDescent="0.2">
      <c r="A294" s="119">
        <v>310</v>
      </c>
      <c r="B294" s="57"/>
      <c r="C294" s="63">
        <f t="shared" si="14"/>
        <v>61.59</v>
      </c>
      <c r="D294" s="117"/>
      <c r="E294" s="147">
        <v>12870</v>
      </c>
      <c r="F294" s="139">
        <f t="shared" si="13"/>
        <v>3478</v>
      </c>
      <c r="G294" s="151">
        <f t="shared" si="12"/>
        <v>2508</v>
      </c>
      <c r="H294" s="147">
        <v>86</v>
      </c>
    </row>
    <row r="295" spans="1:8" x14ac:dyDescent="0.2">
      <c r="A295" s="119">
        <v>311</v>
      </c>
      <c r="B295" s="57"/>
      <c r="C295" s="63">
        <f t="shared" si="14"/>
        <v>61.63</v>
      </c>
      <c r="D295" s="117"/>
      <c r="E295" s="147">
        <v>12870</v>
      </c>
      <c r="F295" s="139">
        <f t="shared" si="13"/>
        <v>3476</v>
      </c>
      <c r="G295" s="151">
        <f t="shared" si="12"/>
        <v>2506</v>
      </c>
      <c r="H295" s="147">
        <v>86</v>
      </c>
    </row>
    <row r="296" spans="1:8" x14ac:dyDescent="0.2">
      <c r="A296" s="119">
        <v>312</v>
      </c>
      <c r="B296" s="57"/>
      <c r="C296" s="63">
        <f t="shared" si="14"/>
        <v>61.67</v>
      </c>
      <c r="D296" s="117"/>
      <c r="E296" s="147">
        <v>12870</v>
      </c>
      <c r="F296" s="139">
        <f t="shared" si="13"/>
        <v>3474</v>
      </c>
      <c r="G296" s="151">
        <f t="shared" si="12"/>
        <v>2504</v>
      </c>
      <c r="H296" s="147">
        <v>86</v>
      </c>
    </row>
    <row r="297" spans="1:8" x14ac:dyDescent="0.2">
      <c r="A297" s="119">
        <v>313</v>
      </c>
      <c r="B297" s="57"/>
      <c r="C297" s="63">
        <f t="shared" si="14"/>
        <v>61.71</v>
      </c>
      <c r="D297" s="117"/>
      <c r="E297" s="147">
        <v>12870</v>
      </c>
      <c r="F297" s="139">
        <f t="shared" si="13"/>
        <v>3472</v>
      </c>
      <c r="G297" s="151">
        <f t="shared" si="12"/>
        <v>2503</v>
      </c>
      <c r="H297" s="147">
        <v>86</v>
      </c>
    </row>
    <row r="298" spans="1:8" x14ac:dyDescent="0.2">
      <c r="A298" s="119">
        <v>314</v>
      </c>
      <c r="B298" s="57"/>
      <c r="C298" s="63">
        <f t="shared" si="14"/>
        <v>61.76</v>
      </c>
      <c r="D298" s="117"/>
      <c r="E298" s="147">
        <v>12870</v>
      </c>
      <c r="F298" s="139">
        <f t="shared" si="13"/>
        <v>3469</v>
      </c>
      <c r="G298" s="151">
        <f t="shared" si="12"/>
        <v>2501</v>
      </c>
      <c r="H298" s="147">
        <v>86</v>
      </c>
    </row>
    <row r="299" spans="1:8" x14ac:dyDescent="0.2">
      <c r="A299" s="119">
        <v>315</v>
      </c>
      <c r="B299" s="57"/>
      <c r="C299" s="63">
        <f t="shared" si="14"/>
        <v>61.8</v>
      </c>
      <c r="D299" s="117"/>
      <c r="E299" s="147">
        <v>12870</v>
      </c>
      <c r="F299" s="139">
        <f t="shared" si="13"/>
        <v>3467</v>
      </c>
      <c r="G299" s="151">
        <f t="shared" si="12"/>
        <v>2499</v>
      </c>
      <c r="H299" s="147">
        <v>86</v>
      </c>
    </row>
    <row r="300" spans="1:8" x14ac:dyDescent="0.2">
      <c r="A300" s="119">
        <v>316</v>
      </c>
      <c r="B300" s="57"/>
      <c r="C300" s="63">
        <f t="shared" si="14"/>
        <v>61.84</v>
      </c>
      <c r="D300" s="117"/>
      <c r="E300" s="147">
        <v>12870</v>
      </c>
      <c r="F300" s="139">
        <f t="shared" si="13"/>
        <v>3464</v>
      </c>
      <c r="G300" s="151">
        <f t="shared" si="12"/>
        <v>2497</v>
      </c>
      <c r="H300" s="147">
        <v>86</v>
      </c>
    </row>
    <row r="301" spans="1:8" x14ac:dyDescent="0.2">
      <c r="A301" s="119">
        <v>317</v>
      </c>
      <c r="B301" s="57"/>
      <c r="C301" s="63">
        <f t="shared" si="14"/>
        <v>61.88</v>
      </c>
      <c r="D301" s="117"/>
      <c r="E301" s="147">
        <v>12870</v>
      </c>
      <c r="F301" s="139">
        <f t="shared" si="13"/>
        <v>3462</v>
      </c>
      <c r="G301" s="151">
        <f t="shared" si="12"/>
        <v>2496</v>
      </c>
      <c r="H301" s="147">
        <v>86</v>
      </c>
    </row>
    <row r="302" spans="1:8" x14ac:dyDescent="0.2">
      <c r="A302" s="119">
        <v>318</v>
      </c>
      <c r="B302" s="57"/>
      <c r="C302" s="63">
        <f t="shared" si="14"/>
        <v>61.92</v>
      </c>
      <c r="D302" s="117"/>
      <c r="E302" s="147">
        <v>12870</v>
      </c>
      <c r="F302" s="139">
        <f t="shared" si="13"/>
        <v>3460</v>
      </c>
      <c r="G302" s="151">
        <f t="shared" si="12"/>
        <v>2494</v>
      </c>
      <c r="H302" s="147">
        <v>86</v>
      </c>
    </row>
    <row r="303" spans="1:8" x14ac:dyDescent="0.2">
      <c r="A303" s="119">
        <v>319</v>
      </c>
      <c r="B303" s="57"/>
      <c r="C303" s="63">
        <f t="shared" si="14"/>
        <v>61.96</v>
      </c>
      <c r="D303" s="117"/>
      <c r="E303" s="147">
        <v>12870</v>
      </c>
      <c r="F303" s="139">
        <f t="shared" si="13"/>
        <v>3458</v>
      </c>
      <c r="G303" s="151">
        <f t="shared" si="12"/>
        <v>2493</v>
      </c>
      <c r="H303" s="147">
        <v>86</v>
      </c>
    </row>
    <row r="304" spans="1:8" x14ac:dyDescent="0.2">
      <c r="A304" s="119">
        <v>320</v>
      </c>
      <c r="B304" s="57"/>
      <c r="C304" s="63">
        <f t="shared" si="14"/>
        <v>62</v>
      </c>
      <c r="D304" s="117"/>
      <c r="E304" s="147">
        <v>12870</v>
      </c>
      <c r="F304" s="139">
        <f t="shared" si="13"/>
        <v>3456</v>
      </c>
      <c r="G304" s="151">
        <f t="shared" si="12"/>
        <v>2491</v>
      </c>
      <c r="H304" s="147">
        <v>86</v>
      </c>
    </row>
    <row r="305" spans="1:8" x14ac:dyDescent="0.2">
      <c r="A305" s="119">
        <v>321</v>
      </c>
      <c r="B305" s="57"/>
      <c r="C305" s="63">
        <f t="shared" si="14"/>
        <v>62.04</v>
      </c>
      <c r="D305" s="117"/>
      <c r="E305" s="147">
        <v>12870</v>
      </c>
      <c r="F305" s="139">
        <f t="shared" si="13"/>
        <v>3454</v>
      </c>
      <c r="G305" s="151">
        <f t="shared" si="12"/>
        <v>2489</v>
      </c>
      <c r="H305" s="147">
        <v>86</v>
      </c>
    </row>
    <row r="306" spans="1:8" x14ac:dyDescent="0.2">
      <c r="A306" s="119">
        <v>322</v>
      </c>
      <c r="B306" s="57"/>
      <c r="C306" s="63">
        <f t="shared" si="14"/>
        <v>62.08</v>
      </c>
      <c r="D306" s="117"/>
      <c r="E306" s="147">
        <v>12870</v>
      </c>
      <c r="F306" s="139">
        <f t="shared" si="13"/>
        <v>3451</v>
      </c>
      <c r="G306" s="151">
        <f t="shared" si="12"/>
        <v>2488</v>
      </c>
      <c r="H306" s="147">
        <v>86</v>
      </c>
    </row>
    <row r="307" spans="1:8" x14ac:dyDescent="0.2">
      <c r="A307" s="119">
        <v>323</v>
      </c>
      <c r="B307" s="57"/>
      <c r="C307" s="63">
        <f t="shared" si="14"/>
        <v>62.12</v>
      </c>
      <c r="D307" s="117"/>
      <c r="E307" s="147">
        <v>12870</v>
      </c>
      <c r="F307" s="139">
        <f t="shared" si="13"/>
        <v>3449</v>
      </c>
      <c r="G307" s="151">
        <f t="shared" si="12"/>
        <v>2486</v>
      </c>
      <c r="H307" s="147">
        <v>86</v>
      </c>
    </row>
    <row r="308" spans="1:8" x14ac:dyDescent="0.2">
      <c r="A308" s="119">
        <v>324</v>
      </c>
      <c r="B308" s="57"/>
      <c r="C308" s="63">
        <f t="shared" si="14"/>
        <v>62.16</v>
      </c>
      <c r="D308" s="117"/>
      <c r="E308" s="147">
        <v>12870</v>
      </c>
      <c r="F308" s="139">
        <f t="shared" si="13"/>
        <v>3447</v>
      </c>
      <c r="G308" s="151">
        <f t="shared" si="12"/>
        <v>2485</v>
      </c>
      <c r="H308" s="147">
        <v>86</v>
      </c>
    </row>
    <row r="309" spans="1:8" x14ac:dyDescent="0.2">
      <c r="A309" s="119">
        <v>325</v>
      </c>
      <c r="B309" s="57"/>
      <c r="C309" s="63">
        <f t="shared" si="14"/>
        <v>62.2</v>
      </c>
      <c r="D309" s="117"/>
      <c r="E309" s="147">
        <v>12870</v>
      </c>
      <c r="F309" s="139">
        <f t="shared" si="13"/>
        <v>3445</v>
      </c>
      <c r="G309" s="151">
        <f t="shared" si="12"/>
        <v>2483</v>
      </c>
      <c r="H309" s="147">
        <v>86</v>
      </c>
    </row>
    <row r="310" spans="1:8" x14ac:dyDescent="0.2">
      <c r="A310" s="119">
        <v>326</v>
      </c>
      <c r="B310" s="57"/>
      <c r="C310" s="63">
        <f t="shared" si="14"/>
        <v>62.24</v>
      </c>
      <c r="D310" s="117"/>
      <c r="E310" s="147">
        <v>12870</v>
      </c>
      <c r="F310" s="139">
        <f t="shared" si="13"/>
        <v>3443</v>
      </c>
      <c r="G310" s="151">
        <f t="shared" si="12"/>
        <v>2481</v>
      </c>
      <c r="H310" s="147">
        <v>86</v>
      </c>
    </row>
    <row r="311" spans="1:8" x14ac:dyDescent="0.2">
      <c r="A311" s="119">
        <v>327</v>
      </c>
      <c r="B311" s="57"/>
      <c r="C311" s="63">
        <f t="shared" si="14"/>
        <v>62.28</v>
      </c>
      <c r="D311" s="117"/>
      <c r="E311" s="147">
        <v>12870</v>
      </c>
      <c r="F311" s="139">
        <f t="shared" si="13"/>
        <v>3441</v>
      </c>
      <c r="G311" s="151">
        <f t="shared" si="12"/>
        <v>2480</v>
      </c>
      <c r="H311" s="147">
        <v>86</v>
      </c>
    </row>
    <row r="312" spans="1:8" x14ac:dyDescent="0.2">
      <c r="A312" s="119">
        <v>328</v>
      </c>
      <c r="B312" s="57"/>
      <c r="C312" s="63">
        <f t="shared" si="14"/>
        <v>62.32</v>
      </c>
      <c r="D312" s="117"/>
      <c r="E312" s="147">
        <v>12870</v>
      </c>
      <c r="F312" s="139">
        <f t="shared" si="13"/>
        <v>3438</v>
      </c>
      <c r="G312" s="151">
        <f t="shared" si="12"/>
        <v>2478</v>
      </c>
      <c r="H312" s="147">
        <v>86</v>
      </c>
    </row>
    <row r="313" spans="1:8" x14ac:dyDescent="0.2">
      <c r="A313" s="119">
        <v>329</v>
      </c>
      <c r="B313" s="57"/>
      <c r="C313" s="63">
        <f t="shared" si="14"/>
        <v>62.36</v>
      </c>
      <c r="D313" s="117"/>
      <c r="E313" s="147">
        <v>12870</v>
      </c>
      <c r="F313" s="139">
        <f t="shared" si="13"/>
        <v>3436</v>
      </c>
      <c r="G313" s="151">
        <f t="shared" si="12"/>
        <v>2477</v>
      </c>
      <c r="H313" s="147">
        <v>86</v>
      </c>
    </row>
    <row r="314" spans="1:8" x14ac:dyDescent="0.2">
      <c r="A314" s="119">
        <v>330</v>
      </c>
      <c r="B314" s="57"/>
      <c r="C314" s="63">
        <f t="shared" si="14"/>
        <v>62.4</v>
      </c>
      <c r="D314" s="117"/>
      <c r="E314" s="147">
        <v>12870</v>
      </c>
      <c r="F314" s="139">
        <f t="shared" si="13"/>
        <v>3434</v>
      </c>
      <c r="G314" s="151">
        <f t="shared" si="12"/>
        <v>2475</v>
      </c>
      <c r="H314" s="147">
        <v>86</v>
      </c>
    </row>
    <row r="315" spans="1:8" x14ac:dyDescent="0.2">
      <c r="A315" s="119">
        <v>331</v>
      </c>
      <c r="B315" s="57"/>
      <c r="C315" s="63">
        <f t="shared" si="14"/>
        <v>62.44</v>
      </c>
      <c r="D315" s="117"/>
      <c r="E315" s="147">
        <v>12870</v>
      </c>
      <c r="F315" s="139">
        <f t="shared" si="13"/>
        <v>3432</v>
      </c>
      <c r="G315" s="151">
        <f t="shared" si="12"/>
        <v>2473</v>
      </c>
      <c r="H315" s="147">
        <v>86</v>
      </c>
    </row>
    <row r="316" spans="1:8" x14ac:dyDescent="0.2">
      <c r="A316" s="119">
        <v>332</v>
      </c>
      <c r="B316" s="57"/>
      <c r="C316" s="63">
        <f t="shared" si="14"/>
        <v>62.48</v>
      </c>
      <c r="D316" s="117"/>
      <c r="E316" s="147">
        <v>12870</v>
      </c>
      <c r="F316" s="139">
        <f t="shared" si="13"/>
        <v>3430</v>
      </c>
      <c r="G316" s="151">
        <f t="shared" si="12"/>
        <v>2472</v>
      </c>
      <c r="H316" s="147">
        <v>86</v>
      </c>
    </row>
    <row r="317" spans="1:8" x14ac:dyDescent="0.2">
      <c r="A317" s="119">
        <v>333</v>
      </c>
      <c r="B317" s="57"/>
      <c r="C317" s="63">
        <f t="shared" si="14"/>
        <v>62.52</v>
      </c>
      <c r="D317" s="117"/>
      <c r="E317" s="147">
        <v>12870</v>
      </c>
      <c r="F317" s="139">
        <f t="shared" si="13"/>
        <v>3428</v>
      </c>
      <c r="G317" s="151">
        <f t="shared" si="12"/>
        <v>2470</v>
      </c>
      <c r="H317" s="147">
        <v>86</v>
      </c>
    </row>
    <row r="318" spans="1:8" x14ac:dyDescent="0.2">
      <c r="A318" s="119">
        <v>334</v>
      </c>
      <c r="B318" s="57"/>
      <c r="C318" s="63">
        <f t="shared" si="14"/>
        <v>62.56</v>
      </c>
      <c r="D318" s="117"/>
      <c r="E318" s="147">
        <v>12870</v>
      </c>
      <c r="F318" s="139">
        <f t="shared" si="13"/>
        <v>3426</v>
      </c>
      <c r="G318" s="151">
        <f t="shared" si="12"/>
        <v>2469</v>
      </c>
      <c r="H318" s="147">
        <v>86</v>
      </c>
    </row>
    <row r="319" spans="1:8" x14ac:dyDescent="0.2">
      <c r="A319" s="119">
        <v>335</v>
      </c>
      <c r="B319" s="57"/>
      <c r="C319" s="63">
        <f t="shared" si="14"/>
        <v>62.6</v>
      </c>
      <c r="D319" s="117"/>
      <c r="E319" s="147">
        <v>12870</v>
      </c>
      <c r="F319" s="139">
        <f t="shared" si="13"/>
        <v>3423</v>
      </c>
      <c r="G319" s="151">
        <f t="shared" si="12"/>
        <v>2467</v>
      </c>
      <c r="H319" s="147">
        <v>86</v>
      </c>
    </row>
    <row r="320" spans="1:8" x14ac:dyDescent="0.2">
      <c r="A320" s="119">
        <v>336</v>
      </c>
      <c r="B320" s="57"/>
      <c r="C320" s="63">
        <f t="shared" si="14"/>
        <v>62.64</v>
      </c>
      <c r="D320" s="117"/>
      <c r="E320" s="147">
        <v>12870</v>
      </c>
      <c r="F320" s="139">
        <f t="shared" si="13"/>
        <v>3421</v>
      </c>
      <c r="G320" s="151">
        <f t="shared" si="12"/>
        <v>2466</v>
      </c>
      <c r="H320" s="147">
        <v>86</v>
      </c>
    </row>
    <row r="321" spans="1:8" x14ac:dyDescent="0.2">
      <c r="A321" s="119">
        <v>337</v>
      </c>
      <c r="B321" s="57"/>
      <c r="C321" s="63">
        <f t="shared" si="14"/>
        <v>62.68</v>
      </c>
      <c r="D321" s="117"/>
      <c r="E321" s="147">
        <v>12870</v>
      </c>
      <c r="F321" s="139">
        <f t="shared" si="13"/>
        <v>3419</v>
      </c>
      <c r="G321" s="151">
        <f t="shared" si="12"/>
        <v>2464</v>
      </c>
      <c r="H321" s="147">
        <v>86</v>
      </c>
    </row>
    <row r="322" spans="1:8" x14ac:dyDescent="0.2">
      <c r="A322" s="119">
        <v>338</v>
      </c>
      <c r="B322" s="57"/>
      <c r="C322" s="63">
        <f t="shared" si="14"/>
        <v>62.72</v>
      </c>
      <c r="D322" s="117"/>
      <c r="E322" s="147">
        <v>12870</v>
      </c>
      <c r="F322" s="139">
        <f t="shared" si="13"/>
        <v>3417</v>
      </c>
      <c r="G322" s="151">
        <f t="shared" si="12"/>
        <v>2462</v>
      </c>
      <c r="H322" s="147">
        <v>86</v>
      </c>
    </row>
    <row r="323" spans="1:8" x14ac:dyDescent="0.2">
      <c r="A323" s="119">
        <v>339</v>
      </c>
      <c r="B323" s="57"/>
      <c r="C323" s="63">
        <f t="shared" si="14"/>
        <v>62.76</v>
      </c>
      <c r="D323" s="117"/>
      <c r="E323" s="147">
        <v>12870</v>
      </c>
      <c r="F323" s="139">
        <f t="shared" si="13"/>
        <v>3415</v>
      </c>
      <c r="G323" s="151">
        <f t="shared" si="12"/>
        <v>2461</v>
      </c>
      <c r="H323" s="147">
        <v>86</v>
      </c>
    </row>
    <row r="324" spans="1:8" x14ac:dyDescent="0.2">
      <c r="A324" s="119">
        <v>340</v>
      </c>
      <c r="B324" s="57"/>
      <c r="C324" s="63">
        <f t="shared" si="14"/>
        <v>62.8</v>
      </c>
      <c r="D324" s="117"/>
      <c r="E324" s="147">
        <v>12870</v>
      </c>
      <c r="F324" s="139">
        <f t="shared" si="13"/>
        <v>3413</v>
      </c>
      <c r="G324" s="151">
        <f t="shared" si="12"/>
        <v>2459</v>
      </c>
      <c r="H324" s="147">
        <v>86</v>
      </c>
    </row>
    <row r="325" spans="1:8" x14ac:dyDescent="0.2">
      <c r="A325" s="119">
        <v>341</v>
      </c>
      <c r="B325" s="57"/>
      <c r="C325" s="63">
        <f t="shared" si="14"/>
        <v>62.84</v>
      </c>
      <c r="D325" s="117"/>
      <c r="E325" s="147">
        <v>12870</v>
      </c>
      <c r="F325" s="139">
        <f t="shared" si="13"/>
        <v>3411</v>
      </c>
      <c r="G325" s="151">
        <f t="shared" si="12"/>
        <v>2458</v>
      </c>
      <c r="H325" s="147">
        <v>86</v>
      </c>
    </row>
    <row r="326" spans="1:8" x14ac:dyDescent="0.2">
      <c r="A326" s="119">
        <v>342</v>
      </c>
      <c r="B326" s="57"/>
      <c r="C326" s="63">
        <f t="shared" si="14"/>
        <v>62.87</v>
      </c>
      <c r="D326" s="117"/>
      <c r="E326" s="147">
        <v>12870</v>
      </c>
      <c r="F326" s="139">
        <f t="shared" si="13"/>
        <v>3409</v>
      </c>
      <c r="G326" s="151">
        <f t="shared" si="12"/>
        <v>2456</v>
      </c>
      <c r="H326" s="147">
        <v>86</v>
      </c>
    </row>
    <row r="327" spans="1:8" x14ac:dyDescent="0.2">
      <c r="A327" s="119">
        <v>343</v>
      </c>
      <c r="B327" s="57"/>
      <c r="C327" s="63">
        <f t="shared" si="14"/>
        <v>62.91</v>
      </c>
      <c r="D327" s="117"/>
      <c r="E327" s="147">
        <v>12870</v>
      </c>
      <c r="F327" s="139">
        <f t="shared" si="13"/>
        <v>3407</v>
      </c>
      <c r="G327" s="151">
        <f t="shared" si="12"/>
        <v>2455</v>
      </c>
      <c r="H327" s="147">
        <v>86</v>
      </c>
    </row>
    <row r="328" spans="1:8" x14ac:dyDescent="0.2">
      <c r="A328" s="119">
        <v>344</v>
      </c>
      <c r="B328" s="57"/>
      <c r="C328" s="63">
        <f t="shared" si="14"/>
        <v>62.95</v>
      </c>
      <c r="D328" s="117"/>
      <c r="E328" s="147">
        <v>12870</v>
      </c>
      <c r="F328" s="139">
        <f t="shared" si="13"/>
        <v>3405</v>
      </c>
      <c r="G328" s="151">
        <f t="shared" si="12"/>
        <v>2453</v>
      </c>
      <c r="H328" s="147">
        <v>86</v>
      </c>
    </row>
    <row r="329" spans="1:8" x14ac:dyDescent="0.2">
      <c r="A329" s="119">
        <v>345</v>
      </c>
      <c r="B329" s="57"/>
      <c r="C329" s="63">
        <f t="shared" si="14"/>
        <v>62.99</v>
      </c>
      <c r="D329" s="117"/>
      <c r="E329" s="147">
        <v>12870</v>
      </c>
      <c r="F329" s="139">
        <f t="shared" si="13"/>
        <v>3403</v>
      </c>
      <c r="G329" s="151">
        <f t="shared" si="12"/>
        <v>2452</v>
      </c>
      <c r="H329" s="147">
        <v>86</v>
      </c>
    </row>
    <row r="330" spans="1:8" x14ac:dyDescent="0.2">
      <c r="A330" s="119">
        <v>346</v>
      </c>
      <c r="B330" s="57"/>
      <c r="C330" s="63">
        <f t="shared" si="14"/>
        <v>63.03</v>
      </c>
      <c r="D330" s="117"/>
      <c r="E330" s="147">
        <v>12870</v>
      </c>
      <c r="F330" s="139">
        <f t="shared" si="13"/>
        <v>3401</v>
      </c>
      <c r="G330" s="151">
        <f t="shared" si="12"/>
        <v>2450</v>
      </c>
      <c r="H330" s="147">
        <v>86</v>
      </c>
    </row>
    <row r="331" spans="1:8" x14ac:dyDescent="0.2">
      <c r="A331" s="119">
        <v>347</v>
      </c>
      <c r="B331" s="57"/>
      <c r="C331" s="63">
        <f t="shared" si="14"/>
        <v>63.07</v>
      </c>
      <c r="D331" s="117"/>
      <c r="E331" s="147">
        <v>12870</v>
      </c>
      <c r="F331" s="139">
        <f t="shared" si="13"/>
        <v>3399</v>
      </c>
      <c r="G331" s="151">
        <f t="shared" si="12"/>
        <v>2449</v>
      </c>
      <c r="H331" s="147">
        <v>86</v>
      </c>
    </row>
    <row r="332" spans="1:8" x14ac:dyDescent="0.2">
      <c r="A332" s="119">
        <v>348</v>
      </c>
      <c r="B332" s="57"/>
      <c r="C332" s="63">
        <f t="shared" si="14"/>
        <v>63.1</v>
      </c>
      <c r="D332" s="117"/>
      <c r="E332" s="147">
        <v>12870</v>
      </c>
      <c r="F332" s="139">
        <f t="shared" si="13"/>
        <v>3397</v>
      </c>
      <c r="G332" s="151">
        <f t="shared" si="12"/>
        <v>2448</v>
      </c>
      <c r="H332" s="147">
        <v>86</v>
      </c>
    </row>
    <row r="333" spans="1:8" x14ac:dyDescent="0.2">
      <c r="A333" s="119">
        <v>349</v>
      </c>
      <c r="B333" s="57"/>
      <c r="C333" s="63">
        <f t="shared" si="14"/>
        <v>63.14</v>
      </c>
      <c r="D333" s="117"/>
      <c r="E333" s="147">
        <v>12870</v>
      </c>
      <c r="F333" s="139">
        <f t="shared" si="13"/>
        <v>3395</v>
      </c>
      <c r="G333" s="151">
        <f t="shared" ref="G333:G396" si="15">ROUND(12*(1/C333*E333),0)</f>
        <v>2446</v>
      </c>
      <c r="H333" s="147">
        <v>86</v>
      </c>
    </row>
    <row r="334" spans="1:8" x14ac:dyDescent="0.2">
      <c r="A334" s="119">
        <v>350</v>
      </c>
      <c r="B334" s="57"/>
      <c r="C334" s="63">
        <f t="shared" si="14"/>
        <v>63.18</v>
      </c>
      <c r="D334" s="117"/>
      <c r="E334" s="147">
        <v>12870</v>
      </c>
      <c r="F334" s="139">
        <f t="shared" ref="F334:F397" si="16">ROUND(12*1.35278*(1/C334*E334)+H334,0)</f>
        <v>3393</v>
      </c>
      <c r="G334" s="151">
        <f t="shared" si="15"/>
        <v>2444</v>
      </c>
      <c r="H334" s="147">
        <v>86</v>
      </c>
    </row>
    <row r="335" spans="1:8" x14ac:dyDescent="0.2">
      <c r="A335" s="119">
        <v>351</v>
      </c>
      <c r="B335" s="57"/>
      <c r="C335" s="63">
        <f t="shared" ref="C335:C398" si="17">ROUND(10.899*LN(A335)+A335/150-3,2)</f>
        <v>63.22</v>
      </c>
      <c r="D335" s="117"/>
      <c r="E335" s="147">
        <v>12870</v>
      </c>
      <c r="F335" s="139">
        <f t="shared" si="16"/>
        <v>3391</v>
      </c>
      <c r="G335" s="151">
        <f t="shared" si="15"/>
        <v>2443</v>
      </c>
      <c r="H335" s="147">
        <v>86</v>
      </c>
    </row>
    <row r="336" spans="1:8" x14ac:dyDescent="0.2">
      <c r="A336" s="119">
        <v>352</v>
      </c>
      <c r="B336" s="57"/>
      <c r="C336" s="63">
        <f t="shared" si="17"/>
        <v>63.25</v>
      </c>
      <c r="D336" s="117"/>
      <c r="E336" s="147">
        <v>12870</v>
      </c>
      <c r="F336" s="139">
        <f t="shared" si="16"/>
        <v>3389</v>
      </c>
      <c r="G336" s="151">
        <f t="shared" si="15"/>
        <v>2442</v>
      </c>
      <c r="H336" s="147">
        <v>86</v>
      </c>
    </row>
    <row r="337" spans="1:8" x14ac:dyDescent="0.2">
      <c r="A337" s="119">
        <v>353</v>
      </c>
      <c r="B337" s="57"/>
      <c r="C337" s="63">
        <f t="shared" si="17"/>
        <v>63.29</v>
      </c>
      <c r="D337" s="117"/>
      <c r="E337" s="147">
        <v>12870</v>
      </c>
      <c r="F337" s="139">
        <f t="shared" si="16"/>
        <v>3387</v>
      </c>
      <c r="G337" s="151">
        <f t="shared" si="15"/>
        <v>2440</v>
      </c>
      <c r="H337" s="147">
        <v>86</v>
      </c>
    </row>
    <row r="338" spans="1:8" x14ac:dyDescent="0.2">
      <c r="A338" s="119">
        <v>354</v>
      </c>
      <c r="B338" s="57"/>
      <c r="C338" s="63">
        <f t="shared" si="17"/>
        <v>63.33</v>
      </c>
      <c r="D338" s="117"/>
      <c r="E338" s="147">
        <v>12870</v>
      </c>
      <c r="F338" s="139">
        <f t="shared" si="16"/>
        <v>3385</v>
      </c>
      <c r="G338" s="151">
        <f t="shared" si="15"/>
        <v>2439</v>
      </c>
      <c r="H338" s="147">
        <v>86</v>
      </c>
    </row>
    <row r="339" spans="1:8" x14ac:dyDescent="0.2">
      <c r="A339" s="119">
        <v>355</v>
      </c>
      <c r="B339" s="57"/>
      <c r="C339" s="63">
        <f t="shared" si="17"/>
        <v>63.37</v>
      </c>
      <c r="D339" s="117"/>
      <c r="E339" s="147">
        <v>12870</v>
      </c>
      <c r="F339" s="139">
        <f t="shared" si="16"/>
        <v>3383</v>
      </c>
      <c r="G339" s="151">
        <f t="shared" si="15"/>
        <v>2437</v>
      </c>
      <c r="H339" s="147">
        <v>86</v>
      </c>
    </row>
    <row r="340" spans="1:8" x14ac:dyDescent="0.2">
      <c r="A340" s="119">
        <v>356</v>
      </c>
      <c r="B340" s="57"/>
      <c r="C340" s="63">
        <f t="shared" si="17"/>
        <v>63.4</v>
      </c>
      <c r="D340" s="117"/>
      <c r="E340" s="147">
        <v>12870</v>
      </c>
      <c r="F340" s="139">
        <f t="shared" si="16"/>
        <v>3381</v>
      </c>
      <c r="G340" s="151">
        <f t="shared" si="15"/>
        <v>2436</v>
      </c>
      <c r="H340" s="147">
        <v>86</v>
      </c>
    </row>
    <row r="341" spans="1:8" x14ac:dyDescent="0.2">
      <c r="A341" s="119">
        <v>357</v>
      </c>
      <c r="B341" s="57"/>
      <c r="C341" s="63">
        <f t="shared" si="17"/>
        <v>63.44</v>
      </c>
      <c r="D341" s="117"/>
      <c r="E341" s="147">
        <v>12870</v>
      </c>
      <c r="F341" s="139">
        <f t="shared" si="16"/>
        <v>3379</v>
      </c>
      <c r="G341" s="151">
        <f t="shared" si="15"/>
        <v>2434</v>
      </c>
      <c r="H341" s="147">
        <v>86</v>
      </c>
    </row>
    <row r="342" spans="1:8" x14ac:dyDescent="0.2">
      <c r="A342" s="119">
        <v>358</v>
      </c>
      <c r="B342" s="57"/>
      <c r="C342" s="63">
        <f t="shared" si="17"/>
        <v>63.48</v>
      </c>
      <c r="D342" s="117"/>
      <c r="E342" s="147">
        <v>12870</v>
      </c>
      <c r="F342" s="139">
        <f t="shared" si="16"/>
        <v>3377</v>
      </c>
      <c r="G342" s="151">
        <f t="shared" si="15"/>
        <v>2433</v>
      </c>
      <c r="H342" s="147">
        <v>86</v>
      </c>
    </row>
    <row r="343" spans="1:8" x14ac:dyDescent="0.2">
      <c r="A343" s="119">
        <v>359</v>
      </c>
      <c r="B343" s="57"/>
      <c r="C343" s="63">
        <f t="shared" si="17"/>
        <v>63.52</v>
      </c>
      <c r="D343" s="117"/>
      <c r="E343" s="147">
        <v>12870</v>
      </c>
      <c r="F343" s="139">
        <f t="shared" si="16"/>
        <v>3375</v>
      </c>
      <c r="G343" s="151">
        <f t="shared" si="15"/>
        <v>2431</v>
      </c>
      <c r="H343" s="147">
        <v>86</v>
      </c>
    </row>
    <row r="344" spans="1:8" x14ac:dyDescent="0.2">
      <c r="A344" s="119">
        <v>360</v>
      </c>
      <c r="B344" s="57"/>
      <c r="C344" s="63">
        <f t="shared" si="17"/>
        <v>63.55</v>
      </c>
      <c r="D344" s="117"/>
      <c r="E344" s="147">
        <v>12870</v>
      </c>
      <c r="F344" s="139">
        <f t="shared" si="16"/>
        <v>3374</v>
      </c>
      <c r="G344" s="151">
        <f t="shared" si="15"/>
        <v>2430</v>
      </c>
      <c r="H344" s="147">
        <v>86</v>
      </c>
    </row>
    <row r="345" spans="1:8" x14ac:dyDescent="0.2">
      <c r="A345" s="119">
        <v>361</v>
      </c>
      <c r="B345" s="57"/>
      <c r="C345" s="63">
        <f t="shared" si="17"/>
        <v>63.59</v>
      </c>
      <c r="D345" s="117"/>
      <c r="E345" s="147">
        <v>12870</v>
      </c>
      <c r="F345" s="139">
        <f t="shared" si="16"/>
        <v>3371</v>
      </c>
      <c r="G345" s="151">
        <f t="shared" si="15"/>
        <v>2429</v>
      </c>
      <c r="H345" s="147">
        <v>86</v>
      </c>
    </row>
    <row r="346" spans="1:8" x14ac:dyDescent="0.2">
      <c r="A346" s="119">
        <v>362</v>
      </c>
      <c r="B346" s="57"/>
      <c r="C346" s="63">
        <f t="shared" si="17"/>
        <v>63.63</v>
      </c>
      <c r="D346" s="117"/>
      <c r="E346" s="147">
        <v>12870</v>
      </c>
      <c r="F346" s="139">
        <f t="shared" si="16"/>
        <v>3369</v>
      </c>
      <c r="G346" s="151">
        <f t="shared" si="15"/>
        <v>2427</v>
      </c>
      <c r="H346" s="147">
        <v>86</v>
      </c>
    </row>
    <row r="347" spans="1:8" x14ac:dyDescent="0.2">
      <c r="A347" s="119">
        <v>363</v>
      </c>
      <c r="B347" s="57"/>
      <c r="C347" s="63">
        <f t="shared" si="17"/>
        <v>63.66</v>
      </c>
      <c r="D347" s="117"/>
      <c r="E347" s="147">
        <v>12870</v>
      </c>
      <c r="F347" s="139">
        <f t="shared" si="16"/>
        <v>3368</v>
      </c>
      <c r="G347" s="151">
        <f t="shared" si="15"/>
        <v>2426</v>
      </c>
      <c r="H347" s="147">
        <v>86</v>
      </c>
    </row>
    <row r="348" spans="1:8" x14ac:dyDescent="0.2">
      <c r="A348" s="119">
        <v>364</v>
      </c>
      <c r="B348" s="57"/>
      <c r="C348" s="63">
        <f t="shared" si="17"/>
        <v>63.7</v>
      </c>
      <c r="D348" s="117"/>
      <c r="E348" s="147">
        <v>12870</v>
      </c>
      <c r="F348" s="139">
        <f t="shared" si="16"/>
        <v>3366</v>
      </c>
      <c r="G348" s="151">
        <f t="shared" si="15"/>
        <v>2424</v>
      </c>
      <c r="H348" s="147">
        <v>86</v>
      </c>
    </row>
    <row r="349" spans="1:8" x14ac:dyDescent="0.2">
      <c r="A349" s="119">
        <v>365</v>
      </c>
      <c r="B349" s="57"/>
      <c r="C349" s="63">
        <f t="shared" si="17"/>
        <v>63.74</v>
      </c>
      <c r="D349" s="117"/>
      <c r="E349" s="147">
        <v>12870</v>
      </c>
      <c r="F349" s="139">
        <f t="shared" si="16"/>
        <v>3364</v>
      </c>
      <c r="G349" s="151">
        <f t="shared" si="15"/>
        <v>2423</v>
      </c>
      <c r="H349" s="147">
        <v>86</v>
      </c>
    </row>
    <row r="350" spans="1:8" x14ac:dyDescent="0.2">
      <c r="A350" s="119">
        <v>366</v>
      </c>
      <c r="B350" s="57"/>
      <c r="C350" s="63">
        <f t="shared" si="17"/>
        <v>63.77</v>
      </c>
      <c r="D350" s="117"/>
      <c r="E350" s="147">
        <v>12870</v>
      </c>
      <c r="F350" s="139">
        <f t="shared" si="16"/>
        <v>3362</v>
      </c>
      <c r="G350" s="151">
        <f t="shared" si="15"/>
        <v>2422</v>
      </c>
      <c r="H350" s="147">
        <v>86</v>
      </c>
    </row>
    <row r="351" spans="1:8" x14ac:dyDescent="0.2">
      <c r="A351" s="119">
        <v>367</v>
      </c>
      <c r="B351" s="57"/>
      <c r="C351" s="63">
        <f t="shared" si="17"/>
        <v>63.81</v>
      </c>
      <c r="D351" s="117"/>
      <c r="E351" s="147">
        <v>12870</v>
      </c>
      <c r="F351" s="139">
        <f t="shared" si="16"/>
        <v>3360</v>
      </c>
      <c r="G351" s="151">
        <f t="shared" si="15"/>
        <v>2420</v>
      </c>
      <c r="H351" s="147">
        <v>86</v>
      </c>
    </row>
    <row r="352" spans="1:8" x14ac:dyDescent="0.2">
      <c r="A352" s="119">
        <v>368</v>
      </c>
      <c r="B352" s="57"/>
      <c r="C352" s="63">
        <f t="shared" si="17"/>
        <v>63.85</v>
      </c>
      <c r="D352" s="117"/>
      <c r="E352" s="147">
        <v>12870</v>
      </c>
      <c r="F352" s="139">
        <f t="shared" si="16"/>
        <v>3358</v>
      </c>
      <c r="G352" s="151">
        <f t="shared" si="15"/>
        <v>2419</v>
      </c>
      <c r="H352" s="147">
        <v>86</v>
      </c>
    </row>
    <row r="353" spans="1:8" x14ac:dyDescent="0.2">
      <c r="A353" s="119">
        <v>369</v>
      </c>
      <c r="B353" s="57"/>
      <c r="C353" s="63">
        <f t="shared" si="17"/>
        <v>63.88</v>
      </c>
      <c r="D353" s="117"/>
      <c r="E353" s="147">
        <v>12870</v>
      </c>
      <c r="F353" s="139">
        <f t="shared" si="16"/>
        <v>3357</v>
      </c>
      <c r="G353" s="151">
        <f t="shared" si="15"/>
        <v>2418</v>
      </c>
      <c r="H353" s="147">
        <v>86</v>
      </c>
    </row>
    <row r="354" spans="1:8" x14ac:dyDescent="0.2">
      <c r="A354" s="119">
        <v>370</v>
      </c>
      <c r="B354" s="57"/>
      <c r="C354" s="63">
        <f t="shared" si="17"/>
        <v>63.92</v>
      </c>
      <c r="D354" s="117"/>
      <c r="E354" s="147">
        <v>12870</v>
      </c>
      <c r="F354" s="139">
        <f t="shared" si="16"/>
        <v>3355</v>
      </c>
      <c r="G354" s="151">
        <f t="shared" si="15"/>
        <v>2416</v>
      </c>
      <c r="H354" s="147">
        <v>86</v>
      </c>
    </row>
    <row r="355" spans="1:8" x14ac:dyDescent="0.2">
      <c r="A355" s="119">
        <v>371</v>
      </c>
      <c r="B355" s="57"/>
      <c r="C355" s="63">
        <f t="shared" si="17"/>
        <v>63.95</v>
      </c>
      <c r="D355" s="117"/>
      <c r="E355" s="147">
        <v>12870</v>
      </c>
      <c r="F355" s="139">
        <f t="shared" si="16"/>
        <v>3353</v>
      </c>
      <c r="G355" s="151">
        <f t="shared" si="15"/>
        <v>2415</v>
      </c>
      <c r="H355" s="147">
        <v>86</v>
      </c>
    </row>
    <row r="356" spans="1:8" x14ac:dyDescent="0.2">
      <c r="A356" s="119">
        <v>372</v>
      </c>
      <c r="B356" s="57"/>
      <c r="C356" s="63">
        <f t="shared" si="17"/>
        <v>63.99</v>
      </c>
      <c r="D356" s="117"/>
      <c r="E356" s="147">
        <v>12870</v>
      </c>
      <c r="F356" s="139">
        <f t="shared" si="16"/>
        <v>3351</v>
      </c>
      <c r="G356" s="151">
        <f t="shared" si="15"/>
        <v>2414</v>
      </c>
      <c r="H356" s="147">
        <v>86</v>
      </c>
    </row>
    <row r="357" spans="1:8" x14ac:dyDescent="0.2">
      <c r="A357" s="119">
        <v>373</v>
      </c>
      <c r="B357" s="57"/>
      <c r="C357" s="63">
        <f t="shared" si="17"/>
        <v>64.03</v>
      </c>
      <c r="D357" s="117"/>
      <c r="E357" s="147">
        <v>12870</v>
      </c>
      <c r="F357" s="139">
        <f t="shared" si="16"/>
        <v>3349</v>
      </c>
      <c r="G357" s="151">
        <f t="shared" si="15"/>
        <v>2412</v>
      </c>
      <c r="H357" s="147">
        <v>86</v>
      </c>
    </row>
    <row r="358" spans="1:8" x14ac:dyDescent="0.2">
      <c r="A358" s="119">
        <v>374</v>
      </c>
      <c r="B358" s="57"/>
      <c r="C358" s="63">
        <f t="shared" si="17"/>
        <v>64.06</v>
      </c>
      <c r="D358" s="117"/>
      <c r="E358" s="147">
        <v>12870</v>
      </c>
      <c r="F358" s="139">
        <f t="shared" si="16"/>
        <v>3347</v>
      </c>
      <c r="G358" s="151">
        <f t="shared" si="15"/>
        <v>2411</v>
      </c>
      <c r="H358" s="147">
        <v>86</v>
      </c>
    </row>
    <row r="359" spans="1:8" x14ac:dyDescent="0.2">
      <c r="A359" s="119">
        <v>375</v>
      </c>
      <c r="B359" s="57"/>
      <c r="C359" s="63">
        <f t="shared" si="17"/>
        <v>64.099999999999994</v>
      </c>
      <c r="D359" s="117"/>
      <c r="E359" s="147">
        <v>12870</v>
      </c>
      <c r="F359" s="139">
        <f t="shared" si="16"/>
        <v>3345</v>
      </c>
      <c r="G359" s="151">
        <f t="shared" si="15"/>
        <v>2409</v>
      </c>
      <c r="H359" s="147">
        <v>86</v>
      </c>
    </row>
    <row r="360" spans="1:8" x14ac:dyDescent="0.2">
      <c r="A360" s="119">
        <v>376</v>
      </c>
      <c r="B360" s="57"/>
      <c r="C360" s="63">
        <f t="shared" si="17"/>
        <v>64.13</v>
      </c>
      <c r="D360" s="117"/>
      <c r="E360" s="147">
        <v>12870</v>
      </c>
      <c r="F360" s="139">
        <f t="shared" si="16"/>
        <v>3344</v>
      </c>
      <c r="G360" s="151">
        <f t="shared" si="15"/>
        <v>2408</v>
      </c>
      <c r="H360" s="147">
        <v>86</v>
      </c>
    </row>
    <row r="361" spans="1:8" x14ac:dyDescent="0.2">
      <c r="A361" s="119">
        <v>377</v>
      </c>
      <c r="B361" s="57"/>
      <c r="C361" s="63">
        <f t="shared" si="17"/>
        <v>64.17</v>
      </c>
      <c r="D361" s="117"/>
      <c r="E361" s="147">
        <v>12870</v>
      </c>
      <c r="F361" s="139">
        <f t="shared" si="16"/>
        <v>3342</v>
      </c>
      <c r="G361" s="151">
        <f t="shared" si="15"/>
        <v>2407</v>
      </c>
      <c r="H361" s="147">
        <v>86</v>
      </c>
    </row>
    <row r="362" spans="1:8" x14ac:dyDescent="0.2">
      <c r="A362" s="119">
        <v>378</v>
      </c>
      <c r="B362" s="57"/>
      <c r="C362" s="63">
        <f t="shared" si="17"/>
        <v>64.2</v>
      </c>
      <c r="D362" s="117"/>
      <c r="E362" s="147">
        <v>12870</v>
      </c>
      <c r="F362" s="139">
        <f t="shared" si="16"/>
        <v>3340</v>
      </c>
      <c r="G362" s="151">
        <f t="shared" si="15"/>
        <v>2406</v>
      </c>
      <c r="H362" s="147">
        <v>86</v>
      </c>
    </row>
    <row r="363" spans="1:8" x14ac:dyDescent="0.2">
      <c r="A363" s="119">
        <v>379</v>
      </c>
      <c r="B363" s="57"/>
      <c r="C363" s="63">
        <f t="shared" si="17"/>
        <v>64.239999999999995</v>
      </c>
      <c r="D363" s="117"/>
      <c r="E363" s="147">
        <v>12870</v>
      </c>
      <c r="F363" s="139">
        <f t="shared" si="16"/>
        <v>3338</v>
      </c>
      <c r="G363" s="151">
        <f t="shared" si="15"/>
        <v>2404</v>
      </c>
      <c r="H363" s="147">
        <v>86</v>
      </c>
    </row>
    <row r="364" spans="1:8" x14ac:dyDescent="0.2">
      <c r="A364" s="119">
        <v>380</v>
      </c>
      <c r="B364" s="57"/>
      <c r="C364" s="63">
        <f t="shared" si="17"/>
        <v>64.28</v>
      </c>
      <c r="D364" s="117"/>
      <c r="E364" s="147">
        <v>12870</v>
      </c>
      <c r="F364" s="139">
        <f t="shared" si="16"/>
        <v>3336</v>
      </c>
      <c r="G364" s="151">
        <f t="shared" si="15"/>
        <v>2403</v>
      </c>
      <c r="H364" s="147">
        <v>86</v>
      </c>
    </row>
    <row r="365" spans="1:8" x14ac:dyDescent="0.2">
      <c r="A365" s="119">
        <v>381</v>
      </c>
      <c r="B365" s="57"/>
      <c r="C365" s="63">
        <f t="shared" si="17"/>
        <v>64.31</v>
      </c>
      <c r="D365" s="117"/>
      <c r="E365" s="147">
        <v>12870</v>
      </c>
      <c r="F365" s="139">
        <f t="shared" si="16"/>
        <v>3335</v>
      </c>
      <c r="G365" s="151">
        <f t="shared" si="15"/>
        <v>2401</v>
      </c>
      <c r="H365" s="147">
        <v>86</v>
      </c>
    </row>
    <row r="366" spans="1:8" x14ac:dyDescent="0.2">
      <c r="A366" s="119">
        <v>382</v>
      </c>
      <c r="B366" s="57"/>
      <c r="C366" s="63">
        <f t="shared" si="17"/>
        <v>64.349999999999994</v>
      </c>
      <c r="D366" s="117"/>
      <c r="E366" s="147">
        <v>12870</v>
      </c>
      <c r="F366" s="139">
        <f t="shared" si="16"/>
        <v>3333</v>
      </c>
      <c r="G366" s="151">
        <f t="shared" si="15"/>
        <v>2400</v>
      </c>
      <c r="H366" s="147">
        <v>86</v>
      </c>
    </row>
    <row r="367" spans="1:8" x14ac:dyDescent="0.2">
      <c r="A367" s="119">
        <v>383</v>
      </c>
      <c r="B367" s="57"/>
      <c r="C367" s="63">
        <f t="shared" si="17"/>
        <v>64.38</v>
      </c>
      <c r="D367" s="117"/>
      <c r="E367" s="147">
        <v>12870</v>
      </c>
      <c r="F367" s="139">
        <f t="shared" si="16"/>
        <v>3331</v>
      </c>
      <c r="G367" s="151">
        <f t="shared" si="15"/>
        <v>2399</v>
      </c>
      <c r="H367" s="147">
        <v>86</v>
      </c>
    </row>
    <row r="368" spans="1:8" x14ac:dyDescent="0.2">
      <c r="A368" s="119">
        <v>384</v>
      </c>
      <c r="B368" s="57"/>
      <c r="C368" s="63">
        <f t="shared" si="17"/>
        <v>64.42</v>
      </c>
      <c r="D368" s="117"/>
      <c r="E368" s="147">
        <v>12870</v>
      </c>
      <c r="F368" s="139">
        <f t="shared" si="16"/>
        <v>3329</v>
      </c>
      <c r="G368" s="151">
        <f t="shared" si="15"/>
        <v>2397</v>
      </c>
      <c r="H368" s="147">
        <v>86</v>
      </c>
    </row>
    <row r="369" spans="1:8" x14ac:dyDescent="0.2">
      <c r="A369" s="119">
        <v>385</v>
      </c>
      <c r="B369" s="57"/>
      <c r="C369" s="63">
        <f t="shared" si="17"/>
        <v>64.45</v>
      </c>
      <c r="D369" s="117"/>
      <c r="E369" s="147">
        <v>12870</v>
      </c>
      <c r="F369" s="139">
        <f t="shared" si="16"/>
        <v>3328</v>
      </c>
      <c r="G369" s="151">
        <f t="shared" si="15"/>
        <v>2396</v>
      </c>
      <c r="H369" s="147">
        <v>86</v>
      </c>
    </row>
    <row r="370" spans="1:8" x14ac:dyDescent="0.2">
      <c r="A370" s="119">
        <v>386</v>
      </c>
      <c r="B370" s="57"/>
      <c r="C370" s="63">
        <f t="shared" si="17"/>
        <v>64.489999999999995</v>
      </c>
      <c r="D370" s="117"/>
      <c r="E370" s="147">
        <v>12870</v>
      </c>
      <c r="F370" s="139">
        <f t="shared" si="16"/>
        <v>3326</v>
      </c>
      <c r="G370" s="151">
        <f t="shared" si="15"/>
        <v>2395</v>
      </c>
      <c r="H370" s="147">
        <v>86</v>
      </c>
    </row>
    <row r="371" spans="1:8" x14ac:dyDescent="0.2">
      <c r="A371" s="119">
        <v>387</v>
      </c>
      <c r="B371" s="57"/>
      <c r="C371" s="63">
        <f t="shared" si="17"/>
        <v>64.52</v>
      </c>
      <c r="D371" s="117"/>
      <c r="E371" s="147">
        <v>12870</v>
      </c>
      <c r="F371" s="139">
        <f t="shared" si="16"/>
        <v>3324</v>
      </c>
      <c r="G371" s="151">
        <f t="shared" si="15"/>
        <v>2394</v>
      </c>
      <c r="H371" s="147">
        <v>86</v>
      </c>
    </row>
    <row r="372" spans="1:8" x14ac:dyDescent="0.2">
      <c r="A372" s="119">
        <v>388</v>
      </c>
      <c r="B372" s="57"/>
      <c r="C372" s="63">
        <f t="shared" si="17"/>
        <v>64.56</v>
      </c>
      <c r="D372" s="117"/>
      <c r="E372" s="147">
        <v>12870</v>
      </c>
      <c r="F372" s="139">
        <f t="shared" si="16"/>
        <v>3322</v>
      </c>
      <c r="G372" s="151">
        <f t="shared" si="15"/>
        <v>2392</v>
      </c>
      <c r="H372" s="147">
        <v>86</v>
      </c>
    </row>
    <row r="373" spans="1:8" x14ac:dyDescent="0.2">
      <c r="A373" s="119">
        <v>389</v>
      </c>
      <c r="B373" s="57"/>
      <c r="C373" s="63">
        <f t="shared" si="17"/>
        <v>64.59</v>
      </c>
      <c r="D373" s="117"/>
      <c r="E373" s="147">
        <v>12870</v>
      </c>
      <c r="F373" s="139">
        <f t="shared" si="16"/>
        <v>3321</v>
      </c>
      <c r="G373" s="151">
        <f t="shared" si="15"/>
        <v>2391</v>
      </c>
      <c r="H373" s="147">
        <v>86</v>
      </c>
    </row>
    <row r="374" spans="1:8" x14ac:dyDescent="0.2">
      <c r="A374" s="119">
        <v>390</v>
      </c>
      <c r="B374" s="57"/>
      <c r="C374" s="63">
        <f t="shared" si="17"/>
        <v>64.63</v>
      </c>
      <c r="D374" s="117"/>
      <c r="E374" s="147">
        <v>12870</v>
      </c>
      <c r="F374" s="139">
        <f t="shared" si="16"/>
        <v>3319</v>
      </c>
      <c r="G374" s="151">
        <f t="shared" si="15"/>
        <v>2390</v>
      </c>
      <c r="H374" s="147">
        <v>86</v>
      </c>
    </row>
    <row r="375" spans="1:8" x14ac:dyDescent="0.2">
      <c r="A375" s="119">
        <v>391</v>
      </c>
      <c r="B375" s="57"/>
      <c r="C375" s="63">
        <f t="shared" si="17"/>
        <v>64.66</v>
      </c>
      <c r="D375" s="117"/>
      <c r="E375" s="147">
        <v>12870</v>
      </c>
      <c r="F375" s="139">
        <f t="shared" si="16"/>
        <v>3317</v>
      </c>
      <c r="G375" s="151">
        <f t="shared" si="15"/>
        <v>2388</v>
      </c>
      <c r="H375" s="147">
        <v>86</v>
      </c>
    </row>
    <row r="376" spans="1:8" x14ac:dyDescent="0.2">
      <c r="A376" s="119">
        <v>392</v>
      </c>
      <c r="B376" s="57"/>
      <c r="C376" s="63">
        <f t="shared" si="17"/>
        <v>64.69</v>
      </c>
      <c r="D376" s="117"/>
      <c r="E376" s="147">
        <v>12870</v>
      </c>
      <c r="F376" s="139">
        <f t="shared" si="16"/>
        <v>3316</v>
      </c>
      <c r="G376" s="151">
        <f t="shared" si="15"/>
        <v>2387</v>
      </c>
      <c r="H376" s="147">
        <v>86</v>
      </c>
    </row>
    <row r="377" spans="1:8" x14ac:dyDescent="0.2">
      <c r="A377" s="119">
        <v>393</v>
      </c>
      <c r="B377" s="57"/>
      <c r="C377" s="63">
        <f t="shared" si="17"/>
        <v>64.73</v>
      </c>
      <c r="D377" s="117"/>
      <c r="E377" s="147">
        <v>12870</v>
      </c>
      <c r="F377" s="139">
        <f t="shared" si="16"/>
        <v>3314</v>
      </c>
      <c r="G377" s="151">
        <f t="shared" si="15"/>
        <v>2386</v>
      </c>
      <c r="H377" s="147">
        <v>86</v>
      </c>
    </row>
    <row r="378" spans="1:8" x14ac:dyDescent="0.2">
      <c r="A378" s="119">
        <v>394</v>
      </c>
      <c r="B378" s="57"/>
      <c r="C378" s="63">
        <f t="shared" si="17"/>
        <v>64.760000000000005</v>
      </c>
      <c r="D378" s="117"/>
      <c r="E378" s="147">
        <v>12870</v>
      </c>
      <c r="F378" s="139">
        <f t="shared" si="16"/>
        <v>3312</v>
      </c>
      <c r="G378" s="151">
        <f t="shared" si="15"/>
        <v>2385</v>
      </c>
      <c r="H378" s="147">
        <v>86</v>
      </c>
    </row>
    <row r="379" spans="1:8" x14ac:dyDescent="0.2">
      <c r="A379" s="119">
        <v>395</v>
      </c>
      <c r="B379" s="57"/>
      <c r="C379" s="63">
        <f t="shared" si="17"/>
        <v>64.8</v>
      </c>
      <c r="D379" s="117"/>
      <c r="E379" s="147">
        <v>12870</v>
      </c>
      <c r="F379" s="139">
        <f t="shared" si="16"/>
        <v>3310</v>
      </c>
      <c r="G379" s="151">
        <f t="shared" si="15"/>
        <v>2383</v>
      </c>
      <c r="H379" s="147">
        <v>86</v>
      </c>
    </row>
    <row r="380" spans="1:8" x14ac:dyDescent="0.2">
      <c r="A380" s="119">
        <v>396</v>
      </c>
      <c r="B380" s="57"/>
      <c r="C380" s="63">
        <f t="shared" si="17"/>
        <v>64.83</v>
      </c>
      <c r="D380" s="117"/>
      <c r="E380" s="147">
        <v>12870</v>
      </c>
      <c r="F380" s="139">
        <f t="shared" si="16"/>
        <v>3309</v>
      </c>
      <c r="G380" s="151">
        <f t="shared" si="15"/>
        <v>2382</v>
      </c>
      <c r="H380" s="147">
        <v>86</v>
      </c>
    </row>
    <row r="381" spans="1:8" x14ac:dyDescent="0.2">
      <c r="A381" s="119">
        <v>397</v>
      </c>
      <c r="B381" s="57"/>
      <c r="C381" s="63">
        <f t="shared" si="17"/>
        <v>64.87</v>
      </c>
      <c r="D381" s="117"/>
      <c r="E381" s="147">
        <v>12870</v>
      </c>
      <c r="F381" s="139">
        <f t="shared" si="16"/>
        <v>3307</v>
      </c>
      <c r="G381" s="151">
        <f t="shared" si="15"/>
        <v>2381</v>
      </c>
      <c r="H381" s="147">
        <v>86</v>
      </c>
    </row>
    <row r="382" spans="1:8" x14ac:dyDescent="0.2">
      <c r="A382" s="119">
        <v>398</v>
      </c>
      <c r="B382" s="57"/>
      <c r="C382" s="63">
        <f t="shared" si="17"/>
        <v>64.900000000000006</v>
      </c>
      <c r="D382" s="117"/>
      <c r="E382" s="147">
        <v>12870</v>
      </c>
      <c r="F382" s="139">
        <f t="shared" si="16"/>
        <v>3305</v>
      </c>
      <c r="G382" s="151">
        <f t="shared" si="15"/>
        <v>2380</v>
      </c>
      <c r="H382" s="147">
        <v>86</v>
      </c>
    </row>
    <row r="383" spans="1:8" x14ac:dyDescent="0.2">
      <c r="A383" s="119">
        <v>399</v>
      </c>
      <c r="B383" s="57"/>
      <c r="C383" s="63">
        <f t="shared" si="17"/>
        <v>64.930000000000007</v>
      </c>
      <c r="D383" s="117"/>
      <c r="E383" s="147">
        <v>12870</v>
      </c>
      <c r="F383" s="139">
        <f t="shared" si="16"/>
        <v>3304</v>
      </c>
      <c r="G383" s="151">
        <f t="shared" si="15"/>
        <v>2379</v>
      </c>
      <c r="H383" s="147">
        <v>86</v>
      </c>
    </row>
    <row r="384" spans="1:8" x14ac:dyDescent="0.2">
      <c r="A384" s="119">
        <v>400</v>
      </c>
      <c r="B384" s="57"/>
      <c r="C384" s="63">
        <f t="shared" si="17"/>
        <v>64.97</v>
      </c>
      <c r="D384" s="117"/>
      <c r="E384" s="147">
        <v>12870</v>
      </c>
      <c r="F384" s="139">
        <f t="shared" si="16"/>
        <v>3302</v>
      </c>
      <c r="G384" s="151">
        <f t="shared" si="15"/>
        <v>2377</v>
      </c>
      <c r="H384" s="147">
        <v>86</v>
      </c>
    </row>
    <row r="385" spans="1:8" x14ac:dyDescent="0.2">
      <c r="A385" s="119">
        <v>401</v>
      </c>
      <c r="B385" s="57"/>
      <c r="C385" s="63">
        <f t="shared" si="17"/>
        <v>65</v>
      </c>
      <c r="D385" s="117"/>
      <c r="E385" s="147">
        <v>12870</v>
      </c>
      <c r="F385" s="139">
        <f t="shared" si="16"/>
        <v>3300</v>
      </c>
      <c r="G385" s="151">
        <f t="shared" si="15"/>
        <v>2376</v>
      </c>
      <c r="H385" s="147">
        <v>86</v>
      </c>
    </row>
    <row r="386" spans="1:8" x14ac:dyDescent="0.2">
      <c r="A386" s="119">
        <v>402</v>
      </c>
      <c r="B386" s="57"/>
      <c r="C386" s="63">
        <f t="shared" si="17"/>
        <v>65.040000000000006</v>
      </c>
      <c r="D386" s="117"/>
      <c r="E386" s="147">
        <v>12870</v>
      </c>
      <c r="F386" s="139">
        <f t="shared" si="16"/>
        <v>3298</v>
      </c>
      <c r="G386" s="151">
        <f t="shared" si="15"/>
        <v>2375</v>
      </c>
      <c r="H386" s="147">
        <v>86</v>
      </c>
    </row>
    <row r="387" spans="1:8" x14ac:dyDescent="0.2">
      <c r="A387" s="119">
        <v>403</v>
      </c>
      <c r="B387" s="57"/>
      <c r="C387" s="63">
        <f t="shared" si="17"/>
        <v>65.069999999999993</v>
      </c>
      <c r="D387" s="117"/>
      <c r="E387" s="147">
        <v>12870</v>
      </c>
      <c r="F387" s="139">
        <f t="shared" si="16"/>
        <v>3297</v>
      </c>
      <c r="G387" s="151">
        <f t="shared" si="15"/>
        <v>2373</v>
      </c>
      <c r="H387" s="147">
        <v>86</v>
      </c>
    </row>
    <row r="388" spans="1:8" x14ac:dyDescent="0.2">
      <c r="A388" s="119">
        <v>404</v>
      </c>
      <c r="B388" s="57"/>
      <c r="C388" s="63">
        <f t="shared" si="17"/>
        <v>65.099999999999994</v>
      </c>
      <c r="D388" s="117"/>
      <c r="E388" s="147">
        <v>12870</v>
      </c>
      <c r="F388" s="139">
        <f t="shared" si="16"/>
        <v>3295</v>
      </c>
      <c r="G388" s="151">
        <f t="shared" si="15"/>
        <v>2372</v>
      </c>
      <c r="H388" s="147">
        <v>86</v>
      </c>
    </row>
    <row r="389" spans="1:8" x14ac:dyDescent="0.2">
      <c r="A389" s="119">
        <v>405</v>
      </c>
      <c r="B389" s="57"/>
      <c r="C389" s="63">
        <f t="shared" si="17"/>
        <v>65.14</v>
      </c>
      <c r="D389" s="117"/>
      <c r="E389" s="147">
        <v>12870</v>
      </c>
      <c r="F389" s="139">
        <f t="shared" si="16"/>
        <v>3293</v>
      </c>
      <c r="G389" s="151">
        <f t="shared" si="15"/>
        <v>2371</v>
      </c>
      <c r="H389" s="147">
        <v>86</v>
      </c>
    </row>
    <row r="390" spans="1:8" x14ac:dyDescent="0.2">
      <c r="A390" s="119">
        <v>406</v>
      </c>
      <c r="B390" s="57"/>
      <c r="C390" s="63">
        <f t="shared" si="17"/>
        <v>65.17</v>
      </c>
      <c r="D390" s="117"/>
      <c r="E390" s="147">
        <v>12870</v>
      </c>
      <c r="F390" s="139">
        <f t="shared" si="16"/>
        <v>3292</v>
      </c>
      <c r="G390" s="151">
        <f t="shared" si="15"/>
        <v>2370</v>
      </c>
      <c r="H390" s="147">
        <v>86</v>
      </c>
    </row>
    <row r="391" spans="1:8" x14ac:dyDescent="0.2">
      <c r="A391" s="119">
        <v>407</v>
      </c>
      <c r="B391" s="57"/>
      <c r="C391" s="63">
        <f t="shared" si="17"/>
        <v>65.2</v>
      </c>
      <c r="D391" s="117"/>
      <c r="E391" s="147">
        <v>12870</v>
      </c>
      <c r="F391" s="139">
        <f t="shared" si="16"/>
        <v>3290</v>
      </c>
      <c r="G391" s="151">
        <f t="shared" si="15"/>
        <v>2369</v>
      </c>
      <c r="H391" s="147">
        <v>86</v>
      </c>
    </row>
    <row r="392" spans="1:8" x14ac:dyDescent="0.2">
      <c r="A392" s="119">
        <v>408</v>
      </c>
      <c r="B392" s="57"/>
      <c r="C392" s="63">
        <f t="shared" si="17"/>
        <v>65.239999999999995</v>
      </c>
      <c r="D392" s="117"/>
      <c r="E392" s="147">
        <v>12870</v>
      </c>
      <c r="F392" s="139">
        <f t="shared" si="16"/>
        <v>3288</v>
      </c>
      <c r="G392" s="151">
        <f t="shared" si="15"/>
        <v>2367</v>
      </c>
      <c r="H392" s="147">
        <v>86</v>
      </c>
    </row>
    <row r="393" spans="1:8" x14ac:dyDescent="0.2">
      <c r="A393" s="119">
        <v>409</v>
      </c>
      <c r="B393" s="57"/>
      <c r="C393" s="63">
        <f t="shared" si="17"/>
        <v>65.27</v>
      </c>
      <c r="D393" s="117"/>
      <c r="E393" s="147">
        <v>12870</v>
      </c>
      <c r="F393" s="139">
        <f t="shared" si="16"/>
        <v>3287</v>
      </c>
      <c r="G393" s="151">
        <f t="shared" si="15"/>
        <v>2366</v>
      </c>
      <c r="H393" s="147">
        <v>86</v>
      </c>
    </row>
    <row r="394" spans="1:8" x14ac:dyDescent="0.2">
      <c r="A394" s="119">
        <v>410</v>
      </c>
      <c r="B394" s="57"/>
      <c r="C394" s="63">
        <f t="shared" si="17"/>
        <v>65.3</v>
      </c>
      <c r="D394" s="117"/>
      <c r="E394" s="147">
        <v>12870</v>
      </c>
      <c r="F394" s="139">
        <f t="shared" si="16"/>
        <v>3285</v>
      </c>
      <c r="G394" s="151">
        <f t="shared" si="15"/>
        <v>2365</v>
      </c>
      <c r="H394" s="147">
        <v>86</v>
      </c>
    </row>
    <row r="395" spans="1:8" x14ac:dyDescent="0.2">
      <c r="A395" s="119">
        <v>411</v>
      </c>
      <c r="B395" s="57"/>
      <c r="C395" s="63">
        <f t="shared" si="17"/>
        <v>65.34</v>
      </c>
      <c r="D395" s="117"/>
      <c r="E395" s="147">
        <v>12870</v>
      </c>
      <c r="F395" s="139">
        <f t="shared" si="16"/>
        <v>3283</v>
      </c>
      <c r="G395" s="151">
        <f t="shared" si="15"/>
        <v>2364</v>
      </c>
      <c r="H395" s="147">
        <v>86</v>
      </c>
    </row>
    <row r="396" spans="1:8" x14ac:dyDescent="0.2">
      <c r="A396" s="119">
        <v>412</v>
      </c>
      <c r="B396" s="57"/>
      <c r="C396" s="63">
        <f t="shared" si="17"/>
        <v>65.37</v>
      </c>
      <c r="D396" s="117"/>
      <c r="E396" s="147">
        <v>12870</v>
      </c>
      <c r="F396" s="139">
        <f t="shared" si="16"/>
        <v>3282</v>
      </c>
      <c r="G396" s="151">
        <f t="shared" si="15"/>
        <v>2363</v>
      </c>
      <c r="H396" s="147">
        <v>86</v>
      </c>
    </row>
    <row r="397" spans="1:8" x14ac:dyDescent="0.2">
      <c r="A397" s="119">
        <v>413</v>
      </c>
      <c r="B397" s="57"/>
      <c r="C397" s="63">
        <f t="shared" si="17"/>
        <v>65.400000000000006</v>
      </c>
      <c r="D397" s="117"/>
      <c r="E397" s="147">
        <v>12870</v>
      </c>
      <c r="F397" s="139">
        <f t="shared" si="16"/>
        <v>3281</v>
      </c>
      <c r="G397" s="151">
        <f t="shared" ref="G397:G427" si="18">ROUND(12*(1/C397*E397),0)</f>
        <v>2361</v>
      </c>
      <c r="H397" s="147">
        <v>86</v>
      </c>
    </row>
    <row r="398" spans="1:8" x14ac:dyDescent="0.2">
      <c r="A398" s="119">
        <v>414</v>
      </c>
      <c r="B398" s="57"/>
      <c r="C398" s="63">
        <f t="shared" si="17"/>
        <v>65.44</v>
      </c>
      <c r="D398" s="117"/>
      <c r="E398" s="147">
        <v>12870</v>
      </c>
      <c r="F398" s="139">
        <f t="shared" ref="F398:F461" si="19">ROUND(12*1.35278*(1/C398*E398)+H398,0)</f>
        <v>3279</v>
      </c>
      <c r="G398" s="151">
        <f t="shared" si="18"/>
        <v>2360</v>
      </c>
      <c r="H398" s="147">
        <v>86</v>
      </c>
    </row>
    <row r="399" spans="1:8" x14ac:dyDescent="0.2">
      <c r="A399" s="119">
        <v>415</v>
      </c>
      <c r="B399" s="57"/>
      <c r="C399" s="63">
        <f t="shared" ref="C399:C462" si="20">ROUND(10.899*LN(A399)+A399/150-3,2)</f>
        <v>65.47</v>
      </c>
      <c r="D399" s="117"/>
      <c r="E399" s="147">
        <v>12870</v>
      </c>
      <c r="F399" s="139">
        <f t="shared" si="19"/>
        <v>3277</v>
      </c>
      <c r="G399" s="151">
        <f t="shared" si="18"/>
        <v>2359</v>
      </c>
      <c r="H399" s="147">
        <v>86</v>
      </c>
    </row>
    <row r="400" spans="1:8" x14ac:dyDescent="0.2">
      <c r="A400" s="119">
        <v>416</v>
      </c>
      <c r="B400" s="57"/>
      <c r="C400" s="63">
        <f t="shared" si="20"/>
        <v>65.5</v>
      </c>
      <c r="D400" s="117"/>
      <c r="E400" s="147">
        <v>12870</v>
      </c>
      <c r="F400" s="139">
        <f t="shared" si="19"/>
        <v>3276</v>
      </c>
      <c r="G400" s="151">
        <f t="shared" si="18"/>
        <v>2358</v>
      </c>
      <c r="H400" s="147">
        <v>86</v>
      </c>
    </row>
    <row r="401" spans="1:8" x14ac:dyDescent="0.2">
      <c r="A401" s="119">
        <v>417</v>
      </c>
      <c r="B401" s="57"/>
      <c r="C401" s="63">
        <f t="shared" si="20"/>
        <v>65.53</v>
      </c>
      <c r="D401" s="117"/>
      <c r="E401" s="147">
        <v>12870</v>
      </c>
      <c r="F401" s="139">
        <f t="shared" si="19"/>
        <v>3274</v>
      </c>
      <c r="G401" s="151">
        <f t="shared" si="18"/>
        <v>2357</v>
      </c>
      <c r="H401" s="147">
        <v>86</v>
      </c>
    </row>
    <row r="402" spans="1:8" x14ac:dyDescent="0.2">
      <c r="A402" s="119">
        <v>418</v>
      </c>
      <c r="B402" s="57"/>
      <c r="C402" s="63">
        <f t="shared" si="20"/>
        <v>65.569999999999993</v>
      </c>
      <c r="D402" s="117"/>
      <c r="E402" s="147">
        <v>12870</v>
      </c>
      <c r="F402" s="139">
        <f t="shared" si="19"/>
        <v>3272</v>
      </c>
      <c r="G402" s="151">
        <f t="shared" si="18"/>
        <v>2355</v>
      </c>
      <c r="H402" s="147">
        <v>86</v>
      </c>
    </row>
    <row r="403" spans="1:8" x14ac:dyDescent="0.2">
      <c r="A403" s="119">
        <v>419</v>
      </c>
      <c r="B403" s="57"/>
      <c r="C403" s="63">
        <f t="shared" si="20"/>
        <v>65.599999999999994</v>
      </c>
      <c r="D403" s="117"/>
      <c r="E403" s="147">
        <v>12870</v>
      </c>
      <c r="F403" s="139">
        <f t="shared" si="19"/>
        <v>3271</v>
      </c>
      <c r="G403" s="151">
        <f t="shared" si="18"/>
        <v>2354</v>
      </c>
      <c r="H403" s="147">
        <v>86</v>
      </c>
    </row>
    <row r="404" spans="1:8" x14ac:dyDescent="0.2">
      <c r="A404" s="119">
        <v>420</v>
      </c>
      <c r="B404" s="57"/>
      <c r="C404" s="63">
        <f t="shared" si="20"/>
        <v>65.63</v>
      </c>
      <c r="D404" s="117"/>
      <c r="E404" s="147">
        <v>12870</v>
      </c>
      <c r="F404" s="139">
        <f t="shared" si="19"/>
        <v>3269</v>
      </c>
      <c r="G404" s="151">
        <f t="shared" si="18"/>
        <v>2353</v>
      </c>
      <c r="H404" s="147">
        <v>86</v>
      </c>
    </row>
    <row r="405" spans="1:8" x14ac:dyDescent="0.2">
      <c r="A405" s="119">
        <v>421</v>
      </c>
      <c r="B405" s="57"/>
      <c r="C405" s="63">
        <f t="shared" si="20"/>
        <v>65.67</v>
      </c>
      <c r="D405" s="117"/>
      <c r="E405" s="147">
        <v>12870</v>
      </c>
      <c r="F405" s="139">
        <f t="shared" si="19"/>
        <v>3267</v>
      </c>
      <c r="G405" s="151">
        <f t="shared" si="18"/>
        <v>2352</v>
      </c>
      <c r="H405" s="147">
        <v>86</v>
      </c>
    </row>
    <row r="406" spans="1:8" x14ac:dyDescent="0.2">
      <c r="A406" s="119">
        <v>422</v>
      </c>
      <c r="B406" s="57"/>
      <c r="C406" s="63">
        <f t="shared" si="20"/>
        <v>65.7</v>
      </c>
      <c r="D406" s="117"/>
      <c r="E406" s="147">
        <v>12870</v>
      </c>
      <c r="F406" s="139">
        <f t="shared" si="19"/>
        <v>3266</v>
      </c>
      <c r="G406" s="151">
        <f t="shared" si="18"/>
        <v>2351</v>
      </c>
      <c r="H406" s="147">
        <v>86</v>
      </c>
    </row>
    <row r="407" spans="1:8" x14ac:dyDescent="0.2">
      <c r="A407" s="119">
        <v>423</v>
      </c>
      <c r="B407" s="57"/>
      <c r="C407" s="63">
        <f t="shared" si="20"/>
        <v>65.73</v>
      </c>
      <c r="D407" s="117"/>
      <c r="E407" s="147">
        <v>12870</v>
      </c>
      <c r="F407" s="139">
        <f t="shared" si="19"/>
        <v>3265</v>
      </c>
      <c r="G407" s="151">
        <f t="shared" si="18"/>
        <v>2350</v>
      </c>
      <c r="H407" s="147">
        <v>86</v>
      </c>
    </row>
    <row r="408" spans="1:8" x14ac:dyDescent="0.2">
      <c r="A408" s="119">
        <v>424</v>
      </c>
      <c r="B408" s="57"/>
      <c r="C408" s="63">
        <f t="shared" si="20"/>
        <v>65.760000000000005</v>
      </c>
      <c r="D408" s="117"/>
      <c r="E408" s="147">
        <v>12870</v>
      </c>
      <c r="F408" s="139">
        <f t="shared" si="19"/>
        <v>3263</v>
      </c>
      <c r="G408" s="151">
        <f t="shared" si="18"/>
        <v>2349</v>
      </c>
      <c r="H408" s="147">
        <v>86</v>
      </c>
    </row>
    <row r="409" spans="1:8" x14ac:dyDescent="0.2">
      <c r="A409" s="119">
        <v>425</v>
      </c>
      <c r="B409" s="57"/>
      <c r="C409" s="63">
        <f t="shared" si="20"/>
        <v>65.8</v>
      </c>
      <c r="D409" s="117"/>
      <c r="E409" s="147">
        <v>12870</v>
      </c>
      <c r="F409" s="139">
        <f t="shared" si="19"/>
        <v>3261</v>
      </c>
      <c r="G409" s="151">
        <f t="shared" si="18"/>
        <v>2347</v>
      </c>
      <c r="H409" s="147">
        <v>86</v>
      </c>
    </row>
    <row r="410" spans="1:8" x14ac:dyDescent="0.2">
      <c r="A410" s="119">
        <v>426</v>
      </c>
      <c r="B410" s="57"/>
      <c r="C410" s="63">
        <f t="shared" si="20"/>
        <v>65.83</v>
      </c>
      <c r="D410" s="117"/>
      <c r="E410" s="147">
        <v>12870</v>
      </c>
      <c r="F410" s="139">
        <f t="shared" si="19"/>
        <v>3260</v>
      </c>
      <c r="G410" s="151">
        <f t="shared" si="18"/>
        <v>2346</v>
      </c>
      <c r="H410" s="147">
        <v>86</v>
      </c>
    </row>
    <row r="411" spans="1:8" x14ac:dyDescent="0.2">
      <c r="A411" s="119">
        <v>427</v>
      </c>
      <c r="B411" s="57"/>
      <c r="C411" s="63">
        <f t="shared" si="20"/>
        <v>65.86</v>
      </c>
      <c r="D411" s="117"/>
      <c r="E411" s="147">
        <v>12870</v>
      </c>
      <c r="F411" s="139">
        <f t="shared" si="19"/>
        <v>3258</v>
      </c>
      <c r="G411" s="151">
        <f t="shared" si="18"/>
        <v>2345</v>
      </c>
      <c r="H411" s="147">
        <v>86</v>
      </c>
    </row>
    <row r="412" spans="1:8" x14ac:dyDescent="0.2">
      <c r="A412" s="119">
        <v>428</v>
      </c>
      <c r="B412" s="57"/>
      <c r="C412" s="63">
        <f t="shared" si="20"/>
        <v>65.89</v>
      </c>
      <c r="D412" s="117"/>
      <c r="E412" s="147">
        <v>12870</v>
      </c>
      <c r="F412" s="139">
        <f t="shared" si="19"/>
        <v>3257</v>
      </c>
      <c r="G412" s="151">
        <f t="shared" si="18"/>
        <v>2344</v>
      </c>
      <c r="H412" s="147">
        <v>86</v>
      </c>
    </row>
    <row r="413" spans="1:8" x14ac:dyDescent="0.2">
      <c r="A413" s="119">
        <v>429</v>
      </c>
      <c r="B413" s="57"/>
      <c r="C413" s="63">
        <f t="shared" si="20"/>
        <v>65.92</v>
      </c>
      <c r="D413" s="117"/>
      <c r="E413" s="147">
        <v>12870</v>
      </c>
      <c r="F413" s="139">
        <f t="shared" si="19"/>
        <v>3255</v>
      </c>
      <c r="G413" s="151">
        <f t="shared" si="18"/>
        <v>2343</v>
      </c>
      <c r="H413" s="147">
        <v>86</v>
      </c>
    </row>
    <row r="414" spans="1:8" x14ac:dyDescent="0.2">
      <c r="A414" s="119">
        <v>430</v>
      </c>
      <c r="B414" s="57"/>
      <c r="C414" s="63">
        <f t="shared" si="20"/>
        <v>65.959999999999994</v>
      </c>
      <c r="D414" s="117"/>
      <c r="E414" s="147">
        <v>12870</v>
      </c>
      <c r="F414" s="139">
        <f t="shared" si="19"/>
        <v>3253</v>
      </c>
      <c r="G414" s="151">
        <f t="shared" si="18"/>
        <v>2341</v>
      </c>
      <c r="H414" s="147">
        <v>86</v>
      </c>
    </row>
    <row r="415" spans="1:8" x14ac:dyDescent="0.2">
      <c r="A415" s="119">
        <v>431</v>
      </c>
      <c r="B415" s="57"/>
      <c r="C415" s="63">
        <f t="shared" si="20"/>
        <v>65.989999999999995</v>
      </c>
      <c r="D415" s="117"/>
      <c r="E415" s="147">
        <v>12870</v>
      </c>
      <c r="F415" s="139">
        <f t="shared" si="19"/>
        <v>3252</v>
      </c>
      <c r="G415" s="151">
        <f t="shared" si="18"/>
        <v>2340</v>
      </c>
      <c r="H415" s="147">
        <v>86</v>
      </c>
    </row>
    <row r="416" spans="1:8" x14ac:dyDescent="0.2">
      <c r="A416" s="119">
        <v>432</v>
      </c>
      <c r="B416" s="57"/>
      <c r="C416" s="63">
        <f t="shared" si="20"/>
        <v>66.02</v>
      </c>
      <c r="D416" s="117"/>
      <c r="E416" s="147">
        <v>12870</v>
      </c>
      <c r="F416" s="139">
        <f t="shared" si="19"/>
        <v>3251</v>
      </c>
      <c r="G416" s="151">
        <f t="shared" si="18"/>
        <v>2339</v>
      </c>
      <c r="H416" s="147">
        <v>86</v>
      </c>
    </row>
    <row r="417" spans="1:8" x14ac:dyDescent="0.2">
      <c r="A417" s="119">
        <v>433</v>
      </c>
      <c r="B417" s="57"/>
      <c r="C417" s="63">
        <f t="shared" si="20"/>
        <v>66.05</v>
      </c>
      <c r="D417" s="117"/>
      <c r="E417" s="147">
        <v>12870</v>
      </c>
      <c r="F417" s="139">
        <f t="shared" si="19"/>
        <v>3249</v>
      </c>
      <c r="G417" s="151">
        <f t="shared" si="18"/>
        <v>2338</v>
      </c>
      <c r="H417" s="147">
        <v>86</v>
      </c>
    </row>
    <row r="418" spans="1:8" x14ac:dyDescent="0.2">
      <c r="A418" s="119">
        <v>434</v>
      </c>
      <c r="B418" s="57"/>
      <c r="C418" s="63">
        <f t="shared" si="20"/>
        <v>66.08</v>
      </c>
      <c r="D418" s="117"/>
      <c r="E418" s="147">
        <v>12870</v>
      </c>
      <c r="F418" s="139">
        <f t="shared" si="19"/>
        <v>3248</v>
      </c>
      <c r="G418" s="151">
        <f t="shared" si="18"/>
        <v>2337</v>
      </c>
      <c r="H418" s="147">
        <v>86</v>
      </c>
    </row>
    <row r="419" spans="1:8" x14ac:dyDescent="0.2">
      <c r="A419" s="119">
        <v>435</v>
      </c>
      <c r="B419" s="57"/>
      <c r="C419" s="63">
        <f t="shared" si="20"/>
        <v>66.12</v>
      </c>
      <c r="D419" s="117"/>
      <c r="E419" s="147">
        <v>12870</v>
      </c>
      <c r="F419" s="139">
        <f t="shared" si="19"/>
        <v>3246</v>
      </c>
      <c r="G419" s="151">
        <f t="shared" si="18"/>
        <v>2336</v>
      </c>
      <c r="H419" s="147">
        <v>86</v>
      </c>
    </row>
    <row r="420" spans="1:8" x14ac:dyDescent="0.2">
      <c r="A420" s="119">
        <v>436</v>
      </c>
      <c r="B420" s="57"/>
      <c r="C420" s="63">
        <f t="shared" si="20"/>
        <v>66.150000000000006</v>
      </c>
      <c r="D420" s="117"/>
      <c r="E420" s="147">
        <v>12870</v>
      </c>
      <c r="F420" s="139">
        <f t="shared" si="19"/>
        <v>3244</v>
      </c>
      <c r="G420" s="151">
        <f t="shared" si="18"/>
        <v>2335</v>
      </c>
      <c r="H420" s="147">
        <v>86</v>
      </c>
    </row>
    <row r="421" spans="1:8" x14ac:dyDescent="0.2">
      <c r="A421" s="119">
        <v>437</v>
      </c>
      <c r="B421" s="57"/>
      <c r="C421" s="63">
        <f t="shared" si="20"/>
        <v>66.180000000000007</v>
      </c>
      <c r="D421" s="117"/>
      <c r="E421" s="147">
        <v>12870</v>
      </c>
      <c r="F421" s="139">
        <f t="shared" si="19"/>
        <v>3243</v>
      </c>
      <c r="G421" s="151">
        <f t="shared" si="18"/>
        <v>2334</v>
      </c>
      <c r="H421" s="147">
        <v>86</v>
      </c>
    </row>
    <row r="422" spans="1:8" x14ac:dyDescent="0.2">
      <c r="A422" s="119">
        <v>438</v>
      </c>
      <c r="B422" s="57"/>
      <c r="C422" s="63">
        <f t="shared" si="20"/>
        <v>66.209999999999994</v>
      </c>
      <c r="D422" s="117"/>
      <c r="E422" s="147">
        <v>12870</v>
      </c>
      <c r="F422" s="139">
        <f t="shared" si="19"/>
        <v>3241</v>
      </c>
      <c r="G422" s="151">
        <f t="shared" si="18"/>
        <v>2333</v>
      </c>
      <c r="H422" s="147">
        <v>86</v>
      </c>
    </row>
    <row r="423" spans="1:8" x14ac:dyDescent="0.2">
      <c r="A423" s="119">
        <v>439</v>
      </c>
      <c r="B423" s="57"/>
      <c r="C423" s="63">
        <f t="shared" si="20"/>
        <v>66.239999999999995</v>
      </c>
      <c r="D423" s="117"/>
      <c r="E423" s="147">
        <v>12870</v>
      </c>
      <c r="F423" s="139">
        <f t="shared" si="19"/>
        <v>3240</v>
      </c>
      <c r="G423" s="151">
        <f t="shared" si="18"/>
        <v>2332</v>
      </c>
      <c r="H423" s="147">
        <v>86</v>
      </c>
    </row>
    <row r="424" spans="1:8" x14ac:dyDescent="0.2">
      <c r="A424" s="119">
        <v>440</v>
      </c>
      <c r="B424" s="57"/>
      <c r="C424" s="63">
        <f t="shared" si="20"/>
        <v>66.27</v>
      </c>
      <c r="D424" s="117"/>
      <c r="E424" s="147">
        <v>12870</v>
      </c>
      <c r="F424" s="139">
        <f t="shared" si="19"/>
        <v>3239</v>
      </c>
      <c r="G424" s="151">
        <f t="shared" si="18"/>
        <v>2330</v>
      </c>
      <c r="H424" s="147">
        <v>86</v>
      </c>
    </row>
    <row r="425" spans="1:8" x14ac:dyDescent="0.2">
      <c r="A425" s="119">
        <v>441</v>
      </c>
      <c r="B425" s="57"/>
      <c r="C425" s="63">
        <f t="shared" si="20"/>
        <v>66.3</v>
      </c>
      <c r="D425" s="117"/>
      <c r="E425" s="147">
        <v>12870</v>
      </c>
      <c r="F425" s="139">
        <f t="shared" si="19"/>
        <v>3237</v>
      </c>
      <c r="G425" s="151">
        <f t="shared" si="18"/>
        <v>2329</v>
      </c>
      <c r="H425" s="147">
        <v>86</v>
      </c>
    </row>
    <row r="426" spans="1:8" x14ac:dyDescent="0.2">
      <c r="A426" s="119">
        <v>442</v>
      </c>
      <c r="B426" s="57"/>
      <c r="C426" s="63">
        <f t="shared" si="20"/>
        <v>66.34</v>
      </c>
      <c r="D426" s="117"/>
      <c r="E426" s="147">
        <v>12870</v>
      </c>
      <c r="F426" s="139">
        <f t="shared" si="19"/>
        <v>3235</v>
      </c>
      <c r="G426" s="151">
        <f t="shared" si="18"/>
        <v>2328</v>
      </c>
      <c r="H426" s="147">
        <v>86</v>
      </c>
    </row>
    <row r="427" spans="1:8" x14ac:dyDescent="0.2">
      <c r="A427" s="119">
        <v>443</v>
      </c>
      <c r="B427" s="57"/>
      <c r="C427" s="63">
        <f t="shared" si="20"/>
        <v>66.37</v>
      </c>
      <c r="D427" s="117"/>
      <c r="E427" s="147">
        <v>12870</v>
      </c>
      <c r="F427" s="139">
        <f t="shared" si="19"/>
        <v>3234</v>
      </c>
      <c r="G427" s="151">
        <f t="shared" si="18"/>
        <v>2327</v>
      </c>
      <c r="H427" s="147">
        <v>86</v>
      </c>
    </row>
    <row r="428" spans="1:8" x14ac:dyDescent="0.2">
      <c r="A428" s="119">
        <v>444</v>
      </c>
      <c r="B428" s="57"/>
      <c r="C428" s="63">
        <f t="shared" si="20"/>
        <v>66.400000000000006</v>
      </c>
      <c r="D428" s="117"/>
      <c r="E428" s="147">
        <v>12870</v>
      </c>
      <c r="F428" s="139">
        <f t="shared" si="19"/>
        <v>3232</v>
      </c>
      <c r="G428" s="151">
        <f t="shared" ref="G428:G491" si="21">ROUND(12*(1/C428*E428),0)</f>
        <v>2326</v>
      </c>
      <c r="H428" s="147">
        <v>86</v>
      </c>
    </row>
    <row r="429" spans="1:8" x14ac:dyDescent="0.2">
      <c r="A429" s="119">
        <v>445</v>
      </c>
      <c r="B429" s="57"/>
      <c r="C429" s="63">
        <f t="shared" si="20"/>
        <v>66.430000000000007</v>
      </c>
      <c r="D429" s="117"/>
      <c r="E429" s="147">
        <v>12870</v>
      </c>
      <c r="F429" s="139">
        <f t="shared" si="19"/>
        <v>3231</v>
      </c>
      <c r="G429" s="151">
        <f t="shared" si="21"/>
        <v>2325</v>
      </c>
      <c r="H429" s="147">
        <v>86</v>
      </c>
    </row>
    <row r="430" spans="1:8" x14ac:dyDescent="0.2">
      <c r="A430" s="119">
        <v>446</v>
      </c>
      <c r="B430" s="57"/>
      <c r="C430" s="63">
        <f t="shared" si="20"/>
        <v>66.459999999999994</v>
      </c>
      <c r="D430" s="117"/>
      <c r="E430" s="147">
        <v>12870</v>
      </c>
      <c r="F430" s="139">
        <f t="shared" si="19"/>
        <v>3230</v>
      </c>
      <c r="G430" s="151">
        <f t="shared" si="21"/>
        <v>2324</v>
      </c>
      <c r="H430" s="147">
        <v>86</v>
      </c>
    </row>
    <row r="431" spans="1:8" x14ac:dyDescent="0.2">
      <c r="A431" s="119">
        <v>447</v>
      </c>
      <c r="B431" s="57"/>
      <c r="C431" s="63">
        <f t="shared" si="20"/>
        <v>66.489999999999995</v>
      </c>
      <c r="D431" s="117"/>
      <c r="E431" s="147">
        <v>12870</v>
      </c>
      <c r="F431" s="139">
        <f t="shared" si="19"/>
        <v>3228</v>
      </c>
      <c r="G431" s="151">
        <f t="shared" si="21"/>
        <v>2323</v>
      </c>
      <c r="H431" s="147">
        <v>86</v>
      </c>
    </row>
    <row r="432" spans="1:8" x14ac:dyDescent="0.2">
      <c r="A432" s="119">
        <v>448</v>
      </c>
      <c r="B432" s="57"/>
      <c r="C432" s="63">
        <f t="shared" si="20"/>
        <v>66.52</v>
      </c>
      <c r="D432" s="117"/>
      <c r="E432" s="147">
        <v>12870</v>
      </c>
      <c r="F432" s="139">
        <f t="shared" si="19"/>
        <v>3227</v>
      </c>
      <c r="G432" s="151">
        <f t="shared" si="21"/>
        <v>2322</v>
      </c>
      <c r="H432" s="147">
        <v>86</v>
      </c>
    </row>
    <row r="433" spans="1:8" x14ac:dyDescent="0.2">
      <c r="A433" s="119">
        <v>449</v>
      </c>
      <c r="B433" s="57"/>
      <c r="C433" s="63">
        <f t="shared" si="20"/>
        <v>66.55</v>
      </c>
      <c r="D433" s="117"/>
      <c r="E433" s="147">
        <v>12870</v>
      </c>
      <c r="F433" s="139">
        <f t="shared" si="19"/>
        <v>3225</v>
      </c>
      <c r="G433" s="151">
        <f t="shared" si="21"/>
        <v>2321</v>
      </c>
      <c r="H433" s="147">
        <v>86</v>
      </c>
    </row>
    <row r="434" spans="1:8" x14ac:dyDescent="0.2">
      <c r="A434" s="119">
        <v>450</v>
      </c>
      <c r="B434" s="57"/>
      <c r="C434" s="63">
        <f t="shared" si="20"/>
        <v>66.58</v>
      </c>
      <c r="D434" s="117"/>
      <c r="E434" s="147">
        <v>12870</v>
      </c>
      <c r="F434" s="139">
        <f t="shared" si="19"/>
        <v>3224</v>
      </c>
      <c r="G434" s="151">
        <f t="shared" si="21"/>
        <v>2320</v>
      </c>
      <c r="H434" s="147">
        <v>86</v>
      </c>
    </row>
    <row r="435" spans="1:8" x14ac:dyDescent="0.2">
      <c r="A435" s="119">
        <v>451</v>
      </c>
      <c r="B435" s="57"/>
      <c r="C435" s="63">
        <f t="shared" si="20"/>
        <v>66.62</v>
      </c>
      <c r="D435" s="117"/>
      <c r="E435" s="147">
        <v>12870</v>
      </c>
      <c r="F435" s="139">
        <f t="shared" si="19"/>
        <v>3222</v>
      </c>
      <c r="G435" s="151">
        <f t="shared" si="21"/>
        <v>2318</v>
      </c>
      <c r="H435" s="147">
        <v>86</v>
      </c>
    </row>
    <row r="436" spans="1:8" x14ac:dyDescent="0.2">
      <c r="A436" s="119">
        <v>452</v>
      </c>
      <c r="B436" s="57"/>
      <c r="C436" s="63">
        <f t="shared" si="20"/>
        <v>66.650000000000006</v>
      </c>
      <c r="D436" s="117"/>
      <c r="E436" s="147">
        <v>12870</v>
      </c>
      <c r="F436" s="139">
        <f t="shared" si="19"/>
        <v>3221</v>
      </c>
      <c r="G436" s="151">
        <f t="shared" si="21"/>
        <v>2317</v>
      </c>
      <c r="H436" s="147">
        <v>86</v>
      </c>
    </row>
    <row r="437" spans="1:8" x14ac:dyDescent="0.2">
      <c r="A437" s="119">
        <v>453</v>
      </c>
      <c r="B437" s="57"/>
      <c r="C437" s="63">
        <f t="shared" si="20"/>
        <v>66.680000000000007</v>
      </c>
      <c r="D437" s="117"/>
      <c r="E437" s="147">
        <v>12870</v>
      </c>
      <c r="F437" s="139">
        <f t="shared" si="19"/>
        <v>3219</v>
      </c>
      <c r="G437" s="151">
        <f t="shared" si="21"/>
        <v>2316</v>
      </c>
      <c r="H437" s="147">
        <v>86</v>
      </c>
    </row>
    <row r="438" spans="1:8" x14ac:dyDescent="0.2">
      <c r="A438" s="119">
        <v>454</v>
      </c>
      <c r="B438" s="57"/>
      <c r="C438" s="63">
        <f t="shared" si="20"/>
        <v>66.709999999999994</v>
      </c>
      <c r="D438" s="117"/>
      <c r="E438" s="147">
        <v>12870</v>
      </c>
      <c r="F438" s="139">
        <f t="shared" si="19"/>
        <v>3218</v>
      </c>
      <c r="G438" s="151">
        <f t="shared" si="21"/>
        <v>2315</v>
      </c>
      <c r="H438" s="147">
        <v>86</v>
      </c>
    </row>
    <row r="439" spans="1:8" x14ac:dyDescent="0.2">
      <c r="A439" s="119">
        <v>455</v>
      </c>
      <c r="B439" s="57"/>
      <c r="C439" s="63">
        <f t="shared" si="20"/>
        <v>66.739999999999995</v>
      </c>
      <c r="D439" s="117"/>
      <c r="E439" s="147">
        <v>12870</v>
      </c>
      <c r="F439" s="139">
        <f t="shared" si="19"/>
        <v>3216</v>
      </c>
      <c r="G439" s="151">
        <f t="shared" si="21"/>
        <v>2314</v>
      </c>
      <c r="H439" s="147">
        <v>86</v>
      </c>
    </row>
    <row r="440" spans="1:8" x14ac:dyDescent="0.2">
      <c r="A440" s="119">
        <v>456</v>
      </c>
      <c r="B440" s="57"/>
      <c r="C440" s="63">
        <f t="shared" si="20"/>
        <v>66.77</v>
      </c>
      <c r="D440" s="117"/>
      <c r="E440" s="147">
        <v>12870</v>
      </c>
      <c r="F440" s="139">
        <f t="shared" si="19"/>
        <v>3215</v>
      </c>
      <c r="G440" s="151">
        <f t="shared" si="21"/>
        <v>2313</v>
      </c>
      <c r="H440" s="147">
        <v>86</v>
      </c>
    </row>
    <row r="441" spans="1:8" x14ac:dyDescent="0.2">
      <c r="A441" s="119">
        <v>457</v>
      </c>
      <c r="B441" s="57"/>
      <c r="C441" s="63">
        <f t="shared" si="20"/>
        <v>66.8</v>
      </c>
      <c r="D441" s="117"/>
      <c r="E441" s="147">
        <v>12870</v>
      </c>
      <c r="F441" s="139">
        <f t="shared" si="19"/>
        <v>3214</v>
      </c>
      <c r="G441" s="151">
        <f t="shared" si="21"/>
        <v>2312</v>
      </c>
      <c r="H441" s="147">
        <v>86</v>
      </c>
    </row>
    <row r="442" spans="1:8" x14ac:dyDescent="0.2">
      <c r="A442" s="119">
        <v>458</v>
      </c>
      <c r="B442" s="57"/>
      <c r="C442" s="63">
        <f t="shared" si="20"/>
        <v>66.83</v>
      </c>
      <c r="D442" s="117"/>
      <c r="E442" s="147">
        <v>12870</v>
      </c>
      <c r="F442" s="139">
        <f t="shared" si="19"/>
        <v>3212</v>
      </c>
      <c r="G442" s="151">
        <f t="shared" si="21"/>
        <v>2311</v>
      </c>
      <c r="H442" s="147">
        <v>86</v>
      </c>
    </row>
    <row r="443" spans="1:8" x14ac:dyDescent="0.2">
      <c r="A443" s="119">
        <v>459</v>
      </c>
      <c r="B443" s="57"/>
      <c r="C443" s="63">
        <f t="shared" si="20"/>
        <v>66.86</v>
      </c>
      <c r="D443" s="117"/>
      <c r="E443" s="147">
        <v>12870</v>
      </c>
      <c r="F443" s="139">
        <f t="shared" si="19"/>
        <v>3211</v>
      </c>
      <c r="G443" s="151">
        <f t="shared" si="21"/>
        <v>2310</v>
      </c>
      <c r="H443" s="147">
        <v>86</v>
      </c>
    </row>
    <row r="444" spans="1:8" x14ac:dyDescent="0.2">
      <c r="A444" s="119">
        <v>460</v>
      </c>
      <c r="B444" s="57"/>
      <c r="C444" s="63">
        <f t="shared" si="20"/>
        <v>66.89</v>
      </c>
      <c r="D444" s="117"/>
      <c r="E444" s="147">
        <v>12870</v>
      </c>
      <c r="F444" s="139">
        <f t="shared" si="19"/>
        <v>3209</v>
      </c>
      <c r="G444" s="151">
        <f t="shared" si="21"/>
        <v>2309</v>
      </c>
      <c r="H444" s="147">
        <v>86</v>
      </c>
    </row>
    <row r="445" spans="1:8" x14ac:dyDescent="0.2">
      <c r="A445" s="119">
        <v>461</v>
      </c>
      <c r="B445" s="57"/>
      <c r="C445" s="63">
        <f t="shared" si="20"/>
        <v>66.92</v>
      </c>
      <c r="D445" s="117"/>
      <c r="E445" s="147">
        <v>12870</v>
      </c>
      <c r="F445" s="139">
        <f t="shared" si="19"/>
        <v>3208</v>
      </c>
      <c r="G445" s="151">
        <f t="shared" si="21"/>
        <v>2308</v>
      </c>
      <c r="H445" s="147">
        <v>86</v>
      </c>
    </row>
    <row r="446" spans="1:8" x14ac:dyDescent="0.2">
      <c r="A446" s="119">
        <v>462</v>
      </c>
      <c r="B446" s="57"/>
      <c r="C446" s="63">
        <f t="shared" si="20"/>
        <v>66.95</v>
      </c>
      <c r="D446" s="117"/>
      <c r="E446" s="147">
        <v>12870</v>
      </c>
      <c r="F446" s="139">
        <f t="shared" si="19"/>
        <v>3207</v>
      </c>
      <c r="G446" s="151">
        <f t="shared" si="21"/>
        <v>2307</v>
      </c>
      <c r="H446" s="147">
        <v>86</v>
      </c>
    </row>
    <row r="447" spans="1:8" x14ac:dyDescent="0.2">
      <c r="A447" s="119">
        <v>463</v>
      </c>
      <c r="B447" s="57"/>
      <c r="C447" s="63">
        <f t="shared" si="20"/>
        <v>66.98</v>
      </c>
      <c r="D447" s="117"/>
      <c r="E447" s="147">
        <v>12870</v>
      </c>
      <c r="F447" s="139">
        <f t="shared" si="19"/>
        <v>3205</v>
      </c>
      <c r="G447" s="151">
        <f t="shared" si="21"/>
        <v>2306</v>
      </c>
      <c r="H447" s="147">
        <v>86</v>
      </c>
    </row>
    <row r="448" spans="1:8" x14ac:dyDescent="0.2">
      <c r="A448" s="119">
        <v>464</v>
      </c>
      <c r="B448" s="57"/>
      <c r="C448" s="63">
        <f t="shared" si="20"/>
        <v>67.010000000000005</v>
      </c>
      <c r="D448" s="117"/>
      <c r="E448" s="147">
        <v>12870</v>
      </c>
      <c r="F448" s="139">
        <f t="shared" si="19"/>
        <v>3204</v>
      </c>
      <c r="G448" s="151">
        <f t="shared" si="21"/>
        <v>2305</v>
      </c>
      <c r="H448" s="147">
        <v>86</v>
      </c>
    </row>
    <row r="449" spans="1:8" x14ac:dyDescent="0.2">
      <c r="A449" s="119">
        <v>465</v>
      </c>
      <c r="B449" s="57"/>
      <c r="C449" s="63">
        <f t="shared" si="20"/>
        <v>67.040000000000006</v>
      </c>
      <c r="D449" s="117"/>
      <c r="E449" s="147">
        <v>12870</v>
      </c>
      <c r="F449" s="139">
        <f t="shared" si="19"/>
        <v>3202</v>
      </c>
      <c r="G449" s="151">
        <f t="shared" si="21"/>
        <v>2304</v>
      </c>
      <c r="H449" s="147">
        <v>86</v>
      </c>
    </row>
    <row r="450" spans="1:8" x14ac:dyDescent="0.2">
      <c r="A450" s="119">
        <v>466</v>
      </c>
      <c r="B450" s="57"/>
      <c r="C450" s="63">
        <f t="shared" si="20"/>
        <v>67.069999999999993</v>
      </c>
      <c r="D450" s="117"/>
      <c r="E450" s="147">
        <v>12870</v>
      </c>
      <c r="F450" s="139">
        <f t="shared" si="19"/>
        <v>3201</v>
      </c>
      <c r="G450" s="151">
        <f t="shared" si="21"/>
        <v>2303</v>
      </c>
      <c r="H450" s="147">
        <v>86</v>
      </c>
    </row>
    <row r="451" spans="1:8" x14ac:dyDescent="0.2">
      <c r="A451" s="119">
        <v>467</v>
      </c>
      <c r="B451" s="57"/>
      <c r="C451" s="63">
        <f t="shared" si="20"/>
        <v>67.099999999999994</v>
      </c>
      <c r="D451" s="117"/>
      <c r="E451" s="147">
        <v>12870</v>
      </c>
      <c r="F451" s="139">
        <f t="shared" si="19"/>
        <v>3200</v>
      </c>
      <c r="G451" s="151">
        <f t="shared" si="21"/>
        <v>2302</v>
      </c>
      <c r="H451" s="147">
        <v>86</v>
      </c>
    </row>
    <row r="452" spans="1:8" x14ac:dyDescent="0.2">
      <c r="A452" s="119">
        <v>468</v>
      </c>
      <c r="B452" s="57"/>
      <c r="C452" s="63">
        <f t="shared" si="20"/>
        <v>67.13</v>
      </c>
      <c r="D452" s="117"/>
      <c r="E452" s="147">
        <v>12870</v>
      </c>
      <c r="F452" s="139">
        <f t="shared" si="19"/>
        <v>3198</v>
      </c>
      <c r="G452" s="151">
        <f t="shared" si="21"/>
        <v>2301</v>
      </c>
      <c r="H452" s="147">
        <v>86</v>
      </c>
    </row>
    <row r="453" spans="1:8" x14ac:dyDescent="0.2">
      <c r="A453" s="119">
        <v>469</v>
      </c>
      <c r="B453" s="57"/>
      <c r="C453" s="63">
        <f t="shared" si="20"/>
        <v>67.16</v>
      </c>
      <c r="D453" s="117"/>
      <c r="E453" s="147">
        <v>12870</v>
      </c>
      <c r="F453" s="139">
        <f t="shared" si="19"/>
        <v>3197</v>
      </c>
      <c r="G453" s="151">
        <f t="shared" si="21"/>
        <v>2300</v>
      </c>
      <c r="H453" s="147">
        <v>86</v>
      </c>
    </row>
    <row r="454" spans="1:8" x14ac:dyDescent="0.2">
      <c r="A454" s="119">
        <v>470</v>
      </c>
      <c r="B454" s="57"/>
      <c r="C454" s="63">
        <f t="shared" si="20"/>
        <v>67.19</v>
      </c>
      <c r="D454" s="117"/>
      <c r="E454" s="147">
        <v>12870</v>
      </c>
      <c r="F454" s="139">
        <f t="shared" si="19"/>
        <v>3195</v>
      </c>
      <c r="G454" s="151">
        <f t="shared" si="21"/>
        <v>2299</v>
      </c>
      <c r="H454" s="147">
        <v>86</v>
      </c>
    </row>
    <row r="455" spans="1:8" x14ac:dyDescent="0.2">
      <c r="A455" s="119">
        <v>471</v>
      </c>
      <c r="B455" s="57"/>
      <c r="C455" s="63">
        <f t="shared" si="20"/>
        <v>67.22</v>
      </c>
      <c r="D455" s="117"/>
      <c r="E455" s="147">
        <v>12870</v>
      </c>
      <c r="F455" s="139">
        <f t="shared" si="19"/>
        <v>3194</v>
      </c>
      <c r="G455" s="151">
        <f t="shared" si="21"/>
        <v>2298</v>
      </c>
      <c r="H455" s="147">
        <v>86</v>
      </c>
    </row>
    <row r="456" spans="1:8" x14ac:dyDescent="0.2">
      <c r="A456" s="119">
        <v>472</v>
      </c>
      <c r="B456" s="57"/>
      <c r="C456" s="63">
        <f t="shared" si="20"/>
        <v>67.25</v>
      </c>
      <c r="D456" s="117"/>
      <c r="E456" s="147">
        <v>12870</v>
      </c>
      <c r="F456" s="139">
        <f t="shared" si="19"/>
        <v>3193</v>
      </c>
      <c r="G456" s="151">
        <f t="shared" si="21"/>
        <v>2297</v>
      </c>
      <c r="H456" s="147">
        <v>86</v>
      </c>
    </row>
    <row r="457" spans="1:8" x14ac:dyDescent="0.2">
      <c r="A457" s="119">
        <v>473</v>
      </c>
      <c r="B457" s="57"/>
      <c r="C457" s="63">
        <f t="shared" si="20"/>
        <v>67.28</v>
      </c>
      <c r="D457" s="117"/>
      <c r="E457" s="147">
        <v>12870</v>
      </c>
      <c r="F457" s="139">
        <f t="shared" si="19"/>
        <v>3191</v>
      </c>
      <c r="G457" s="151">
        <f t="shared" si="21"/>
        <v>2295</v>
      </c>
      <c r="H457" s="147">
        <v>86</v>
      </c>
    </row>
    <row r="458" spans="1:8" x14ac:dyDescent="0.2">
      <c r="A458" s="119">
        <v>474</v>
      </c>
      <c r="B458" s="57"/>
      <c r="C458" s="63">
        <f t="shared" si="20"/>
        <v>67.31</v>
      </c>
      <c r="D458" s="117"/>
      <c r="E458" s="147">
        <v>12870</v>
      </c>
      <c r="F458" s="139">
        <f t="shared" si="19"/>
        <v>3190</v>
      </c>
      <c r="G458" s="151">
        <f t="shared" si="21"/>
        <v>2294</v>
      </c>
      <c r="H458" s="147">
        <v>86</v>
      </c>
    </row>
    <row r="459" spans="1:8" x14ac:dyDescent="0.2">
      <c r="A459" s="119">
        <v>475</v>
      </c>
      <c r="B459" s="57"/>
      <c r="C459" s="63">
        <f t="shared" si="20"/>
        <v>67.34</v>
      </c>
      <c r="D459" s="117"/>
      <c r="E459" s="147">
        <v>12870</v>
      </c>
      <c r="F459" s="139">
        <f t="shared" si="19"/>
        <v>3189</v>
      </c>
      <c r="G459" s="151">
        <f t="shared" si="21"/>
        <v>2293</v>
      </c>
      <c r="H459" s="147">
        <v>86</v>
      </c>
    </row>
    <row r="460" spans="1:8" x14ac:dyDescent="0.2">
      <c r="A460" s="119">
        <v>476</v>
      </c>
      <c r="B460" s="57"/>
      <c r="C460" s="63">
        <f t="shared" si="20"/>
        <v>67.37</v>
      </c>
      <c r="D460" s="117"/>
      <c r="E460" s="147">
        <v>12870</v>
      </c>
      <c r="F460" s="139">
        <f t="shared" si="19"/>
        <v>3187</v>
      </c>
      <c r="G460" s="151">
        <f t="shared" si="21"/>
        <v>2292</v>
      </c>
      <c r="H460" s="147">
        <v>86</v>
      </c>
    </row>
    <row r="461" spans="1:8" x14ac:dyDescent="0.2">
      <c r="A461" s="119">
        <v>477</v>
      </c>
      <c r="B461" s="57"/>
      <c r="C461" s="63">
        <f t="shared" si="20"/>
        <v>67.400000000000006</v>
      </c>
      <c r="D461" s="117"/>
      <c r="E461" s="147">
        <v>12870</v>
      </c>
      <c r="F461" s="139">
        <f t="shared" si="19"/>
        <v>3186</v>
      </c>
      <c r="G461" s="151">
        <f t="shared" si="21"/>
        <v>2291</v>
      </c>
      <c r="H461" s="147">
        <v>86</v>
      </c>
    </row>
    <row r="462" spans="1:8" x14ac:dyDescent="0.2">
      <c r="A462" s="119">
        <v>478</v>
      </c>
      <c r="B462" s="57"/>
      <c r="C462" s="63">
        <f t="shared" si="20"/>
        <v>67.430000000000007</v>
      </c>
      <c r="D462" s="117"/>
      <c r="E462" s="147">
        <v>12870</v>
      </c>
      <c r="F462" s="139">
        <f t="shared" ref="F462:F525" si="22">ROUND(12*1.35278*(1/C462*E462)+H462,0)</f>
        <v>3184</v>
      </c>
      <c r="G462" s="151">
        <f t="shared" si="21"/>
        <v>2290</v>
      </c>
      <c r="H462" s="147">
        <v>86</v>
      </c>
    </row>
    <row r="463" spans="1:8" x14ac:dyDescent="0.2">
      <c r="A463" s="119">
        <v>479</v>
      </c>
      <c r="B463" s="57"/>
      <c r="C463" s="63">
        <f t="shared" ref="C463:C526" si="23">ROUND(10.899*LN(A463)+A463/150-3,2)</f>
        <v>67.459999999999994</v>
      </c>
      <c r="D463" s="117"/>
      <c r="E463" s="147">
        <v>12870</v>
      </c>
      <c r="F463" s="139">
        <f t="shared" si="22"/>
        <v>3183</v>
      </c>
      <c r="G463" s="151">
        <f t="shared" si="21"/>
        <v>2289</v>
      </c>
      <c r="H463" s="147">
        <v>86</v>
      </c>
    </row>
    <row r="464" spans="1:8" x14ac:dyDescent="0.2">
      <c r="A464" s="119">
        <v>480</v>
      </c>
      <c r="B464" s="57"/>
      <c r="C464" s="63">
        <f t="shared" si="23"/>
        <v>67.489999999999995</v>
      </c>
      <c r="D464" s="117"/>
      <c r="E464" s="147">
        <v>12870</v>
      </c>
      <c r="F464" s="139">
        <f t="shared" si="22"/>
        <v>3182</v>
      </c>
      <c r="G464" s="151">
        <f t="shared" si="21"/>
        <v>2288</v>
      </c>
      <c r="H464" s="147">
        <v>86</v>
      </c>
    </row>
    <row r="465" spans="1:8" x14ac:dyDescent="0.2">
      <c r="A465" s="119">
        <v>481</v>
      </c>
      <c r="B465" s="57"/>
      <c r="C465" s="63">
        <f t="shared" si="23"/>
        <v>67.52</v>
      </c>
      <c r="D465" s="117"/>
      <c r="E465" s="147">
        <v>12870</v>
      </c>
      <c r="F465" s="139">
        <f t="shared" si="22"/>
        <v>3180</v>
      </c>
      <c r="G465" s="151">
        <f t="shared" si="21"/>
        <v>2287</v>
      </c>
      <c r="H465" s="147">
        <v>86</v>
      </c>
    </row>
    <row r="466" spans="1:8" x14ac:dyDescent="0.2">
      <c r="A466" s="119">
        <v>482</v>
      </c>
      <c r="B466" s="57"/>
      <c r="C466" s="63">
        <f t="shared" si="23"/>
        <v>67.55</v>
      </c>
      <c r="D466" s="117"/>
      <c r="E466" s="147">
        <v>12870</v>
      </c>
      <c r="F466" s="139">
        <f t="shared" si="22"/>
        <v>3179</v>
      </c>
      <c r="G466" s="151">
        <f t="shared" si="21"/>
        <v>2286</v>
      </c>
      <c r="H466" s="147">
        <v>86</v>
      </c>
    </row>
    <row r="467" spans="1:8" x14ac:dyDescent="0.2">
      <c r="A467" s="119">
        <v>483</v>
      </c>
      <c r="B467" s="57"/>
      <c r="C467" s="63">
        <f t="shared" si="23"/>
        <v>67.58</v>
      </c>
      <c r="D467" s="117"/>
      <c r="E467" s="147">
        <v>12870</v>
      </c>
      <c r="F467" s="139">
        <f t="shared" si="22"/>
        <v>3177</v>
      </c>
      <c r="G467" s="151">
        <f t="shared" si="21"/>
        <v>2285</v>
      </c>
      <c r="H467" s="147">
        <v>86</v>
      </c>
    </row>
    <row r="468" spans="1:8" x14ac:dyDescent="0.2">
      <c r="A468" s="119">
        <v>484</v>
      </c>
      <c r="B468" s="57"/>
      <c r="C468" s="63">
        <f t="shared" si="23"/>
        <v>67.61</v>
      </c>
      <c r="D468" s="117"/>
      <c r="E468" s="147">
        <v>12870</v>
      </c>
      <c r="F468" s="139">
        <f t="shared" si="22"/>
        <v>3176</v>
      </c>
      <c r="G468" s="151">
        <f t="shared" si="21"/>
        <v>2284</v>
      </c>
      <c r="H468" s="147">
        <v>86</v>
      </c>
    </row>
    <row r="469" spans="1:8" x14ac:dyDescent="0.2">
      <c r="A469" s="119">
        <v>485</v>
      </c>
      <c r="B469" s="57"/>
      <c r="C469" s="63">
        <f t="shared" si="23"/>
        <v>67.63</v>
      </c>
      <c r="D469" s="117"/>
      <c r="E469" s="147">
        <v>12870</v>
      </c>
      <c r="F469" s="139">
        <f t="shared" si="22"/>
        <v>3175</v>
      </c>
      <c r="G469" s="151">
        <f t="shared" si="21"/>
        <v>2284</v>
      </c>
      <c r="H469" s="147">
        <v>86</v>
      </c>
    </row>
    <row r="470" spans="1:8" x14ac:dyDescent="0.2">
      <c r="A470" s="119">
        <v>486</v>
      </c>
      <c r="B470" s="57"/>
      <c r="C470" s="63">
        <f t="shared" si="23"/>
        <v>67.66</v>
      </c>
      <c r="D470" s="117"/>
      <c r="E470" s="147">
        <v>12870</v>
      </c>
      <c r="F470" s="139">
        <f t="shared" si="22"/>
        <v>3174</v>
      </c>
      <c r="G470" s="151">
        <f t="shared" si="21"/>
        <v>2283</v>
      </c>
      <c r="H470" s="147">
        <v>86</v>
      </c>
    </row>
    <row r="471" spans="1:8" x14ac:dyDescent="0.2">
      <c r="A471" s="119">
        <v>487</v>
      </c>
      <c r="B471" s="57"/>
      <c r="C471" s="63">
        <f t="shared" si="23"/>
        <v>67.69</v>
      </c>
      <c r="D471" s="117"/>
      <c r="E471" s="147">
        <v>12870</v>
      </c>
      <c r="F471" s="139">
        <f t="shared" si="22"/>
        <v>3172</v>
      </c>
      <c r="G471" s="151">
        <f t="shared" si="21"/>
        <v>2282</v>
      </c>
      <c r="H471" s="147">
        <v>86</v>
      </c>
    </row>
    <row r="472" spans="1:8" x14ac:dyDescent="0.2">
      <c r="A472" s="119">
        <v>488</v>
      </c>
      <c r="B472" s="57"/>
      <c r="C472" s="63">
        <f t="shared" si="23"/>
        <v>67.72</v>
      </c>
      <c r="D472" s="117"/>
      <c r="E472" s="147">
        <v>12870</v>
      </c>
      <c r="F472" s="139">
        <f t="shared" si="22"/>
        <v>3171</v>
      </c>
      <c r="G472" s="151">
        <f t="shared" si="21"/>
        <v>2281</v>
      </c>
      <c r="H472" s="147">
        <v>86</v>
      </c>
    </row>
    <row r="473" spans="1:8" x14ac:dyDescent="0.2">
      <c r="A473" s="119">
        <v>489</v>
      </c>
      <c r="B473" s="57"/>
      <c r="C473" s="63">
        <f t="shared" si="23"/>
        <v>67.75</v>
      </c>
      <c r="D473" s="117"/>
      <c r="E473" s="147">
        <v>12870</v>
      </c>
      <c r="F473" s="139">
        <f t="shared" si="22"/>
        <v>3170</v>
      </c>
      <c r="G473" s="151">
        <f t="shared" si="21"/>
        <v>2280</v>
      </c>
      <c r="H473" s="147">
        <v>86</v>
      </c>
    </row>
    <row r="474" spans="1:8" x14ac:dyDescent="0.2">
      <c r="A474" s="119">
        <v>490</v>
      </c>
      <c r="B474" s="57"/>
      <c r="C474" s="63">
        <f t="shared" si="23"/>
        <v>67.78</v>
      </c>
      <c r="D474" s="117"/>
      <c r="E474" s="147">
        <v>12870</v>
      </c>
      <c r="F474" s="139">
        <f t="shared" si="22"/>
        <v>3168</v>
      </c>
      <c r="G474" s="151">
        <f t="shared" si="21"/>
        <v>2279</v>
      </c>
      <c r="H474" s="147">
        <v>86</v>
      </c>
    </row>
    <row r="475" spans="1:8" x14ac:dyDescent="0.2">
      <c r="A475" s="119">
        <v>491</v>
      </c>
      <c r="B475" s="57"/>
      <c r="C475" s="63">
        <f t="shared" si="23"/>
        <v>67.81</v>
      </c>
      <c r="D475" s="117"/>
      <c r="E475" s="147">
        <v>12870</v>
      </c>
      <c r="F475" s="139">
        <f t="shared" si="22"/>
        <v>3167</v>
      </c>
      <c r="G475" s="151">
        <f t="shared" si="21"/>
        <v>2278</v>
      </c>
      <c r="H475" s="147">
        <v>86</v>
      </c>
    </row>
    <row r="476" spans="1:8" x14ac:dyDescent="0.2">
      <c r="A476" s="119">
        <v>492</v>
      </c>
      <c r="B476" s="57"/>
      <c r="C476" s="63">
        <f t="shared" si="23"/>
        <v>67.84</v>
      </c>
      <c r="D476" s="117"/>
      <c r="E476" s="147">
        <v>12870</v>
      </c>
      <c r="F476" s="139">
        <f t="shared" si="22"/>
        <v>3166</v>
      </c>
      <c r="G476" s="151">
        <f t="shared" si="21"/>
        <v>2277</v>
      </c>
      <c r="H476" s="147">
        <v>86</v>
      </c>
    </row>
    <row r="477" spans="1:8" x14ac:dyDescent="0.2">
      <c r="A477" s="119">
        <v>493</v>
      </c>
      <c r="B477" s="57"/>
      <c r="C477" s="63">
        <f t="shared" si="23"/>
        <v>67.87</v>
      </c>
      <c r="D477" s="117"/>
      <c r="E477" s="147">
        <v>12870</v>
      </c>
      <c r="F477" s="139">
        <f t="shared" si="22"/>
        <v>3164</v>
      </c>
      <c r="G477" s="151">
        <f t="shared" si="21"/>
        <v>2276</v>
      </c>
      <c r="H477" s="147">
        <v>86</v>
      </c>
    </row>
    <row r="478" spans="1:8" x14ac:dyDescent="0.2">
      <c r="A478" s="119">
        <v>494</v>
      </c>
      <c r="B478" s="57"/>
      <c r="C478" s="63">
        <f t="shared" si="23"/>
        <v>67.89</v>
      </c>
      <c r="D478" s="117"/>
      <c r="E478" s="147">
        <v>12870</v>
      </c>
      <c r="F478" s="139">
        <f t="shared" si="22"/>
        <v>3163</v>
      </c>
      <c r="G478" s="151">
        <f t="shared" si="21"/>
        <v>2275</v>
      </c>
      <c r="H478" s="147">
        <v>86</v>
      </c>
    </row>
    <row r="479" spans="1:8" x14ac:dyDescent="0.2">
      <c r="A479" s="119">
        <v>495</v>
      </c>
      <c r="B479" s="57"/>
      <c r="C479" s="63">
        <f t="shared" si="23"/>
        <v>67.92</v>
      </c>
      <c r="D479" s="117"/>
      <c r="E479" s="147">
        <v>12870</v>
      </c>
      <c r="F479" s="139">
        <f t="shared" si="22"/>
        <v>3162</v>
      </c>
      <c r="G479" s="151">
        <f t="shared" si="21"/>
        <v>2274</v>
      </c>
      <c r="H479" s="147">
        <v>86</v>
      </c>
    </row>
    <row r="480" spans="1:8" x14ac:dyDescent="0.2">
      <c r="A480" s="119">
        <v>496</v>
      </c>
      <c r="B480" s="57"/>
      <c r="C480" s="63">
        <f t="shared" si="23"/>
        <v>67.95</v>
      </c>
      <c r="D480" s="117"/>
      <c r="E480" s="147">
        <v>12870</v>
      </c>
      <c r="F480" s="139">
        <f t="shared" si="22"/>
        <v>3161</v>
      </c>
      <c r="G480" s="151">
        <f t="shared" si="21"/>
        <v>2273</v>
      </c>
      <c r="H480" s="147">
        <v>86</v>
      </c>
    </row>
    <row r="481" spans="1:8" x14ac:dyDescent="0.2">
      <c r="A481" s="119">
        <v>497</v>
      </c>
      <c r="B481" s="57"/>
      <c r="C481" s="63">
        <f t="shared" si="23"/>
        <v>67.98</v>
      </c>
      <c r="D481" s="117"/>
      <c r="E481" s="147">
        <v>12870</v>
      </c>
      <c r="F481" s="139">
        <f t="shared" si="22"/>
        <v>3159</v>
      </c>
      <c r="G481" s="151">
        <f t="shared" si="21"/>
        <v>2272</v>
      </c>
      <c r="H481" s="147">
        <v>86</v>
      </c>
    </row>
    <row r="482" spans="1:8" x14ac:dyDescent="0.2">
      <c r="A482" s="119">
        <v>498</v>
      </c>
      <c r="B482" s="57"/>
      <c r="C482" s="63">
        <f t="shared" si="23"/>
        <v>68.010000000000005</v>
      </c>
      <c r="D482" s="117"/>
      <c r="E482" s="147">
        <v>12870</v>
      </c>
      <c r="F482" s="139">
        <f t="shared" si="22"/>
        <v>3158</v>
      </c>
      <c r="G482" s="151">
        <f t="shared" si="21"/>
        <v>2271</v>
      </c>
      <c r="H482" s="147">
        <v>86</v>
      </c>
    </row>
    <row r="483" spans="1:8" x14ac:dyDescent="0.2">
      <c r="A483" s="119">
        <v>499</v>
      </c>
      <c r="B483" s="57"/>
      <c r="C483" s="63">
        <f t="shared" si="23"/>
        <v>68.040000000000006</v>
      </c>
      <c r="D483" s="117"/>
      <c r="E483" s="147">
        <v>12870</v>
      </c>
      <c r="F483" s="139">
        <f t="shared" si="22"/>
        <v>3157</v>
      </c>
      <c r="G483" s="151">
        <f t="shared" si="21"/>
        <v>2270</v>
      </c>
      <c r="H483" s="147">
        <v>86</v>
      </c>
    </row>
    <row r="484" spans="1:8" x14ac:dyDescent="0.2">
      <c r="A484" s="119">
        <v>500</v>
      </c>
      <c r="B484" s="57"/>
      <c r="C484" s="63">
        <f t="shared" si="23"/>
        <v>68.069999999999993</v>
      </c>
      <c r="D484" s="117"/>
      <c r="E484" s="147">
        <v>12870</v>
      </c>
      <c r="F484" s="139">
        <f t="shared" si="22"/>
        <v>3155</v>
      </c>
      <c r="G484" s="151">
        <f t="shared" si="21"/>
        <v>2269</v>
      </c>
      <c r="H484" s="147">
        <v>86</v>
      </c>
    </row>
    <row r="485" spans="1:8" x14ac:dyDescent="0.2">
      <c r="A485" s="119">
        <v>501</v>
      </c>
      <c r="B485" s="57"/>
      <c r="C485" s="63">
        <f t="shared" si="23"/>
        <v>68.09</v>
      </c>
      <c r="D485" s="117"/>
      <c r="E485" s="147">
        <v>12870</v>
      </c>
      <c r="F485" s="139">
        <f t="shared" si="22"/>
        <v>3154</v>
      </c>
      <c r="G485" s="151">
        <f t="shared" si="21"/>
        <v>2268</v>
      </c>
      <c r="H485" s="147">
        <v>86</v>
      </c>
    </row>
    <row r="486" spans="1:8" x14ac:dyDescent="0.2">
      <c r="A486" s="119">
        <v>502</v>
      </c>
      <c r="B486" s="57"/>
      <c r="C486" s="63">
        <f t="shared" si="23"/>
        <v>68.12</v>
      </c>
      <c r="D486" s="117"/>
      <c r="E486" s="147">
        <v>12870</v>
      </c>
      <c r="F486" s="139">
        <f t="shared" si="22"/>
        <v>3153</v>
      </c>
      <c r="G486" s="151">
        <f t="shared" si="21"/>
        <v>2267</v>
      </c>
      <c r="H486" s="147">
        <v>86</v>
      </c>
    </row>
    <row r="487" spans="1:8" x14ac:dyDescent="0.2">
      <c r="A487" s="119">
        <v>503</v>
      </c>
      <c r="B487" s="57"/>
      <c r="C487" s="63">
        <f t="shared" si="23"/>
        <v>68.150000000000006</v>
      </c>
      <c r="D487" s="117"/>
      <c r="E487" s="147">
        <v>12870</v>
      </c>
      <c r="F487" s="139">
        <f t="shared" si="22"/>
        <v>3152</v>
      </c>
      <c r="G487" s="151">
        <f t="shared" si="21"/>
        <v>2266</v>
      </c>
      <c r="H487" s="147">
        <v>86</v>
      </c>
    </row>
    <row r="488" spans="1:8" x14ac:dyDescent="0.2">
      <c r="A488" s="119">
        <v>504</v>
      </c>
      <c r="B488" s="57"/>
      <c r="C488" s="63">
        <f t="shared" si="23"/>
        <v>68.180000000000007</v>
      </c>
      <c r="D488" s="117"/>
      <c r="E488" s="147">
        <v>12870</v>
      </c>
      <c r="F488" s="139">
        <f t="shared" si="22"/>
        <v>3150</v>
      </c>
      <c r="G488" s="151">
        <f t="shared" si="21"/>
        <v>2265</v>
      </c>
      <c r="H488" s="147">
        <v>86</v>
      </c>
    </row>
    <row r="489" spans="1:8" x14ac:dyDescent="0.2">
      <c r="A489" s="119">
        <v>505</v>
      </c>
      <c r="B489" s="57"/>
      <c r="C489" s="63">
        <f t="shared" si="23"/>
        <v>68.209999999999994</v>
      </c>
      <c r="D489" s="117"/>
      <c r="E489" s="147">
        <v>12870</v>
      </c>
      <c r="F489" s="139">
        <f t="shared" si="22"/>
        <v>3149</v>
      </c>
      <c r="G489" s="151">
        <f t="shared" si="21"/>
        <v>2264</v>
      </c>
      <c r="H489" s="147">
        <v>86</v>
      </c>
    </row>
    <row r="490" spans="1:8" x14ac:dyDescent="0.2">
      <c r="A490" s="119">
        <v>506</v>
      </c>
      <c r="B490" s="57"/>
      <c r="C490" s="63">
        <f t="shared" si="23"/>
        <v>68.239999999999995</v>
      </c>
      <c r="D490" s="117"/>
      <c r="E490" s="147">
        <v>12870</v>
      </c>
      <c r="F490" s="139">
        <f t="shared" si="22"/>
        <v>3148</v>
      </c>
      <c r="G490" s="151">
        <f t="shared" si="21"/>
        <v>2263</v>
      </c>
      <c r="H490" s="147">
        <v>86</v>
      </c>
    </row>
    <row r="491" spans="1:8" x14ac:dyDescent="0.2">
      <c r="A491" s="119">
        <v>507</v>
      </c>
      <c r="B491" s="57"/>
      <c r="C491" s="63">
        <f t="shared" si="23"/>
        <v>68.260000000000005</v>
      </c>
      <c r="D491" s="117"/>
      <c r="E491" s="147">
        <v>12870</v>
      </c>
      <c r="F491" s="139">
        <f t="shared" si="22"/>
        <v>3147</v>
      </c>
      <c r="G491" s="151">
        <f t="shared" si="21"/>
        <v>2263</v>
      </c>
      <c r="H491" s="147">
        <v>86</v>
      </c>
    </row>
    <row r="492" spans="1:8" x14ac:dyDescent="0.2">
      <c r="A492" s="119">
        <v>508</v>
      </c>
      <c r="B492" s="57"/>
      <c r="C492" s="63">
        <f t="shared" si="23"/>
        <v>68.290000000000006</v>
      </c>
      <c r="D492" s="117"/>
      <c r="E492" s="147">
        <v>12870</v>
      </c>
      <c r="F492" s="139">
        <f t="shared" si="22"/>
        <v>3145</v>
      </c>
      <c r="G492" s="151">
        <f t="shared" ref="G492:G555" si="24">ROUND(12*(1/C492*E492),0)</f>
        <v>2262</v>
      </c>
      <c r="H492" s="147">
        <v>86</v>
      </c>
    </row>
    <row r="493" spans="1:8" x14ac:dyDescent="0.2">
      <c r="A493" s="119">
        <v>509</v>
      </c>
      <c r="B493" s="57"/>
      <c r="C493" s="63">
        <f t="shared" si="23"/>
        <v>68.319999999999993</v>
      </c>
      <c r="D493" s="117"/>
      <c r="E493" s="147">
        <v>12870</v>
      </c>
      <c r="F493" s="139">
        <f t="shared" si="22"/>
        <v>3144</v>
      </c>
      <c r="G493" s="151">
        <f t="shared" si="24"/>
        <v>2261</v>
      </c>
      <c r="H493" s="147">
        <v>86</v>
      </c>
    </row>
    <row r="494" spans="1:8" x14ac:dyDescent="0.2">
      <c r="A494" s="119">
        <v>510</v>
      </c>
      <c r="B494" s="57"/>
      <c r="C494" s="63">
        <f t="shared" si="23"/>
        <v>68.349999999999994</v>
      </c>
      <c r="D494" s="117"/>
      <c r="E494" s="147">
        <v>12870</v>
      </c>
      <c r="F494" s="139">
        <f t="shared" si="22"/>
        <v>3143</v>
      </c>
      <c r="G494" s="151">
        <f t="shared" si="24"/>
        <v>2260</v>
      </c>
      <c r="H494" s="147">
        <v>86</v>
      </c>
    </row>
    <row r="495" spans="1:8" x14ac:dyDescent="0.2">
      <c r="A495" s="119">
        <v>511</v>
      </c>
      <c r="B495" s="57"/>
      <c r="C495" s="63">
        <f t="shared" si="23"/>
        <v>68.38</v>
      </c>
      <c r="D495" s="117"/>
      <c r="E495" s="147">
        <v>12870</v>
      </c>
      <c r="F495" s="139">
        <f t="shared" si="22"/>
        <v>3141</v>
      </c>
      <c r="G495" s="151">
        <f t="shared" si="24"/>
        <v>2259</v>
      </c>
      <c r="H495" s="147">
        <v>86</v>
      </c>
    </row>
    <row r="496" spans="1:8" x14ac:dyDescent="0.2">
      <c r="A496" s="119">
        <v>512</v>
      </c>
      <c r="B496" s="57"/>
      <c r="C496" s="63">
        <f t="shared" si="23"/>
        <v>68.400000000000006</v>
      </c>
      <c r="D496" s="117"/>
      <c r="E496" s="147">
        <v>12870</v>
      </c>
      <c r="F496" s="139">
        <f t="shared" si="22"/>
        <v>3140</v>
      </c>
      <c r="G496" s="151">
        <f t="shared" si="24"/>
        <v>2258</v>
      </c>
      <c r="H496" s="147">
        <v>86</v>
      </c>
    </row>
    <row r="497" spans="1:8" x14ac:dyDescent="0.2">
      <c r="A497" s="119">
        <v>513</v>
      </c>
      <c r="B497" s="57"/>
      <c r="C497" s="63">
        <f t="shared" si="23"/>
        <v>68.430000000000007</v>
      </c>
      <c r="D497" s="117"/>
      <c r="E497" s="147">
        <v>12870</v>
      </c>
      <c r="F497" s="139">
        <f t="shared" si="22"/>
        <v>3139</v>
      </c>
      <c r="G497" s="151">
        <f t="shared" si="24"/>
        <v>2257</v>
      </c>
      <c r="H497" s="147">
        <v>86</v>
      </c>
    </row>
    <row r="498" spans="1:8" x14ac:dyDescent="0.2">
      <c r="A498" s="119">
        <v>514</v>
      </c>
      <c r="B498" s="57"/>
      <c r="C498" s="63">
        <f t="shared" si="23"/>
        <v>68.459999999999994</v>
      </c>
      <c r="D498" s="117"/>
      <c r="E498" s="147">
        <v>12870</v>
      </c>
      <c r="F498" s="139">
        <f t="shared" si="22"/>
        <v>3138</v>
      </c>
      <c r="G498" s="151">
        <f t="shared" si="24"/>
        <v>2256</v>
      </c>
      <c r="H498" s="147">
        <v>86</v>
      </c>
    </row>
    <row r="499" spans="1:8" x14ac:dyDescent="0.2">
      <c r="A499" s="119">
        <v>515</v>
      </c>
      <c r="B499" s="57"/>
      <c r="C499" s="63">
        <f t="shared" si="23"/>
        <v>68.489999999999995</v>
      </c>
      <c r="D499" s="117"/>
      <c r="E499" s="147">
        <v>12870</v>
      </c>
      <c r="F499" s="139">
        <f t="shared" si="22"/>
        <v>3136</v>
      </c>
      <c r="G499" s="151">
        <f t="shared" si="24"/>
        <v>2255</v>
      </c>
      <c r="H499" s="147">
        <v>86</v>
      </c>
    </row>
    <row r="500" spans="1:8" x14ac:dyDescent="0.2">
      <c r="A500" s="119">
        <v>516</v>
      </c>
      <c r="B500" s="57"/>
      <c r="C500" s="63">
        <f t="shared" si="23"/>
        <v>68.52</v>
      </c>
      <c r="D500" s="117"/>
      <c r="E500" s="147">
        <v>12870</v>
      </c>
      <c r="F500" s="139">
        <f t="shared" si="22"/>
        <v>3135</v>
      </c>
      <c r="G500" s="151">
        <f t="shared" si="24"/>
        <v>2254</v>
      </c>
      <c r="H500" s="147">
        <v>86</v>
      </c>
    </row>
    <row r="501" spans="1:8" x14ac:dyDescent="0.2">
      <c r="A501" s="119">
        <v>517</v>
      </c>
      <c r="B501" s="57"/>
      <c r="C501" s="63">
        <f t="shared" si="23"/>
        <v>68.540000000000006</v>
      </c>
      <c r="D501" s="117"/>
      <c r="E501" s="147">
        <v>12870</v>
      </c>
      <c r="F501" s="139">
        <f t="shared" si="22"/>
        <v>3134</v>
      </c>
      <c r="G501" s="151">
        <f t="shared" si="24"/>
        <v>2253</v>
      </c>
      <c r="H501" s="147">
        <v>86</v>
      </c>
    </row>
    <row r="502" spans="1:8" x14ac:dyDescent="0.2">
      <c r="A502" s="119">
        <v>518</v>
      </c>
      <c r="B502" s="57"/>
      <c r="C502" s="63">
        <f t="shared" si="23"/>
        <v>68.569999999999993</v>
      </c>
      <c r="D502" s="117"/>
      <c r="E502" s="147">
        <v>12870</v>
      </c>
      <c r="F502" s="139">
        <f t="shared" si="22"/>
        <v>3133</v>
      </c>
      <c r="G502" s="151">
        <f t="shared" si="24"/>
        <v>2252</v>
      </c>
      <c r="H502" s="147">
        <v>86</v>
      </c>
    </row>
    <row r="503" spans="1:8" x14ac:dyDescent="0.2">
      <c r="A503" s="119">
        <v>519</v>
      </c>
      <c r="B503" s="57"/>
      <c r="C503" s="63">
        <f t="shared" si="23"/>
        <v>68.599999999999994</v>
      </c>
      <c r="D503" s="117"/>
      <c r="E503" s="147">
        <v>12870</v>
      </c>
      <c r="F503" s="139">
        <f t="shared" si="22"/>
        <v>3132</v>
      </c>
      <c r="G503" s="151">
        <f t="shared" si="24"/>
        <v>2251</v>
      </c>
      <c r="H503" s="147">
        <v>86</v>
      </c>
    </row>
    <row r="504" spans="1:8" x14ac:dyDescent="0.2">
      <c r="A504" s="119">
        <v>520</v>
      </c>
      <c r="B504" s="57"/>
      <c r="C504" s="63">
        <f t="shared" si="23"/>
        <v>68.63</v>
      </c>
      <c r="D504" s="117"/>
      <c r="E504" s="147">
        <v>12870</v>
      </c>
      <c r="F504" s="139">
        <f t="shared" si="22"/>
        <v>3130</v>
      </c>
      <c r="G504" s="151">
        <f t="shared" si="24"/>
        <v>2250</v>
      </c>
      <c r="H504" s="147">
        <v>86</v>
      </c>
    </row>
    <row r="505" spans="1:8" x14ac:dyDescent="0.2">
      <c r="A505" s="119">
        <v>521</v>
      </c>
      <c r="B505" s="57"/>
      <c r="C505" s="63">
        <f t="shared" si="23"/>
        <v>68.650000000000006</v>
      </c>
      <c r="D505" s="117"/>
      <c r="E505" s="147">
        <v>12870</v>
      </c>
      <c r="F505" s="139">
        <f t="shared" si="22"/>
        <v>3129</v>
      </c>
      <c r="G505" s="151">
        <f t="shared" si="24"/>
        <v>2250</v>
      </c>
      <c r="H505" s="147">
        <v>86</v>
      </c>
    </row>
    <row r="506" spans="1:8" x14ac:dyDescent="0.2">
      <c r="A506" s="119">
        <v>522</v>
      </c>
      <c r="B506" s="57"/>
      <c r="C506" s="63">
        <f t="shared" si="23"/>
        <v>68.680000000000007</v>
      </c>
      <c r="D506" s="117"/>
      <c r="E506" s="147">
        <v>12870</v>
      </c>
      <c r="F506" s="139">
        <f t="shared" si="22"/>
        <v>3128</v>
      </c>
      <c r="G506" s="151">
        <f t="shared" si="24"/>
        <v>2249</v>
      </c>
      <c r="H506" s="147">
        <v>86</v>
      </c>
    </row>
    <row r="507" spans="1:8" x14ac:dyDescent="0.2">
      <c r="A507" s="119">
        <v>523</v>
      </c>
      <c r="B507" s="57"/>
      <c r="C507" s="63">
        <f t="shared" si="23"/>
        <v>68.709999999999994</v>
      </c>
      <c r="D507" s="117"/>
      <c r="E507" s="147">
        <v>12870</v>
      </c>
      <c r="F507" s="139">
        <f t="shared" si="22"/>
        <v>3127</v>
      </c>
      <c r="G507" s="151">
        <f t="shared" si="24"/>
        <v>2248</v>
      </c>
      <c r="H507" s="147">
        <v>86</v>
      </c>
    </row>
    <row r="508" spans="1:8" x14ac:dyDescent="0.2">
      <c r="A508" s="119">
        <v>524</v>
      </c>
      <c r="B508" s="57"/>
      <c r="C508" s="63">
        <f t="shared" si="23"/>
        <v>68.739999999999995</v>
      </c>
      <c r="D508" s="117"/>
      <c r="E508" s="147">
        <v>12870</v>
      </c>
      <c r="F508" s="139">
        <f t="shared" si="22"/>
        <v>3125</v>
      </c>
      <c r="G508" s="151">
        <f t="shared" si="24"/>
        <v>2247</v>
      </c>
      <c r="H508" s="147">
        <v>86</v>
      </c>
    </row>
    <row r="509" spans="1:8" x14ac:dyDescent="0.2">
      <c r="A509" s="119">
        <v>525</v>
      </c>
      <c r="B509" s="57"/>
      <c r="C509" s="63">
        <f t="shared" si="23"/>
        <v>68.760000000000005</v>
      </c>
      <c r="D509" s="117"/>
      <c r="E509" s="147">
        <v>12870</v>
      </c>
      <c r="F509" s="139">
        <f t="shared" si="22"/>
        <v>3124</v>
      </c>
      <c r="G509" s="151">
        <f t="shared" si="24"/>
        <v>2246</v>
      </c>
      <c r="H509" s="147">
        <v>86</v>
      </c>
    </row>
    <row r="510" spans="1:8" x14ac:dyDescent="0.2">
      <c r="A510" s="119">
        <v>526</v>
      </c>
      <c r="B510" s="57"/>
      <c r="C510" s="63">
        <f t="shared" si="23"/>
        <v>68.790000000000006</v>
      </c>
      <c r="D510" s="117"/>
      <c r="E510" s="147">
        <v>12870</v>
      </c>
      <c r="F510" s="139">
        <f t="shared" si="22"/>
        <v>3123</v>
      </c>
      <c r="G510" s="151">
        <f t="shared" si="24"/>
        <v>2245</v>
      </c>
      <c r="H510" s="147">
        <v>86</v>
      </c>
    </row>
    <row r="511" spans="1:8" x14ac:dyDescent="0.2">
      <c r="A511" s="119">
        <v>527</v>
      </c>
      <c r="B511" s="57"/>
      <c r="C511" s="63">
        <f t="shared" si="23"/>
        <v>68.819999999999993</v>
      </c>
      <c r="D511" s="117"/>
      <c r="E511" s="147">
        <v>12870</v>
      </c>
      <c r="F511" s="139">
        <f t="shared" si="22"/>
        <v>3122</v>
      </c>
      <c r="G511" s="151">
        <f t="shared" si="24"/>
        <v>2244</v>
      </c>
      <c r="H511" s="147">
        <v>86</v>
      </c>
    </row>
    <row r="512" spans="1:8" x14ac:dyDescent="0.2">
      <c r="A512" s="119">
        <v>528</v>
      </c>
      <c r="B512" s="57"/>
      <c r="C512" s="63">
        <f t="shared" si="23"/>
        <v>68.849999999999994</v>
      </c>
      <c r="D512" s="117"/>
      <c r="E512" s="147">
        <v>12870</v>
      </c>
      <c r="F512" s="139">
        <f t="shared" si="22"/>
        <v>3120</v>
      </c>
      <c r="G512" s="151">
        <f t="shared" si="24"/>
        <v>2243</v>
      </c>
      <c r="H512" s="147">
        <v>86</v>
      </c>
    </row>
    <row r="513" spans="1:8" x14ac:dyDescent="0.2">
      <c r="A513" s="119">
        <v>529</v>
      </c>
      <c r="B513" s="57"/>
      <c r="C513" s="63">
        <f t="shared" si="23"/>
        <v>68.87</v>
      </c>
      <c r="D513" s="117"/>
      <c r="E513" s="147">
        <v>12870</v>
      </c>
      <c r="F513" s="139">
        <f t="shared" si="22"/>
        <v>3120</v>
      </c>
      <c r="G513" s="151">
        <f t="shared" si="24"/>
        <v>2242</v>
      </c>
      <c r="H513" s="147">
        <v>86</v>
      </c>
    </row>
    <row r="514" spans="1:8" x14ac:dyDescent="0.2">
      <c r="A514" s="119">
        <v>530</v>
      </c>
      <c r="B514" s="57"/>
      <c r="C514" s="63">
        <f t="shared" si="23"/>
        <v>68.900000000000006</v>
      </c>
      <c r="D514" s="117"/>
      <c r="E514" s="147">
        <v>12870</v>
      </c>
      <c r="F514" s="139">
        <f t="shared" si="22"/>
        <v>3118</v>
      </c>
      <c r="G514" s="151">
        <f t="shared" si="24"/>
        <v>2242</v>
      </c>
      <c r="H514" s="147">
        <v>86</v>
      </c>
    </row>
    <row r="515" spans="1:8" x14ac:dyDescent="0.2">
      <c r="A515" s="119">
        <v>531</v>
      </c>
      <c r="B515" s="57"/>
      <c r="C515" s="63">
        <f t="shared" si="23"/>
        <v>68.930000000000007</v>
      </c>
      <c r="D515" s="117"/>
      <c r="E515" s="147">
        <v>12870</v>
      </c>
      <c r="F515" s="139">
        <f t="shared" si="22"/>
        <v>3117</v>
      </c>
      <c r="G515" s="151">
        <f t="shared" si="24"/>
        <v>2241</v>
      </c>
      <c r="H515" s="147">
        <v>86</v>
      </c>
    </row>
    <row r="516" spans="1:8" x14ac:dyDescent="0.2">
      <c r="A516" s="119">
        <v>532</v>
      </c>
      <c r="B516" s="57"/>
      <c r="C516" s="63">
        <f t="shared" si="23"/>
        <v>68.959999999999994</v>
      </c>
      <c r="D516" s="117"/>
      <c r="E516" s="147">
        <v>12870</v>
      </c>
      <c r="F516" s="139">
        <f t="shared" si="22"/>
        <v>3116</v>
      </c>
      <c r="G516" s="151">
        <f t="shared" si="24"/>
        <v>2240</v>
      </c>
      <c r="H516" s="147">
        <v>86</v>
      </c>
    </row>
    <row r="517" spans="1:8" x14ac:dyDescent="0.2">
      <c r="A517" s="119">
        <v>533</v>
      </c>
      <c r="B517" s="57"/>
      <c r="C517" s="63">
        <f t="shared" si="23"/>
        <v>68.98</v>
      </c>
      <c r="D517" s="117"/>
      <c r="E517" s="147">
        <v>12870</v>
      </c>
      <c r="F517" s="139">
        <f t="shared" si="22"/>
        <v>3115</v>
      </c>
      <c r="G517" s="151">
        <f t="shared" si="24"/>
        <v>2239</v>
      </c>
      <c r="H517" s="147">
        <v>86</v>
      </c>
    </row>
    <row r="518" spans="1:8" x14ac:dyDescent="0.2">
      <c r="A518" s="119">
        <v>534</v>
      </c>
      <c r="B518" s="57"/>
      <c r="C518" s="63">
        <f t="shared" si="23"/>
        <v>69.010000000000005</v>
      </c>
      <c r="D518" s="117"/>
      <c r="E518" s="147">
        <v>12870</v>
      </c>
      <c r="F518" s="139">
        <f t="shared" si="22"/>
        <v>3113</v>
      </c>
      <c r="G518" s="151">
        <f t="shared" si="24"/>
        <v>2238</v>
      </c>
      <c r="H518" s="147">
        <v>86</v>
      </c>
    </row>
    <row r="519" spans="1:8" x14ac:dyDescent="0.2">
      <c r="A519" s="119">
        <v>535</v>
      </c>
      <c r="B519" s="57"/>
      <c r="C519" s="63">
        <f t="shared" si="23"/>
        <v>69.040000000000006</v>
      </c>
      <c r="D519" s="117"/>
      <c r="E519" s="147">
        <v>12870</v>
      </c>
      <c r="F519" s="139">
        <f t="shared" si="22"/>
        <v>3112</v>
      </c>
      <c r="G519" s="151">
        <f t="shared" si="24"/>
        <v>2237</v>
      </c>
      <c r="H519" s="147">
        <v>86</v>
      </c>
    </row>
    <row r="520" spans="1:8" x14ac:dyDescent="0.2">
      <c r="A520" s="119">
        <v>536</v>
      </c>
      <c r="B520" s="57"/>
      <c r="C520" s="63">
        <f t="shared" si="23"/>
        <v>69.06</v>
      </c>
      <c r="D520" s="117"/>
      <c r="E520" s="147">
        <v>12870</v>
      </c>
      <c r="F520" s="139">
        <f t="shared" si="22"/>
        <v>3111</v>
      </c>
      <c r="G520" s="151">
        <f t="shared" si="24"/>
        <v>2236</v>
      </c>
      <c r="H520" s="147">
        <v>86</v>
      </c>
    </row>
    <row r="521" spans="1:8" x14ac:dyDescent="0.2">
      <c r="A521" s="119">
        <v>537</v>
      </c>
      <c r="B521" s="57"/>
      <c r="C521" s="63">
        <f t="shared" si="23"/>
        <v>69.09</v>
      </c>
      <c r="D521" s="117"/>
      <c r="E521" s="147">
        <v>12870</v>
      </c>
      <c r="F521" s="139">
        <f t="shared" si="22"/>
        <v>3110</v>
      </c>
      <c r="G521" s="151">
        <f t="shared" si="24"/>
        <v>2235</v>
      </c>
      <c r="H521" s="147">
        <v>86</v>
      </c>
    </row>
    <row r="522" spans="1:8" x14ac:dyDescent="0.2">
      <c r="A522" s="119">
        <v>538</v>
      </c>
      <c r="B522" s="57"/>
      <c r="C522" s="63">
        <f t="shared" si="23"/>
        <v>69.12</v>
      </c>
      <c r="D522" s="117"/>
      <c r="E522" s="147">
        <v>12870</v>
      </c>
      <c r="F522" s="139">
        <f t="shared" si="22"/>
        <v>3109</v>
      </c>
      <c r="G522" s="151">
        <f t="shared" si="24"/>
        <v>2234</v>
      </c>
      <c r="H522" s="147">
        <v>86</v>
      </c>
    </row>
    <row r="523" spans="1:8" x14ac:dyDescent="0.2">
      <c r="A523" s="119">
        <v>539</v>
      </c>
      <c r="B523" s="57"/>
      <c r="C523" s="63">
        <f t="shared" si="23"/>
        <v>69.14</v>
      </c>
      <c r="D523" s="117"/>
      <c r="E523" s="147">
        <v>12870</v>
      </c>
      <c r="F523" s="139">
        <f t="shared" si="22"/>
        <v>3108</v>
      </c>
      <c r="G523" s="151">
        <f t="shared" si="24"/>
        <v>2234</v>
      </c>
      <c r="H523" s="147">
        <v>86</v>
      </c>
    </row>
    <row r="524" spans="1:8" x14ac:dyDescent="0.2">
      <c r="A524" s="119">
        <v>540</v>
      </c>
      <c r="B524" s="57"/>
      <c r="C524" s="63">
        <f t="shared" si="23"/>
        <v>69.17</v>
      </c>
      <c r="D524" s="117"/>
      <c r="E524" s="147">
        <v>12870</v>
      </c>
      <c r="F524" s="139">
        <f t="shared" si="22"/>
        <v>3106</v>
      </c>
      <c r="G524" s="151">
        <f t="shared" si="24"/>
        <v>2233</v>
      </c>
      <c r="H524" s="147">
        <v>86</v>
      </c>
    </row>
    <row r="525" spans="1:8" x14ac:dyDescent="0.2">
      <c r="A525" s="119">
        <v>541</v>
      </c>
      <c r="B525" s="57"/>
      <c r="C525" s="63">
        <f t="shared" si="23"/>
        <v>69.2</v>
      </c>
      <c r="D525" s="117"/>
      <c r="E525" s="147">
        <v>12870</v>
      </c>
      <c r="F525" s="139">
        <f t="shared" si="22"/>
        <v>3105</v>
      </c>
      <c r="G525" s="151">
        <f t="shared" si="24"/>
        <v>2232</v>
      </c>
      <c r="H525" s="147">
        <v>86</v>
      </c>
    </row>
    <row r="526" spans="1:8" x14ac:dyDescent="0.2">
      <c r="A526" s="119">
        <v>542</v>
      </c>
      <c r="B526" s="57"/>
      <c r="C526" s="63">
        <f t="shared" si="23"/>
        <v>69.23</v>
      </c>
      <c r="D526" s="117"/>
      <c r="E526" s="147">
        <v>12870</v>
      </c>
      <c r="F526" s="139">
        <f t="shared" ref="F526:F589" si="25">ROUND(12*1.35278*(1/C526*E526)+H526,0)</f>
        <v>3104</v>
      </c>
      <c r="G526" s="151">
        <f t="shared" si="24"/>
        <v>2231</v>
      </c>
      <c r="H526" s="147">
        <v>86</v>
      </c>
    </row>
    <row r="527" spans="1:8" x14ac:dyDescent="0.2">
      <c r="A527" s="119">
        <v>543</v>
      </c>
      <c r="B527" s="57"/>
      <c r="C527" s="63">
        <f t="shared" ref="C527:C590" si="26">ROUND(10.899*LN(A527)+A527/150-3,2)</f>
        <v>69.25</v>
      </c>
      <c r="D527" s="117"/>
      <c r="E527" s="147">
        <v>12870</v>
      </c>
      <c r="F527" s="139">
        <f t="shared" si="25"/>
        <v>3103</v>
      </c>
      <c r="G527" s="151">
        <f t="shared" si="24"/>
        <v>2230</v>
      </c>
      <c r="H527" s="147">
        <v>86</v>
      </c>
    </row>
    <row r="528" spans="1:8" x14ac:dyDescent="0.2">
      <c r="A528" s="119">
        <v>544</v>
      </c>
      <c r="B528" s="57"/>
      <c r="C528" s="63">
        <f t="shared" si="26"/>
        <v>69.28</v>
      </c>
      <c r="D528" s="117"/>
      <c r="E528" s="147">
        <v>12870</v>
      </c>
      <c r="F528" s="139">
        <f t="shared" si="25"/>
        <v>3102</v>
      </c>
      <c r="G528" s="151">
        <f t="shared" si="24"/>
        <v>2229</v>
      </c>
      <c r="H528" s="147">
        <v>86</v>
      </c>
    </row>
    <row r="529" spans="1:8" x14ac:dyDescent="0.2">
      <c r="A529" s="119">
        <v>545</v>
      </c>
      <c r="B529" s="57"/>
      <c r="C529" s="63">
        <f t="shared" si="26"/>
        <v>69.31</v>
      </c>
      <c r="D529" s="117"/>
      <c r="E529" s="147">
        <v>12870</v>
      </c>
      <c r="F529" s="139">
        <f t="shared" si="25"/>
        <v>3100</v>
      </c>
      <c r="G529" s="151">
        <f t="shared" si="24"/>
        <v>2228</v>
      </c>
      <c r="H529" s="147">
        <v>86</v>
      </c>
    </row>
    <row r="530" spans="1:8" x14ac:dyDescent="0.2">
      <c r="A530" s="119">
        <v>546</v>
      </c>
      <c r="B530" s="57"/>
      <c r="C530" s="63">
        <f t="shared" si="26"/>
        <v>69.33</v>
      </c>
      <c r="D530" s="117"/>
      <c r="E530" s="147">
        <v>12870</v>
      </c>
      <c r="F530" s="139">
        <f t="shared" si="25"/>
        <v>3099</v>
      </c>
      <c r="G530" s="151">
        <f t="shared" si="24"/>
        <v>2228</v>
      </c>
      <c r="H530" s="147">
        <v>86</v>
      </c>
    </row>
    <row r="531" spans="1:8" x14ac:dyDescent="0.2">
      <c r="A531" s="119">
        <v>547</v>
      </c>
      <c r="B531" s="57"/>
      <c r="C531" s="63">
        <f t="shared" si="26"/>
        <v>69.36</v>
      </c>
      <c r="D531" s="117"/>
      <c r="E531" s="147">
        <v>12870</v>
      </c>
      <c r="F531" s="139">
        <f t="shared" si="25"/>
        <v>3098</v>
      </c>
      <c r="G531" s="151">
        <f t="shared" si="24"/>
        <v>2227</v>
      </c>
      <c r="H531" s="147">
        <v>86</v>
      </c>
    </row>
    <row r="532" spans="1:8" x14ac:dyDescent="0.2">
      <c r="A532" s="119">
        <v>548</v>
      </c>
      <c r="B532" s="57"/>
      <c r="C532" s="63">
        <f t="shared" si="26"/>
        <v>69.39</v>
      </c>
      <c r="D532" s="117"/>
      <c r="E532" s="147">
        <v>12870</v>
      </c>
      <c r="F532" s="139">
        <f t="shared" si="25"/>
        <v>3097</v>
      </c>
      <c r="G532" s="151">
        <f t="shared" si="24"/>
        <v>2226</v>
      </c>
      <c r="H532" s="147">
        <v>86</v>
      </c>
    </row>
    <row r="533" spans="1:8" x14ac:dyDescent="0.2">
      <c r="A533" s="119">
        <v>549</v>
      </c>
      <c r="B533" s="57"/>
      <c r="C533" s="63">
        <f t="shared" si="26"/>
        <v>69.41</v>
      </c>
      <c r="D533" s="117"/>
      <c r="E533" s="147">
        <v>12870</v>
      </c>
      <c r="F533" s="139">
        <f t="shared" si="25"/>
        <v>3096</v>
      </c>
      <c r="G533" s="151">
        <f t="shared" si="24"/>
        <v>2225</v>
      </c>
      <c r="H533" s="147">
        <v>86</v>
      </c>
    </row>
    <row r="534" spans="1:8" x14ac:dyDescent="0.2">
      <c r="A534" s="119">
        <v>550</v>
      </c>
      <c r="B534" s="57"/>
      <c r="C534" s="63">
        <f t="shared" si="26"/>
        <v>69.44</v>
      </c>
      <c r="D534" s="117"/>
      <c r="E534" s="147">
        <v>12870</v>
      </c>
      <c r="F534" s="139">
        <f t="shared" si="25"/>
        <v>3095</v>
      </c>
      <c r="G534" s="151">
        <f t="shared" si="24"/>
        <v>2224</v>
      </c>
      <c r="H534" s="147">
        <v>86</v>
      </c>
    </row>
    <row r="535" spans="1:8" x14ac:dyDescent="0.2">
      <c r="A535" s="119">
        <v>551</v>
      </c>
      <c r="B535" s="57"/>
      <c r="C535" s="63">
        <f t="shared" si="26"/>
        <v>69.459999999999994</v>
      </c>
      <c r="D535" s="117"/>
      <c r="E535" s="147">
        <v>12870</v>
      </c>
      <c r="F535" s="139">
        <f t="shared" si="25"/>
        <v>3094</v>
      </c>
      <c r="G535" s="151">
        <f t="shared" si="24"/>
        <v>2223</v>
      </c>
      <c r="H535" s="147">
        <v>86</v>
      </c>
    </row>
    <row r="536" spans="1:8" x14ac:dyDescent="0.2">
      <c r="A536" s="119">
        <v>552</v>
      </c>
      <c r="B536" s="57"/>
      <c r="C536" s="63">
        <f t="shared" si="26"/>
        <v>69.489999999999995</v>
      </c>
      <c r="D536" s="117"/>
      <c r="E536" s="147">
        <v>12870</v>
      </c>
      <c r="F536" s="139">
        <f t="shared" si="25"/>
        <v>3093</v>
      </c>
      <c r="G536" s="151">
        <f t="shared" si="24"/>
        <v>2222</v>
      </c>
      <c r="H536" s="147">
        <v>86</v>
      </c>
    </row>
    <row r="537" spans="1:8" x14ac:dyDescent="0.2">
      <c r="A537" s="119">
        <v>553</v>
      </c>
      <c r="B537" s="57"/>
      <c r="C537" s="63">
        <f t="shared" si="26"/>
        <v>69.52</v>
      </c>
      <c r="D537" s="117"/>
      <c r="E537" s="147">
        <v>12870</v>
      </c>
      <c r="F537" s="139">
        <f t="shared" si="25"/>
        <v>3091</v>
      </c>
      <c r="G537" s="151">
        <f t="shared" si="24"/>
        <v>2222</v>
      </c>
      <c r="H537" s="147">
        <v>86</v>
      </c>
    </row>
    <row r="538" spans="1:8" x14ac:dyDescent="0.2">
      <c r="A538" s="119">
        <v>554</v>
      </c>
      <c r="B538" s="57"/>
      <c r="C538" s="63">
        <f t="shared" si="26"/>
        <v>69.540000000000006</v>
      </c>
      <c r="D538" s="117"/>
      <c r="E538" s="147">
        <v>12870</v>
      </c>
      <c r="F538" s="139">
        <f t="shared" si="25"/>
        <v>3090</v>
      </c>
      <c r="G538" s="151">
        <f t="shared" si="24"/>
        <v>2221</v>
      </c>
      <c r="H538" s="147">
        <v>86</v>
      </c>
    </row>
    <row r="539" spans="1:8" x14ac:dyDescent="0.2">
      <c r="A539" s="119">
        <v>555</v>
      </c>
      <c r="B539" s="57"/>
      <c r="C539" s="63">
        <f t="shared" si="26"/>
        <v>69.569999999999993</v>
      </c>
      <c r="D539" s="117"/>
      <c r="E539" s="147">
        <v>12870</v>
      </c>
      <c r="F539" s="139">
        <f t="shared" si="25"/>
        <v>3089</v>
      </c>
      <c r="G539" s="151">
        <f t="shared" si="24"/>
        <v>2220</v>
      </c>
      <c r="H539" s="147">
        <v>86</v>
      </c>
    </row>
    <row r="540" spans="1:8" x14ac:dyDescent="0.2">
      <c r="A540" s="119">
        <v>556</v>
      </c>
      <c r="B540" s="57"/>
      <c r="C540" s="63">
        <f t="shared" si="26"/>
        <v>69.599999999999994</v>
      </c>
      <c r="D540" s="117"/>
      <c r="E540" s="147">
        <v>12870</v>
      </c>
      <c r="F540" s="139">
        <f t="shared" si="25"/>
        <v>3088</v>
      </c>
      <c r="G540" s="151">
        <f t="shared" si="24"/>
        <v>2219</v>
      </c>
      <c r="H540" s="147">
        <v>86</v>
      </c>
    </row>
    <row r="541" spans="1:8" x14ac:dyDescent="0.2">
      <c r="A541" s="119">
        <v>557</v>
      </c>
      <c r="B541" s="57"/>
      <c r="C541" s="63">
        <f t="shared" si="26"/>
        <v>69.62</v>
      </c>
      <c r="D541" s="117"/>
      <c r="E541" s="147">
        <v>12870</v>
      </c>
      <c r="F541" s="139">
        <f t="shared" si="25"/>
        <v>3087</v>
      </c>
      <c r="G541" s="151">
        <f t="shared" si="24"/>
        <v>2218</v>
      </c>
      <c r="H541" s="147">
        <v>86</v>
      </c>
    </row>
    <row r="542" spans="1:8" x14ac:dyDescent="0.2">
      <c r="A542" s="119">
        <v>558</v>
      </c>
      <c r="B542" s="57"/>
      <c r="C542" s="63">
        <f t="shared" si="26"/>
        <v>69.650000000000006</v>
      </c>
      <c r="D542" s="117"/>
      <c r="E542" s="147">
        <v>12870</v>
      </c>
      <c r="F542" s="139">
        <f t="shared" si="25"/>
        <v>3086</v>
      </c>
      <c r="G542" s="151">
        <f t="shared" si="24"/>
        <v>2217</v>
      </c>
      <c r="H542" s="147">
        <v>86</v>
      </c>
    </row>
    <row r="543" spans="1:8" x14ac:dyDescent="0.2">
      <c r="A543" s="119">
        <v>559</v>
      </c>
      <c r="B543" s="57"/>
      <c r="C543" s="63">
        <f t="shared" si="26"/>
        <v>69.680000000000007</v>
      </c>
      <c r="D543" s="117"/>
      <c r="E543" s="147">
        <v>12870</v>
      </c>
      <c r="F543" s="139">
        <f t="shared" si="25"/>
        <v>3084</v>
      </c>
      <c r="G543" s="151">
        <f t="shared" si="24"/>
        <v>2216</v>
      </c>
      <c r="H543" s="147">
        <v>86</v>
      </c>
    </row>
    <row r="544" spans="1:8" x14ac:dyDescent="0.2">
      <c r="A544" s="119">
        <v>560</v>
      </c>
      <c r="B544" s="57"/>
      <c r="C544" s="63">
        <f t="shared" si="26"/>
        <v>69.7</v>
      </c>
      <c r="D544" s="117"/>
      <c r="E544" s="147">
        <v>12870</v>
      </c>
      <c r="F544" s="139">
        <f t="shared" si="25"/>
        <v>3083</v>
      </c>
      <c r="G544" s="151">
        <f t="shared" si="24"/>
        <v>2216</v>
      </c>
      <c r="H544" s="147">
        <v>86</v>
      </c>
    </row>
    <row r="545" spans="1:8" x14ac:dyDescent="0.2">
      <c r="A545" s="119">
        <v>561</v>
      </c>
      <c r="B545" s="57"/>
      <c r="C545" s="63">
        <f t="shared" si="26"/>
        <v>69.73</v>
      </c>
      <c r="D545" s="117"/>
      <c r="E545" s="147">
        <v>12870</v>
      </c>
      <c r="F545" s="139">
        <f t="shared" si="25"/>
        <v>3082</v>
      </c>
      <c r="G545" s="151">
        <f t="shared" si="24"/>
        <v>2215</v>
      </c>
      <c r="H545" s="147">
        <v>86</v>
      </c>
    </row>
    <row r="546" spans="1:8" x14ac:dyDescent="0.2">
      <c r="A546" s="119">
        <v>562</v>
      </c>
      <c r="B546" s="57"/>
      <c r="C546" s="63">
        <f t="shared" si="26"/>
        <v>69.75</v>
      </c>
      <c r="D546" s="117"/>
      <c r="E546" s="147">
        <v>12870</v>
      </c>
      <c r="F546" s="139">
        <f t="shared" si="25"/>
        <v>3081</v>
      </c>
      <c r="G546" s="151">
        <f t="shared" si="24"/>
        <v>2214</v>
      </c>
      <c r="H546" s="147">
        <v>86</v>
      </c>
    </row>
    <row r="547" spans="1:8" x14ac:dyDescent="0.2">
      <c r="A547" s="119">
        <v>563</v>
      </c>
      <c r="B547" s="57"/>
      <c r="C547" s="63">
        <f t="shared" si="26"/>
        <v>69.78</v>
      </c>
      <c r="D547" s="117"/>
      <c r="E547" s="147">
        <v>12870</v>
      </c>
      <c r="F547" s="139">
        <f t="shared" si="25"/>
        <v>3080</v>
      </c>
      <c r="G547" s="151">
        <f t="shared" si="24"/>
        <v>2213</v>
      </c>
      <c r="H547" s="147">
        <v>86</v>
      </c>
    </row>
    <row r="548" spans="1:8" x14ac:dyDescent="0.2">
      <c r="A548" s="119">
        <v>564</v>
      </c>
      <c r="B548" s="57"/>
      <c r="C548" s="63">
        <f t="shared" si="26"/>
        <v>69.81</v>
      </c>
      <c r="D548" s="117"/>
      <c r="E548" s="147">
        <v>12870</v>
      </c>
      <c r="F548" s="139">
        <f t="shared" si="25"/>
        <v>3079</v>
      </c>
      <c r="G548" s="151">
        <f t="shared" si="24"/>
        <v>2212</v>
      </c>
      <c r="H548" s="147">
        <v>86</v>
      </c>
    </row>
    <row r="549" spans="1:8" x14ac:dyDescent="0.2">
      <c r="A549" s="119">
        <v>565</v>
      </c>
      <c r="B549" s="57"/>
      <c r="C549" s="63">
        <f t="shared" si="26"/>
        <v>69.83</v>
      </c>
      <c r="D549" s="117"/>
      <c r="E549" s="147">
        <v>12870</v>
      </c>
      <c r="F549" s="139">
        <f t="shared" si="25"/>
        <v>3078</v>
      </c>
      <c r="G549" s="151">
        <f t="shared" si="24"/>
        <v>2212</v>
      </c>
      <c r="H549" s="147">
        <v>86</v>
      </c>
    </row>
    <row r="550" spans="1:8" x14ac:dyDescent="0.2">
      <c r="A550" s="119">
        <v>566</v>
      </c>
      <c r="B550" s="57"/>
      <c r="C550" s="63">
        <f t="shared" si="26"/>
        <v>69.86</v>
      </c>
      <c r="D550" s="117"/>
      <c r="E550" s="147">
        <v>12870</v>
      </c>
      <c r="F550" s="139">
        <f t="shared" si="25"/>
        <v>3077</v>
      </c>
      <c r="G550" s="151">
        <f t="shared" si="24"/>
        <v>2211</v>
      </c>
      <c r="H550" s="147">
        <v>86</v>
      </c>
    </row>
    <row r="551" spans="1:8" x14ac:dyDescent="0.2">
      <c r="A551" s="119">
        <v>567</v>
      </c>
      <c r="B551" s="57"/>
      <c r="C551" s="63">
        <f t="shared" si="26"/>
        <v>69.88</v>
      </c>
      <c r="D551" s="117"/>
      <c r="E551" s="147">
        <v>12870</v>
      </c>
      <c r="F551" s="139">
        <f t="shared" si="25"/>
        <v>3076</v>
      </c>
      <c r="G551" s="151">
        <f t="shared" si="24"/>
        <v>2210</v>
      </c>
      <c r="H551" s="147">
        <v>86</v>
      </c>
    </row>
    <row r="552" spans="1:8" x14ac:dyDescent="0.2">
      <c r="A552" s="119">
        <v>568</v>
      </c>
      <c r="B552" s="57"/>
      <c r="C552" s="63">
        <f t="shared" si="26"/>
        <v>69.91</v>
      </c>
      <c r="D552" s="117"/>
      <c r="E552" s="147">
        <v>12870</v>
      </c>
      <c r="F552" s="139">
        <f t="shared" si="25"/>
        <v>3074</v>
      </c>
      <c r="G552" s="151">
        <f t="shared" si="24"/>
        <v>2209</v>
      </c>
      <c r="H552" s="147">
        <v>86</v>
      </c>
    </row>
    <row r="553" spans="1:8" x14ac:dyDescent="0.2">
      <c r="A553" s="119">
        <v>569</v>
      </c>
      <c r="B553" s="57"/>
      <c r="C553" s="63">
        <f t="shared" si="26"/>
        <v>69.94</v>
      </c>
      <c r="D553" s="117"/>
      <c r="E553" s="147">
        <v>12870</v>
      </c>
      <c r="F553" s="139">
        <f t="shared" si="25"/>
        <v>3073</v>
      </c>
      <c r="G553" s="151">
        <f t="shared" si="24"/>
        <v>2208</v>
      </c>
      <c r="H553" s="147">
        <v>86</v>
      </c>
    </row>
    <row r="554" spans="1:8" x14ac:dyDescent="0.2">
      <c r="A554" s="119">
        <v>570</v>
      </c>
      <c r="B554" s="57"/>
      <c r="C554" s="63">
        <f t="shared" si="26"/>
        <v>69.959999999999994</v>
      </c>
      <c r="D554" s="117"/>
      <c r="E554" s="147">
        <v>12870</v>
      </c>
      <c r="F554" s="139">
        <f t="shared" si="25"/>
        <v>3072</v>
      </c>
      <c r="G554" s="151">
        <f t="shared" si="24"/>
        <v>2208</v>
      </c>
      <c r="H554" s="147">
        <v>86</v>
      </c>
    </row>
    <row r="555" spans="1:8" x14ac:dyDescent="0.2">
      <c r="A555" s="119">
        <v>571</v>
      </c>
      <c r="B555" s="57"/>
      <c r="C555" s="63">
        <f t="shared" si="26"/>
        <v>69.989999999999995</v>
      </c>
      <c r="D555" s="117"/>
      <c r="E555" s="147">
        <v>12870</v>
      </c>
      <c r="F555" s="139">
        <f t="shared" si="25"/>
        <v>3071</v>
      </c>
      <c r="G555" s="151">
        <f t="shared" si="24"/>
        <v>2207</v>
      </c>
      <c r="H555" s="147">
        <v>86</v>
      </c>
    </row>
    <row r="556" spans="1:8" x14ac:dyDescent="0.2">
      <c r="A556" s="119">
        <v>572</v>
      </c>
      <c r="B556" s="57"/>
      <c r="C556" s="63">
        <f t="shared" si="26"/>
        <v>70.010000000000005</v>
      </c>
      <c r="D556" s="117"/>
      <c r="E556" s="147">
        <v>12870</v>
      </c>
      <c r="F556" s="139">
        <f t="shared" si="25"/>
        <v>3070</v>
      </c>
      <c r="G556" s="151">
        <f t="shared" ref="G556:G619" si="27">ROUND(12*(1/C556*E556),0)</f>
        <v>2206</v>
      </c>
      <c r="H556" s="147">
        <v>86</v>
      </c>
    </row>
    <row r="557" spans="1:8" x14ac:dyDescent="0.2">
      <c r="A557" s="119">
        <v>573</v>
      </c>
      <c r="B557" s="57"/>
      <c r="C557" s="63">
        <f t="shared" si="26"/>
        <v>70.040000000000006</v>
      </c>
      <c r="D557" s="117"/>
      <c r="E557" s="147">
        <v>12870</v>
      </c>
      <c r="F557" s="139">
        <f t="shared" si="25"/>
        <v>3069</v>
      </c>
      <c r="G557" s="151">
        <f t="shared" si="27"/>
        <v>2205</v>
      </c>
      <c r="H557" s="147">
        <v>86</v>
      </c>
    </row>
    <row r="558" spans="1:8" x14ac:dyDescent="0.2">
      <c r="A558" s="119">
        <v>574</v>
      </c>
      <c r="B558" s="57"/>
      <c r="C558" s="63">
        <f t="shared" si="26"/>
        <v>70.06</v>
      </c>
      <c r="D558" s="117"/>
      <c r="E558" s="147">
        <v>12870</v>
      </c>
      <c r="F558" s="139">
        <f t="shared" si="25"/>
        <v>3068</v>
      </c>
      <c r="G558" s="151">
        <f t="shared" si="27"/>
        <v>2204</v>
      </c>
      <c r="H558" s="147">
        <v>86</v>
      </c>
    </row>
    <row r="559" spans="1:8" x14ac:dyDescent="0.2">
      <c r="A559" s="119">
        <v>575</v>
      </c>
      <c r="B559" s="57"/>
      <c r="C559" s="63">
        <f t="shared" si="26"/>
        <v>70.09</v>
      </c>
      <c r="D559" s="117"/>
      <c r="E559" s="147">
        <v>12870</v>
      </c>
      <c r="F559" s="139">
        <f t="shared" si="25"/>
        <v>3067</v>
      </c>
      <c r="G559" s="151">
        <f t="shared" si="27"/>
        <v>2203</v>
      </c>
      <c r="H559" s="147">
        <v>86</v>
      </c>
    </row>
    <row r="560" spans="1:8" x14ac:dyDescent="0.2">
      <c r="A560" s="119">
        <v>576</v>
      </c>
      <c r="B560" s="57"/>
      <c r="C560" s="63">
        <f t="shared" si="26"/>
        <v>70.12</v>
      </c>
      <c r="D560" s="117"/>
      <c r="E560" s="147">
        <v>12870</v>
      </c>
      <c r="F560" s="139">
        <f t="shared" si="25"/>
        <v>3066</v>
      </c>
      <c r="G560" s="151">
        <f t="shared" si="27"/>
        <v>2203</v>
      </c>
      <c r="H560" s="147">
        <v>86</v>
      </c>
    </row>
    <row r="561" spans="1:8" x14ac:dyDescent="0.2">
      <c r="A561" s="119">
        <v>577</v>
      </c>
      <c r="B561" s="57"/>
      <c r="C561" s="63">
        <f t="shared" si="26"/>
        <v>70.14</v>
      </c>
      <c r="D561" s="117"/>
      <c r="E561" s="147">
        <v>12870</v>
      </c>
      <c r="F561" s="139">
        <f t="shared" si="25"/>
        <v>3065</v>
      </c>
      <c r="G561" s="151">
        <f t="shared" si="27"/>
        <v>2202</v>
      </c>
      <c r="H561" s="147">
        <v>86</v>
      </c>
    </row>
    <row r="562" spans="1:8" x14ac:dyDescent="0.2">
      <c r="A562" s="119">
        <v>578</v>
      </c>
      <c r="B562" s="57"/>
      <c r="C562" s="63">
        <f t="shared" si="26"/>
        <v>70.17</v>
      </c>
      <c r="D562" s="117"/>
      <c r="E562" s="147">
        <v>12870</v>
      </c>
      <c r="F562" s="139">
        <f t="shared" si="25"/>
        <v>3063</v>
      </c>
      <c r="G562" s="151">
        <f t="shared" si="27"/>
        <v>2201</v>
      </c>
      <c r="H562" s="147">
        <v>86</v>
      </c>
    </row>
    <row r="563" spans="1:8" x14ac:dyDescent="0.2">
      <c r="A563" s="119">
        <v>579</v>
      </c>
      <c r="B563" s="57"/>
      <c r="C563" s="63">
        <f t="shared" si="26"/>
        <v>70.19</v>
      </c>
      <c r="D563" s="117"/>
      <c r="E563" s="147">
        <v>12870</v>
      </c>
      <c r="F563" s="139">
        <f t="shared" si="25"/>
        <v>3063</v>
      </c>
      <c r="G563" s="151">
        <f t="shared" si="27"/>
        <v>2200</v>
      </c>
      <c r="H563" s="147">
        <v>86</v>
      </c>
    </row>
    <row r="564" spans="1:8" x14ac:dyDescent="0.2">
      <c r="A564" s="119">
        <v>580</v>
      </c>
      <c r="B564" s="57"/>
      <c r="C564" s="63">
        <f t="shared" si="26"/>
        <v>70.22</v>
      </c>
      <c r="D564" s="117"/>
      <c r="E564" s="147">
        <v>12870</v>
      </c>
      <c r="F564" s="139">
        <f t="shared" si="25"/>
        <v>3061</v>
      </c>
      <c r="G564" s="151">
        <f t="shared" si="27"/>
        <v>2199</v>
      </c>
      <c r="H564" s="147">
        <v>86</v>
      </c>
    </row>
    <row r="565" spans="1:8" x14ac:dyDescent="0.2">
      <c r="A565" s="119">
        <v>581</v>
      </c>
      <c r="B565" s="57"/>
      <c r="C565" s="63">
        <f t="shared" si="26"/>
        <v>70.239999999999995</v>
      </c>
      <c r="D565" s="117"/>
      <c r="E565" s="147">
        <v>12870</v>
      </c>
      <c r="F565" s="139">
        <f t="shared" si="25"/>
        <v>3060</v>
      </c>
      <c r="G565" s="151">
        <f t="shared" si="27"/>
        <v>2199</v>
      </c>
      <c r="H565" s="147">
        <v>86</v>
      </c>
    </row>
    <row r="566" spans="1:8" x14ac:dyDescent="0.2">
      <c r="A566" s="119">
        <v>582</v>
      </c>
      <c r="B566" s="57"/>
      <c r="C566" s="63">
        <f t="shared" si="26"/>
        <v>70.27</v>
      </c>
      <c r="D566" s="117"/>
      <c r="E566" s="147">
        <v>12870</v>
      </c>
      <c r="F566" s="139">
        <f t="shared" si="25"/>
        <v>3059</v>
      </c>
      <c r="G566" s="151">
        <f t="shared" si="27"/>
        <v>2198</v>
      </c>
      <c r="H566" s="147">
        <v>86</v>
      </c>
    </row>
    <row r="567" spans="1:8" x14ac:dyDescent="0.2">
      <c r="A567" s="119">
        <v>583</v>
      </c>
      <c r="B567" s="57"/>
      <c r="C567" s="63">
        <f t="shared" si="26"/>
        <v>70.290000000000006</v>
      </c>
      <c r="D567" s="117"/>
      <c r="E567" s="147">
        <v>12870</v>
      </c>
      <c r="F567" s="139">
        <f t="shared" si="25"/>
        <v>3058</v>
      </c>
      <c r="G567" s="151">
        <f t="shared" si="27"/>
        <v>2197</v>
      </c>
      <c r="H567" s="147">
        <v>86</v>
      </c>
    </row>
    <row r="568" spans="1:8" x14ac:dyDescent="0.2">
      <c r="A568" s="119">
        <v>584</v>
      </c>
      <c r="B568" s="57"/>
      <c r="C568" s="63">
        <f t="shared" si="26"/>
        <v>70.319999999999993</v>
      </c>
      <c r="D568" s="117"/>
      <c r="E568" s="147">
        <v>12870</v>
      </c>
      <c r="F568" s="139">
        <f t="shared" si="25"/>
        <v>3057</v>
      </c>
      <c r="G568" s="151">
        <f t="shared" si="27"/>
        <v>2196</v>
      </c>
      <c r="H568" s="147">
        <v>86</v>
      </c>
    </row>
    <row r="569" spans="1:8" x14ac:dyDescent="0.2">
      <c r="A569" s="119">
        <v>585</v>
      </c>
      <c r="B569" s="57"/>
      <c r="C569" s="63">
        <f t="shared" si="26"/>
        <v>70.34</v>
      </c>
      <c r="D569" s="117"/>
      <c r="E569" s="147">
        <v>12870</v>
      </c>
      <c r="F569" s="139">
        <f t="shared" si="25"/>
        <v>3056</v>
      </c>
      <c r="G569" s="151">
        <f t="shared" si="27"/>
        <v>2196</v>
      </c>
      <c r="H569" s="147">
        <v>86</v>
      </c>
    </row>
    <row r="570" spans="1:8" x14ac:dyDescent="0.2">
      <c r="A570" s="119">
        <v>586</v>
      </c>
      <c r="B570" s="57"/>
      <c r="C570" s="63">
        <f t="shared" si="26"/>
        <v>70.37</v>
      </c>
      <c r="D570" s="117"/>
      <c r="E570" s="147">
        <v>12870</v>
      </c>
      <c r="F570" s="139">
        <f t="shared" si="25"/>
        <v>3055</v>
      </c>
      <c r="G570" s="151">
        <f t="shared" si="27"/>
        <v>2195</v>
      </c>
      <c r="H570" s="147">
        <v>86</v>
      </c>
    </row>
    <row r="571" spans="1:8" x14ac:dyDescent="0.2">
      <c r="A571" s="119">
        <v>587</v>
      </c>
      <c r="B571" s="57"/>
      <c r="C571" s="63">
        <f t="shared" si="26"/>
        <v>70.39</v>
      </c>
      <c r="D571" s="117"/>
      <c r="E571" s="147">
        <v>12870</v>
      </c>
      <c r="F571" s="139">
        <f t="shared" si="25"/>
        <v>3054</v>
      </c>
      <c r="G571" s="151">
        <f t="shared" si="27"/>
        <v>2194</v>
      </c>
      <c r="H571" s="147">
        <v>86</v>
      </c>
    </row>
    <row r="572" spans="1:8" x14ac:dyDescent="0.2">
      <c r="A572" s="119">
        <v>588</v>
      </c>
      <c r="B572" s="57"/>
      <c r="C572" s="63">
        <f t="shared" si="26"/>
        <v>70.42</v>
      </c>
      <c r="D572" s="117"/>
      <c r="E572" s="147">
        <v>12870</v>
      </c>
      <c r="F572" s="139">
        <f t="shared" si="25"/>
        <v>3053</v>
      </c>
      <c r="G572" s="151">
        <f t="shared" si="27"/>
        <v>2193</v>
      </c>
      <c r="H572" s="147">
        <v>86</v>
      </c>
    </row>
    <row r="573" spans="1:8" x14ac:dyDescent="0.2">
      <c r="A573" s="119">
        <v>589</v>
      </c>
      <c r="B573" s="57"/>
      <c r="C573" s="63">
        <f t="shared" si="26"/>
        <v>70.45</v>
      </c>
      <c r="D573" s="117"/>
      <c r="E573" s="147">
        <v>12870</v>
      </c>
      <c r="F573" s="139">
        <f t="shared" si="25"/>
        <v>3052</v>
      </c>
      <c r="G573" s="151">
        <f t="shared" si="27"/>
        <v>2192</v>
      </c>
      <c r="H573" s="147">
        <v>86</v>
      </c>
    </row>
    <row r="574" spans="1:8" x14ac:dyDescent="0.2">
      <c r="A574" s="119">
        <v>590</v>
      </c>
      <c r="B574" s="57"/>
      <c r="C574" s="63">
        <f t="shared" si="26"/>
        <v>70.47</v>
      </c>
      <c r="D574" s="117"/>
      <c r="E574" s="147">
        <v>12870</v>
      </c>
      <c r="F574" s="139">
        <f t="shared" si="25"/>
        <v>3051</v>
      </c>
      <c r="G574" s="151">
        <f t="shared" si="27"/>
        <v>2192</v>
      </c>
      <c r="H574" s="147">
        <v>86</v>
      </c>
    </row>
    <row r="575" spans="1:8" x14ac:dyDescent="0.2">
      <c r="A575" s="119">
        <v>591</v>
      </c>
      <c r="B575" s="57"/>
      <c r="C575" s="63">
        <f t="shared" si="26"/>
        <v>70.5</v>
      </c>
      <c r="D575" s="117"/>
      <c r="E575" s="147">
        <v>12870</v>
      </c>
      <c r="F575" s="139">
        <f t="shared" si="25"/>
        <v>3049</v>
      </c>
      <c r="G575" s="151">
        <f t="shared" si="27"/>
        <v>2191</v>
      </c>
      <c r="H575" s="147">
        <v>86</v>
      </c>
    </row>
    <row r="576" spans="1:8" x14ac:dyDescent="0.2">
      <c r="A576" s="119">
        <v>592</v>
      </c>
      <c r="B576" s="57"/>
      <c r="C576" s="63">
        <f t="shared" si="26"/>
        <v>70.52</v>
      </c>
      <c r="D576" s="117"/>
      <c r="E576" s="147">
        <v>12870</v>
      </c>
      <c r="F576" s="139">
        <f t="shared" si="25"/>
        <v>3049</v>
      </c>
      <c r="G576" s="151">
        <f t="shared" si="27"/>
        <v>2190</v>
      </c>
      <c r="H576" s="147">
        <v>86</v>
      </c>
    </row>
    <row r="577" spans="1:8" x14ac:dyDescent="0.2">
      <c r="A577" s="119">
        <v>593</v>
      </c>
      <c r="B577" s="57"/>
      <c r="C577" s="63">
        <f t="shared" si="26"/>
        <v>70.55</v>
      </c>
      <c r="D577" s="117"/>
      <c r="E577" s="147">
        <v>12870</v>
      </c>
      <c r="F577" s="139">
        <f t="shared" si="25"/>
        <v>3047</v>
      </c>
      <c r="G577" s="151">
        <f t="shared" si="27"/>
        <v>2189</v>
      </c>
      <c r="H577" s="147">
        <v>86</v>
      </c>
    </row>
    <row r="578" spans="1:8" x14ac:dyDescent="0.2">
      <c r="A578" s="119">
        <v>594</v>
      </c>
      <c r="B578" s="57"/>
      <c r="C578" s="63">
        <f t="shared" si="26"/>
        <v>70.569999999999993</v>
      </c>
      <c r="D578" s="117"/>
      <c r="E578" s="147">
        <v>12870</v>
      </c>
      <c r="F578" s="139">
        <f t="shared" si="25"/>
        <v>3047</v>
      </c>
      <c r="G578" s="151">
        <f t="shared" si="27"/>
        <v>2188</v>
      </c>
      <c r="H578" s="147">
        <v>86</v>
      </c>
    </row>
    <row r="579" spans="1:8" x14ac:dyDescent="0.2">
      <c r="A579" s="119">
        <v>595</v>
      </c>
      <c r="B579" s="57"/>
      <c r="C579" s="63">
        <f t="shared" si="26"/>
        <v>70.599999999999994</v>
      </c>
      <c r="D579" s="117"/>
      <c r="E579" s="147">
        <v>12870</v>
      </c>
      <c r="F579" s="139">
        <f t="shared" si="25"/>
        <v>3045</v>
      </c>
      <c r="G579" s="151">
        <f t="shared" si="27"/>
        <v>2188</v>
      </c>
      <c r="H579" s="147">
        <v>86</v>
      </c>
    </row>
    <row r="580" spans="1:8" x14ac:dyDescent="0.2">
      <c r="A580" s="119">
        <v>596</v>
      </c>
      <c r="B580" s="57"/>
      <c r="C580" s="63">
        <f t="shared" si="26"/>
        <v>70.62</v>
      </c>
      <c r="D580" s="117"/>
      <c r="E580" s="147">
        <v>12870</v>
      </c>
      <c r="F580" s="139">
        <f t="shared" si="25"/>
        <v>3044</v>
      </c>
      <c r="G580" s="151">
        <f t="shared" si="27"/>
        <v>2187</v>
      </c>
      <c r="H580" s="147">
        <v>86</v>
      </c>
    </row>
    <row r="581" spans="1:8" x14ac:dyDescent="0.2">
      <c r="A581" s="119">
        <v>597</v>
      </c>
      <c r="B581" s="57"/>
      <c r="C581" s="63">
        <f t="shared" si="26"/>
        <v>70.650000000000006</v>
      </c>
      <c r="D581" s="117"/>
      <c r="E581" s="147">
        <v>12870</v>
      </c>
      <c r="F581" s="139">
        <f t="shared" si="25"/>
        <v>3043</v>
      </c>
      <c r="G581" s="151">
        <f t="shared" si="27"/>
        <v>2186</v>
      </c>
      <c r="H581" s="147">
        <v>86</v>
      </c>
    </row>
    <row r="582" spans="1:8" x14ac:dyDescent="0.2">
      <c r="A582" s="119">
        <v>598</v>
      </c>
      <c r="B582" s="57"/>
      <c r="C582" s="63">
        <f t="shared" si="26"/>
        <v>70.67</v>
      </c>
      <c r="D582" s="117"/>
      <c r="E582" s="147">
        <v>12870</v>
      </c>
      <c r="F582" s="139">
        <f t="shared" si="25"/>
        <v>3042</v>
      </c>
      <c r="G582" s="151">
        <f t="shared" si="27"/>
        <v>2185</v>
      </c>
      <c r="H582" s="147">
        <v>86</v>
      </c>
    </row>
    <row r="583" spans="1:8" x14ac:dyDescent="0.2">
      <c r="A583" s="119">
        <v>599</v>
      </c>
      <c r="B583" s="57"/>
      <c r="C583" s="63">
        <f t="shared" si="26"/>
        <v>70.7</v>
      </c>
      <c r="D583" s="117"/>
      <c r="E583" s="147">
        <v>12870</v>
      </c>
      <c r="F583" s="139">
        <f t="shared" si="25"/>
        <v>3041</v>
      </c>
      <c r="G583" s="151">
        <f t="shared" si="27"/>
        <v>2184</v>
      </c>
      <c r="H583" s="147">
        <v>86</v>
      </c>
    </row>
    <row r="584" spans="1:8" x14ac:dyDescent="0.2">
      <c r="A584" s="119">
        <v>600</v>
      </c>
      <c r="B584" s="57"/>
      <c r="C584" s="63">
        <f t="shared" si="26"/>
        <v>70.72</v>
      </c>
      <c r="D584" s="117"/>
      <c r="E584" s="147">
        <v>12870</v>
      </c>
      <c r="F584" s="139">
        <f t="shared" si="25"/>
        <v>3040</v>
      </c>
      <c r="G584" s="151">
        <f t="shared" si="27"/>
        <v>2184</v>
      </c>
      <c r="H584" s="147">
        <v>86</v>
      </c>
    </row>
    <row r="585" spans="1:8" x14ac:dyDescent="0.2">
      <c r="A585" s="119">
        <v>601</v>
      </c>
      <c r="B585" s="57"/>
      <c r="C585" s="63">
        <f t="shared" si="26"/>
        <v>70.739999999999995</v>
      </c>
      <c r="D585" s="117"/>
      <c r="E585" s="147">
        <v>12870</v>
      </c>
      <c r="F585" s="139">
        <f t="shared" si="25"/>
        <v>3039</v>
      </c>
      <c r="G585" s="151">
        <f t="shared" si="27"/>
        <v>2183</v>
      </c>
      <c r="H585" s="147">
        <v>86</v>
      </c>
    </row>
    <row r="586" spans="1:8" x14ac:dyDescent="0.2">
      <c r="A586" s="119">
        <v>602</v>
      </c>
      <c r="B586" s="57"/>
      <c r="C586" s="63">
        <f t="shared" si="26"/>
        <v>70.77</v>
      </c>
      <c r="D586" s="117"/>
      <c r="E586" s="147">
        <v>12870</v>
      </c>
      <c r="F586" s="139">
        <f t="shared" si="25"/>
        <v>3038</v>
      </c>
      <c r="G586" s="151">
        <f t="shared" si="27"/>
        <v>2182</v>
      </c>
      <c r="H586" s="147">
        <v>86</v>
      </c>
    </row>
    <row r="587" spans="1:8" x14ac:dyDescent="0.2">
      <c r="A587" s="119">
        <v>603</v>
      </c>
      <c r="B587" s="57"/>
      <c r="C587" s="63">
        <f t="shared" si="26"/>
        <v>70.790000000000006</v>
      </c>
      <c r="D587" s="117"/>
      <c r="E587" s="147">
        <v>12870</v>
      </c>
      <c r="F587" s="139">
        <f t="shared" si="25"/>
        <v>3037</v>
      </c>
      <c r="G587" s="151">
        <f t="shared" si="27"/>
        <v>2182</v>
      </c>
      <c r="H587" s="147">
        <v>86</v>
      </c>
    </row>
    <row r="588" spans="1:8" x14ac:dyDescent="0.2">
      <c r="A588" s="119">
        <v>604</v>
      </c>
      <c r="B588" s="57"/>
      <c r="C588" s="63">
        <f t="shared" si="26"/>
        <v>70.819999999999993</v>
      </c>
      <c r="D588" s="117"/>
      <c r="E588" s="147">
        <v>12870</v>
      </c>
      <c r="F588" s="139">
        <f t="shared" si="25"/>
        <v>3036</v>
      </c>
      <c r="G588" s="151">
        <f t="shared" si="27"/>
        <v>2181</v>
      </c>
      <c r="H588" s="147">
        <v>86</v>
      </c>
    </row>
    <row r="589" spans="1:8" x14ac:dyDescent="0.2">
      <c r="A589" s="119">
        <v>605</v>
      </c>
      <c r="B589" s="57"/>
      <c r="C589" s="63">
        <f t="shared" si="26"/>
        <v>70.84</v>
      </c>
      <c r="D589" s="117"/>
      <c r="E589" s="147">
        <v>12870</v>
      </c>
      <c r="F589" s="139">
        <f t="shared" si="25"/>
        <v>3035</v>
      </c>
      <c r="G589" s="151">
        <f t="shared" si="27"/>
        <v>2180</v>
      </c>
      <c r="H589" s="147">
        <v>86</v>
      </c>
    </row>
    <row r="590" spans="1:8" x14ac:dyDescent="0.2">
      <c r="A590" s="119">
        <v>606</v>
      </c>
      <c r="B590" s="57"/>
      <c r="C590" s="63">
        <f t="shared" si="26"/>
        <v>70.87</v>
      </c>
      <c r="D590" s="117"/>
      <c r="E590" s="147">
        <v>12870</v>
      </c>
      <c r="F590" s="139">
        <f t="shared" ref="F590:F653" si="28">ROUND(12*1.35278*(1/C590*E590)+H590,0)</f>
        <v>3034</v>
      </c>
      <c r="G590" s="151">
        <f t="shared" si="27"/>
        <v>2179</v>
      </c>
      <c r="H590" s="147">
        <v>86</v>
      </c>
    </row>
    <row r="591" spans="1:8" x14ac:dyDescent="0.2">
      <c r="A591" s="119">
        <v>607</v>
      </c>
      <c r="B591" s="57"/>
      <c r="C591" s="63">
        <f t="shared" ref="C591:C654" si="29">ROUND(10.899*LN(A591)+A591/150-3,2)</f>
        <v>70.89</v>
      </c>
      <c r="D591" s="117"/>
      <c r="E591" s="147">
        <v>12870</v>
      </c>
      <c r="F591" s="139">
        <f t="shared" si="28"/>
        <v>3033</v>
      </c>
      <c r="G591" s="151">
        <f t="shared" si="27"/>
        <v>2179</v>
      </c>
      <c r="H591" s="147">
        <v>86</v>
      </c>
    </row>
    <row r="592" spans="1:8" x14ac:dyDescent="0.2">
      <c r="A592" s="119">
        <v>608</v>
      </c>
      <c r="B592" s="57"/>
      <c r="C592" s="63">
        <f t="shared" si="29"/>
        <v>70.92</v>
      </c>
      <c r="D592" s="117"/>
      <c r="E592" s="147">
        <v>12870</v>
      </c>
      <c r="F592" s="139">
        <f t="shared" si="28"/>
        <v>3032</v>
      </c>
      <c r="G592" s="151">
        <f t="shared" si="27"/>
        <v>2178</v>
      </c>
      <c r="H592" s="147">
        <v>86</v>
      </c>
    </row>
    <row r="593" spans="1:8" x14ac:dyDescent="0.2">
      <c r="A593" s="119">
        <v>609</v>
      </c>
      <c r="B593" s="57"/>
      <c r="C593" s="63">
        <f t="shared" si="29"/>
        <v>70.94</v>
      </c>
      <c r="D593" s="117"/>
      <c r="E593" s="147">
        <v>12870</v>
      </c>
      <c r="F593" s="139">
        <f t="shared" si="28"/>
        <v>3031</v>
      </c>
      <c r="G593" s="151">
        <f t="shared" si="27"/>
        <v>2177</v>
      </c>
      <c r="H593" s="147">
        <v>86</v>
      </c>
    </row>
    <row r="594" spans="1:8" x14ac:dyDescent="0.2">
      <c r="A594" s="119">
        <v>610</v>
      </c>
      <c r="B594" s="57"/>
      <c r="C594" s="63">
        <f t="shared" si="29"/>
        <v>70.97</v>
      </c>
      <c r="D594" s="117"/>
      <c r="E594" s="147">
        <v>12870</v>
      </c>
      <c r="F594" s="139">
        <f t="shared" si="28"/>
        <v>3030</v>
      </c>
      <c r="G594" s="151">
        <f t="shared" si="27"/>
        <v>2176</v>
      </c>
      <c r="H594" s="147">
        <v>86</v>
      </c>
    </row>
    <row r="595" spans="1:8" x14ac:dyDescent="0.2">
      <c r="A595" s="119">
        <v>611</v>
      </c>
      <c r="B595" s="57"/>
      <c r="C595" s="63">
        <f t="shared" si="29"/>
        <v>70.989999999999995</v>
      </c>
      <c r="D595" s="117"/>
      <c r="E595" s="147">
        <v>12870</v>
      </c>
      <c r="F595" s="139">
        <f t="shared" si="28"/>
        <v>3029</v>
      </c>
      <c r="G595" s="151">
        <f t="shared" si="27"/>
        <v>2176</v>
      </c>
      <c r="H595" s="147">
        <v>86</v>
      </c>
    </row>
    <row r="596" spans="1:8" x14ac:dyDescent="0.2">
      <c r="A596" s="119">
        <v>612</v>
      </c>
      <c r="B596" s="57"/>
      <c r="C596" s="63">
        <f t="shared" si="29"/>
        <v>71.02</v>
      </c>
      <c r="D596" s="117"/>
      <c r="E596" s="147">
        <v>12870</v>
      </c>
      <c r="F596" s="139">
        <f t="shared" si="28"/>
        <v>3028</v>
      </c>
      <c r="G596" s="151">
        <f t="shared" si="27"/>
        <v>2175</v>
      </c>
      <c r="H596" s="147">
        <v>86</v>
      </c>
    </row>
    <row r="597" spans="1:8" x14ac:dyDescent="0.2">
      <c r="A597" s="119">
        <v>613</v>
      </c>
      <c r="B597" s="57"/>
      <c r="C597" s="63">
        <f t="shared" si="29"/>
        <v>71.040000000000006</v>
      </c>
      <c r="D597" s="117"/>
      <c r="E597" s="147">
        <v>12870</v>
      </c>
      <c r="F597" s="139">
        <f t="shared" si="28"/>
        <v>3027</v>
      </c>
      <c r="G597" s="151">
        <f t="shared" si="27"/>
        <v>2174</v>
      </c>
      <c r="H597" s="147">
        <v>86</v>
      </c>
    </row>
    <row r="598" spans="1:8" x14ac:dyDescent="0.2">
      <c r="A598" s="119">
        <v>614</v>
      </c>
      <c r="B598" s="57"/>
      <c r="C598" s="63">
        <f t="shared" si="29"/>
        <v>71.06</v>
      </c>
      <c r="D598" s="117"/>
      <c r="E598" s="147">
        <v>12870</v>
      </c>
      <c r="F598" s="139">
        <f t="shared" si="28"/>
        <v>3026</v>
      </c>
      <c r="G598" s="151">
        <f t="shared" si="27"/>
        <v>2173</v>
      </c>
      <c r="H598" s="147">
        <v>86</v>
      </c>
    </row>
    <row r="599" spans="1:8" x14ac:dyDescent="0.2">
      <c r="A599" s="119">
        <v>615</v>
      </c>
      <c r="B599" s="57"/>
      <c r="C599" s="63">
        <f t="shared" si="29"/>
        <v>71.09</v>
      </c>
      <c r="D599" s="117"/>
      <c r="E599" s="147">
        <v>12870</v>
      </c>
      <c r="F599" s="139">
        <f t="shared" si="28"/>
        <v>3025</v>
      </c>
      <c r="G599" s="151">
        <f t="shared" si="27"/>
        <v>2172</v>
      </c>
      <c r="H599" s="147">
        <v>86</v>
      </c>
    </row>
    <row r="600" spans="1:8" x14ac:dyDescent="0.2">
      <c r="A600" s="119">
        <v>616</v>
      </c>
      <c r="B600" s="57"/>
      <c r="C600" s="63">
        <f t="shared" si="29"/>
        <v>71.11</v>
      </c>
      <c r="D600" s="117"/>
      <c r="E600" s="147">
        <v>12870</v>
      </c>
      <c r="F600" s="139">
        <f t="shared" si="28"/>
        <v>3024</v>
      </c>
      <c r="G600" s="151">
        <f t="shared" si="27"/>
        <v>2172</v>
      </c>
      <c r="H600" s="147">
        <v>86</v>
      </c>
    </row>
    <row r="601" spans="1:8" x14ac:dyDescent="0.2">
      <c r="A601" s="119">
        <v>617</v>
      </c>
      <c r="B601" s="57"/>
      <c r="C601" s="63">
        <f t="shared" si="29"/>
        <v>71.14</v>
      </c>
      <c r="D601" s="117"/>
      <c r="E601" s="147">
        <v>12870</v>
      </c>
      <c r="F601" s="139">
        <f t="shared" si="28"/>
        <v>3023</v>
      </c>
      <c r="G601" s="151">
        <f t="shared" si="27"/>
        <v>2171</v>
      </c>
      <c r="H601" s="147">
        <v>86</v>
      </c>
    </row>
    <row r="602" spans="1:8" x14ac:dyDescent="0.2">
      <c r="A602" s="119">
        <v>618</v>
      </c>
      <c r="B602" s="57"/>
      <c r="C602" s="63">
        <f t="shared" si="29"/>
        <v>71.16</v>
      </c>
      <c r="D602" s="117"/>
      <c r="E602" s="147">
        <v>12870</v>
      </c>
      <c r="F602" s="139">
        <f t="shared" si="28"/>
        <v>3022</v>
      </c>
      <c r="G602" s="151">
        <f t="shared" si="27"/>
        <v>2170</v>
      </c>
      <c r="H602" s="147">
        <v>86</v>
      </c>
    </row>
    <row r="603" spans="1:8" x14ac:dyDescent="0.2">
      <c r="A603" s="119">
        <v>619</v>
      </c>
      <c r="B603" s="57"/>
      <c r="C603" s="63">
        <f t="shared" si="29"/>
        <v>71.19</v>
      </c>
      <c r="D603" s="117"/>
      <c r="E603" s="147">
        <v>12870</v>
      </c>
      <c r="F603" s="139">
        <f t="shared" si="28"/>
        <v>3021</v>
      </c>
      <c r="G603" s="151">
        <f t="shared" si="27"/>
        <v>2169</v>
      </c>
      <c r="H603" s="147">
        <v>86</v>
      </c>
    </row>
    <row r="604" spans="1:8" x14ac:dyDescent="0.2">
      <c r="A604" s="119">
        <v>620</v>
      </c>
      <c r="B604" s="57"/>
      <c r="C604" s="63">
        <f t="shared" si="29"/>
        <v>71.209999999999994</v>
      </c>
      <c r="D604" s="117"/>
      <c r="E604" s="147">
        <v>12870</v>
      </c>
      <c r="F604" s="139">
        <f t="shared" si="28"/>
        <v>3020</v>
      </c>
      <c r="G604" s="151">
        <f t="shared" si="27"/>
        <v>2169</v>
      </c>
      <c r="H604" s="147">
        <v>86</v>
      </c>
    </row>
    <row r="605" spans="1:8" x14ac:dyDescent="0.2">
      <c r="A605" s="119">
        <v>621</v>
      </c>
      <c r="B605" s="57"/>
      <c r="C605" s="63">
        <f t="shared" si="29"/>
        <v>71.239999999999995</v>
      </c>
      <c r="D605" s="117"/>
      <c r="E605" s="147">
        <v>12870</v>
      </c>
      <c r="F605" s="139">
        <f t="shared" si="28"/>
        <v>3019</v>
      </c>
      <c r="G605" s="151">
        <f t="shared" si="27"/>
        <v>2168</v>
      </c>
      <c r="H605" s="147">
        <v>86</v>
      </c>
    </row>
    <row r="606" spans="1:8" x14ac:dyDescent="0.2">
      <c r="A606" s="119">
        <v>622</v>
      </c>
      <c r="B606" s="57"/>
      <c r="C606" s="63">
        <f t="shared" si="29"/>
        <v>71.260000000000005</v>
      </c>
      <c r="D606" s="117"/>
      <c r="E606" s="147">
        <v>12870</v>
      </c>
      <c r="F606" s="139">
        <f t="shared" si="28"/>
        <v>3018</v>
      </c>
      <c r="G606" s="151">
        <f t="shared" si="27"/>
        <v>2167</v>
      </c>
      <c r="H606" s="147">
        <v>86</v>
      </c>
    </row>
    <row r="607" spans="1:8" x14ac:dyDescent="0.2">
      <c r="A607" s="119">
        <v>623</v>
      </c>
      <c r="B607" s="57"/>
      <c r="C607" s="63">
        <f t="shared" si="29"/>
        <v>71.28</v>
      </c>
      <c r="D607" s="117"/>
      <c r="E607" s="147">
        <v>12870</v>
      </c>
      <c r="F607" s="139">
        <f t="shared" si="28"/>
        <v>3017</v>
      </c>
      <c r="G607" s="151">
        <f t="shared" si="27"/>
        <v>2167</v>
      </c>
      <c r="H607" s="147">
        <v>86</v>
      </c>
    </row>
    <row r="608" spans="1:8" x14ac:dyDescent="0.2">
      <c r="A608" s="119">
        <v>624</v>
      </c>
      <c r="B608" s="57"/>
      <c r="C608" s="63">
        <f t="shared" si="29"/>
        <v>71.31</v>
      </c>
      <c r="D608" s="117"/>
      <c r="E608" s="147">
        <v>12870</v>
      </c>
      <c r="F608" s="139">
        <f t="shared" si="28"/>
        <v>3016</v>
      </c>
      <c r="G608" s="151">
        <f t="shared" si="27"/>
        <v>2166</v>
      </c>
      <c r="H608" s="147">
        <v>86</v>
      </c>
    </row>
    <row r="609" spans="1:8" x14ac:dyDescent="0.2">
      <c r="A609" s="119">
        <v>625</v>
      </c>
      <c r="B609" s="57"/>
      <c r="C609" s="63">
        <f t="shared" si="29"/>
        <v>71.33</v>
      </c>
      <c r="D609" s="117"/>
      <c r="E609" s="147">
        <v>12870</v>
      </c>
      <c r="F609" s="139">
        <f t="shared" si="28"/>
        <v>3015</v>
      </c>
      <c r="G609" s="151">
        <f t="shared" si="27"/>
        <v>2165</v>
      </c>
      <c r="H609" s="147">
        <v>86</v>
      </c>
    </row>
    <row r="610" spans="1:8" x14ac:dyDescent="0.2">
      <c r="A610" s="119">
        <v>626</v>
      </c>
      <c r="B610" s="57"/>
      <c r="C610" s="63">
        <f t="shared" si="29"/>
        <v>71.36</v>
      </c>
      <c r="D610" s="117"/>
      <c r="E610" s="147">
        <v>12870</v>
      </c>
      <c r="F610" s="139">
        <f t="shared" si="28"/>
        <v>3014</v>
      </c>
      <c r="G610" s="151">
        <f t="shared" si="27"/>
        <v>2164</v>
      </c>
      <c r="H610" s="147">
        <v>86</v>
      </c>
    </row>
    <row r="611" spans="1:8" x14ac:dyDescent="0.2">
      <c r="A611" s="119">
        <v>627</v>
      </c>
      <c r="B611" s="57"/>
      <c r="C611" s="63">
        <f t="shared" si="29"/>
        <v>71.38</v>
      </c>
      <c r="D611" s="117"/>
      <c r="E611" s="147">
        <v>12870</v>
      </c>
      <c r="F611" s="139">
        <f t="shared" si="28"/>
        <v>3013</v>
      </c>
      <c r="G611" s="151">
        <f t="shared" si="27"/>
        <v>2164</v>
      </c>
      <c r="H611" s="147">
        <v>86</v>
      </c>
    </row>
    <row r="612" spans="1:8" x14ac:dyDescent="0.2">
      <c r="A612" s="119">
        <v>628</v>
      </c>
      <c r="B612" s="57"/>
      <c r="C612" s="63">
        <f t="shared" si="29"/>
        <v>71.400000000000006</v>
      </c>
      <c r="D612" s="117"/>
      <c r="E612" s="147">
        <v>12870</v>
      </c>
      <c r="F612" s="139">
        <f t="shared" si="28"/>
        <v>3012</v>
      </c>
      <c r="G612" s="151">
        <f t="shared" si="27"/>
        <v>2163</v>
      </c>
      <c r="H612" s="147">
        <v>86</v>
      </c>
    </row>
    <row r="613" spans="1:8" x14ac:dyDescent="0.2">
      <c r="A613" s="119">
        <v>629</v>
      </c>
      <c r="B613" s="57"/>
      <c r="C613" s="63">
        <f t="shared" si="29"/>
        <v>71.430000000000007</v>
      </c>
      <c r="D613" s="117"/>
      <c r="E613" s="147">
        <v>12870</v>
      </c>
      <c r="F613" s="139">
        <f t="shared" si="28"/>
        <v>3011</v>
      </c>
      <c r="G613" s="151">
        <f t="shared" si="27"/>
        <v>2162</v>
      </c>
      <c r="H613" s="147">
        <v>86</v>
      </c>
    </row>
    <row r="614" spans="1:8" x14ac:dyDescent="0.2">
      <c r="A614" s="119">
        <v>630</v>
      </c>
      <c r="B614" s="57"/>
      <c r="C614" s="63">
        <f t="shared" si="29"/>
        <v>71.45</v>
      </c>
      <c r="D614" s="117"/>
      <c r="E614" s="147">
        <v>12870</v>
      </c>
      <c r="F614" s="139">
        <f t="shared" si="28"/>
        <v>3010</v>
      </c>
      <c r="G614" s="151">
        <f t="shared" si="27"/>
        <v>2162</v>
      </c>
      <c r="H614" s="147">
        <v>86</v>
      </c>
    </row>
    <row r="615" spans="1:8" x14ac:dyDescent="0.2">
      <c r="A615" s="119">
        <v>631</v>
      </c>
      <c r="B615" s="57"/>
      <c r="C615" s="63">
        <f t="shared" si="29"/>
        <v>71.48</v>
      </c>
      <c r="D615" s="117"/>
      <c r="E615" s="147">
        <v>12870</v>
      </c>
      <c r="F615" s="139">
        <f t="shared" si="28"/>
        <v>3009</v>
      </c>
      <c r="G615" s="151">
        <f t="shared" si="27"/>
        <v>2161</v>
      </c>
      <c r="H615" s="147">
        <v>86</v>
      </c>
    </row>
    <row r="616" spans="1:8" x14ac:dyDescent="0.2">
      <c r="A616" s="119">
        <v>632</v>
      </c>
      <c r="B616" s="57"/>
      <c r="C616" s="63">
        <f t="shared" si="29"/>
        <v>71.5</v>
      </c>
      <c r="D616" s="117"/>
      <c r="E616" s="147">
        <v>12870</v>
      </c>
      <c r="F616" s="139">
        <f t="shared" si="28"/>
        <v>3008</v>
      </c>
      <c r="G616" s="151">
        <f t="shared" si="27"/>
        <v>2160</v>
      </c>
      <c r="H616" s="147">
        <v>86</v>
      </c>
    </row>
    <row r="617" spans="1:8" x14ac:dyDescent="0.2">
      <c r="A617" s="119">
        <v>633</v>
      </c>
      <c r="B617" s="57"/>
      <c r="C617" s="63">
        <f t="shared" si="29"/>
        <v>71.52</v>
      </c>
      <c r="D617" s="117"/>
      <c r="E617" s="147">
        <v>12870</v>
      </c>
      <c r="F617" s="139">
        <f t="shared" si="28"/>
        <v>3007</v>
      </c>
      <c r="G617" s="151">
        <f t="shared" si="27"/>
        <v>2159</v>
      </c>
      <c r="H617" s="147">
        <v>86</v>
      </c>
    </row>
    <row r="618" spans="1:8" x14ac:dyDescent="0.2">
      <c r="A618" s="119">
        <v>634</v>
      </c>
      <c r="B618" s="57"/>
      <c r="C618" s="63">
        <f t="shared" si="29"/>
        <v>71.55</v>
      </c>
      <c r="D618" s="117"/>
      <c r="E618" s="147">
        <v>12870</v>
      </c>
      <c r="F618" s="139">
        <f t="shared" si="28"/>
        <v>3006</v>
      </c>
      <c r="G618" s="151">
        <f t="shared" si="27"/>
        <v>2158</v>
      </c>
      <c r="H618" s="147">
        <v>86</v>
      </c>
    </row>
    <row r="619" spans="1:8" x14ac:dyDescent="0.2">
      <c r="A619" s="119">
        <v>635</v>
      </c>
      <c r="B619" s="57"/>
      <c r="C619" s="63">
        <f t="shared" si="29"/>
        <v>71.569999999999993</v>
      </c>
      <c r="D619" s="117"/>
      <c r="E619" s="147">
        <v>12870</v>
      </c>
      <c r="F619" s="139">
        <f t="shared" si="28"/>
        <v>3005</v>
      </c>
      <c r="G619" s="151">
        <f t="shared" si="27"/>
        <v>2158</v>
      </c>
      <c r="H619" s="147">
        <v>86</v>
      </c>
    </row>
    <row r="620" spans="1:8" x14ac:dyDescent="0.2">
      <c r="A620" s="119">
        <v>636</v>
      </c>
      <c r="B620" s="57"/>
      <c r="C620" s="63">
        <f t="shared" si="29"/>
        <v>71.599999999999994</v>
      </c>
      <c r="D620" s="117"/>
      <c r="E620" s="147">
        <v>12870</v>
      </c>
      <c r="F620" s="139">
        <f t="shared" si="28"/>
        <v>3004</v>
      </c>
      <c r="G620" s="151">
        <f t="shared" ref="G620:G680" si="30">ROUND(12*(1/C620*E620),0)</f>
        <v>2157</v>
      </c>
      <c r="H620" s="147">
        <v>86</v>
      </c>
    </row>
    <row r="621" spans="1:8" x14ac:dyDescent="0.2">
      <c r="A621" s="119">
        <v>637</v>
      </c>
      <c r="B621" s="57"/>
      <c r="C621" s="63">
        <f t="shared" si="29"/>
        <v>71.62</v>
      </c>
      <c r="D621" s="117"/>
      <c r="E621" s="147">
        <v>12870</v>
      </c>
      <c r="F621" s="139">
        <f t="shared" si="28"/>
        <v>3003</v>
      </c>
      <c r="G621" s="151">
        <f t="shared" si="30"/>
        <v>2156</v>
      </c>
      <c r="H621" s="147">
        <v>86</v>
      </c>
    </row>
    <row r="622" spans="1:8" x14ac:dyDescent="0.2">
      <c r="A622" s="119">
        <v>638</v>
      </c>
      <c r="B622" s="57"/>
      <c r="C622" s="63">
        <f t="shared" si="29"/>
        <v>71.64</v>
      </c>
      <c r="D622" s="117"/>
      <c r="E622" s="147">
        <v>12870</v>
      </c>
      <c r="F622" s="139">
        <f t="shared" si="28"/>
        <v>3002</v>
      </c>
      <c r="G622" s="151">
        <f t="shared" si="30"/>
        <v>2156</v>
      </c>
      <c r="H622" s="147">
        <v>86</v>
      </c>
    </row>
    <row r="623" spans="1:8" x14ac:dyDescent="0.2">
      <c r="A623" s="119">
        <v>639</v>
      </c>
      <c r="B623" s="57"/>
      <c r="C623" s="63">
        <f t="shared" si="29"/>
        <v>71.67</v>
      </c>
      <c r="D623" s="117"/>
      <c r="E623" s="147">
        <v>12870</v>
      </c>
      <c r="F623" s="139">
        <f t="shared" si="28"/>
        <v>3001</v>
      </c>
      <c r="G623" s="151">
        <f t="shared" si="30"/>
        <v>2155</v>
      </c>
      <c r="H623" s="147">
        <v>86</v>
      </c>
    </row>
    <row r="624" spans="1:8" x14ac:dyDescent="0.2">
      <c r="A624" s="119">
        <v>640</v>
      </c>
      <c r="B624" s="57"/>
      <c r="C624" s="63">
        <f t="shared" si="29"/>
        <v>71.69</v>
      </c>
      <c r="D624" s="117"/>
      <c r="E624" s="147">
        <v>12870</v>
      </c>
      <c r="F624" s="139">
        <f t="shared" si="28"/>
        <v>3000</v>
      </c>
      <c r="G624" s="151">
        <f t="shared" si="30"/>
        <v>2154</v>
      </c>
      <c r="H624" s="147">
        <v>86</v>
      </c>
    </row>
    <row r="625" spans="1:8" x14ac:dyDescent="0.2">
      <c r="A625" s="119">
        <v>641</v>
      </c>
      <c r="B625" s="57"/>
      <c r="C625" s="63">
        <f t="shared" si="29"/>
        <v>71.709999999999994</v>
      </c>
      <c r="D625" s="117"/>
      <c r="E625" s="147">
        <v>12870</v>
      </c>
      <c r="F625" s="139">
        <f t="shared" si="28"/>
        <v>2999</v>
      </c>
      <c r="G625" s="151">
        <f t="shared" si="30"/>
        <v>2154</v>
      </c>
      <c r="H625" s="147">
        <v>86</v>
      </c>
    </row>
    <row r="626" spans="1:8" x14ac:dyDescent="0.2">
      <c r="A626" s="119">
        <v>642</v>
      </c>
      <c r="B626" s="57"/>
      <c r="C626" s="63">
        <f t="shared" si="29"/>
        <v>71.739999999999995</v>
      </c>
      <c r="D626" s="117"/>
      <c r="E626" s="147">
        <v>12870</v>
      </c>
      <c r="F626" s="139">
        <f t="shared" si="28"/>
        <v>2998</v>
      </c>
      <c r="G626" s="151">
        <f t="shared" si="30"/>
        <v>2153</v>
      </c>
      <c r="H626" s="147">
        <v>86</v>
      </c>
    </row>
    <row r="627" spans="1:8" x14ac:dyDescent="0.2">
      <c r="A627" s="119">
        <v>643</v>
      </c>
      <c r="B627" s="57"/>
      <c r="C627" s="63">
        <f t="shared" si="29"/>
        <v>71.760000000000005</v>
      </c>
      <c r="D627" s="117"/>
      <c r="E627" s="147">
        <v>12870</v>
      </c>
      <c r="F627" s="139">
        <f t="shared" si="28"/>
        <v>2997</v>
      </c>
      <c r="G627" s="151">
        <f t="shared" si="30"/>
        <v>2152</v>
      </c>
      <c r="H627" s="147">
        <v>86</v>
      </c>
    </row>
    <row r="628" spans="1:8" x14ac:dyDescent="0.2">
      <c r="A628" s="119">
        <v>644</v>
      </c>
      <c r="B628" s="57"/>
      <c r="C628" s="63">
        <f t="shared" si="29"/>
        <v>71.78</v>
      </c>
      <c r="D628" s="117"/>
      <c r="E628" s="147">
        <v>12870</v>
      </c>
      <c r="F628" s="139">
        <f t="shared" si="28"/>
        <v>2997</v>
      </c>
      <c r="G628" s="151">
        <f t="shared" si="30"/>
        <v>2152</v>
      </c>
      <c r="H628" s="147">
        <v>86</v>
      </c>
    </row>
    <row r="629" spans="1:8" x14ac:dyDescent="0.2">
      <c r="A629" s="119">
        <v>645</v>
      </c>
      <c r="B629" s="57"/>
      <c r="C629" s="63">
        <f t="shared" si="29"/>
        <v>71.81</v>
      </c>
      <c r="D629" s="117"/>
      <c r="E629" s="147">
        <v>12870</v>
      </c>
      <c r="F629" s="139">
        <f t="shared" si="28"/>
        <v>2995</v>
      </c>
      <c r="G629" s="151">
        <f t="shared" si="30"/>
        <v>2151</v>
      </c>
      <c r="H629" s="147">
        <v>86</v>
      </c>
    </row>
    <row r="630" spans="1:8" x14ac:dyDescent="0.2">
      <c r="A630" s="119">
        <v>646</v>
      </c>
      <c r="B630" s="57"/>
      <c r="C630" s="63">
        <f t="shared" si="29"/>
        <v>71.83</v>
      </c>
      <c r="D630" s="117"/>
      <c r="E630" s="147">
        <v>12870</v>
      </c>
      <c r="F630" s="139">
        <f t="shared" si="28"/>
        <v>2995</v>
      </c>
      <c r="G630" s="151">
        <f t="shared" si="30"/>
        <v>2150</v>
      </c>
      <c r="H630" s="147">
        <v>86</v>
      </c>
    </row>
    <row r="631" spans="1:8" x14ac:dyDescent="0.2">
      <c r="A631" s="119">
        <v>647</v>
      </c>
      <c r="B631" s="57"/>
      <c r="C631" s="63">
        <f t="shared" si="29"/>
        <v>71.86</v>
      </c>
      <c r="D631" s="117"/>
      <c r="E631" s="147">
        <v>12870</v>
      </c>
      <c r="F631" s="139">
        <f t="shared" si="28"/>
        <v>2993</v>
      </c>
      <c r="G631" s="151">
        <f t="shared" si="30"/>
        <v>2149</v>
      </c>
      <c r="H631" s="147">
        <v>86</v>
      </c>
    </row>
    <row r="632" spans="1:8" x14ac:dyDescent="0.2">
      <c r="A632" s="119">
        <v>648</v>
      </c>
      <c r="B632" s="57"/>
      <c r="C632" s="63">
        <f t="shared" si="29"/>
        <v>71.88</v>
      </c>
      <c r="D632" s="117"/>
      <c r="E632" s="147">
        <v>12870</v>
      </c>
      <c r="F632" s="139">
        <f t="shared" si="28"/>
        <v>2993</v>
      </c>
      <c r="G632" s="151">
        <f t="shared" si="30"/>
        <v>2149</v>
      </c>
      <c r="H632" s="147">
        <v>86</v>
      </c>
    </row>
    <row r="633" spans="1:8" x14ac:dyDescent="0.2">
      <c r="A633" s="119">
        <v>649</v>
      </c>
      <c r="B633" s="57"/>
      <c r="C633" s="63">
        <f t="shared" si="29"/>
        <v>71.900000000000006</v>
      </c>
      <c r="D633" s="117"/>
      <c r="E633" s="147">
        <v>12870</v>
      </c>
      <c r="F633" s="139">
        <f t="shared" si="28"/>
        <v>2992</v>
      </c>
      <c r="G633" s="151">
        <f t="shared" si="30"/>
        <v>2148</v>
      </c>
      <c r="H633" s="147">
        <v>86</v>
      </c>
    </row>
    <row r="634" spans="1:8" x14ac:dyDescent="0.2">
      <c r="A634" s="119">
        <v>650</v>
      </c>
      <c r="B634" s="57"/>
      <c r="C634" s="63">
        <f t="shared" si="29"/>
        <v>71.930000000000007</v>
      </c>
      <c r="D634" s="117"/>
      <c r="E634" s="147">
        <v>12870</v>
      </c>
      <c r="F634" s="139">
        <f t="shared" si="28"/>
        <v>2991</v>
      </c>
      <c r="G634" s="151">
        <f t="shared" si="30"/>
        <v>2147</v>
      </c>
      <c r="H634" s="147">
        <v>86</v>
      </c>
    </row>
    <row r="635" spans="1:8" x14ac:dyDescent="0.2">
      <c r="A635" s="119">
        <v>651</v>
      </c>
      <c r="B635" s="57"/>
      <c r="C635" s="63">
        <f t="shared" si="29"/>
        <v>71.95</v>
      </c>
      <c r="D635" s="117"/>
      <c r="E635" s="147">
        <v>12870</v>
      </c>
      <c r="F635" s="139">
        <f t="shared" si="28"/>
        <v>2990</v>
      </c>
      <c r="G635" s="151">
        <f t="shared" si="30"/>
        <v>2146</v>
      </c>
      <c r="H635" s="147">
        <v>86</v>
      </c>
    </row>
    <row r="636" spans="1:8" x14ac:dyDescent="0.2">
      <c r="A636" s="119">
        <v>652</v>
      </c>
      <c r="B636" s="57"/>
      <c r="C636" s="63">
        <f t="shared" si="29"/>
        <v>71.97</v>
      </c>
      <c r="D636" s="117"/>
      <c r="E636" s="147">
        <v>12870</v>
      </c>
      <c r="F636" s="139">
        <f t="shared" si="28"/>
        <v>2989</v>
      </c>
      <c r="G636" s="151">
        <f t="shared" si="30"/>
        <v>2146</v>
      </c>
      <c r="H636" s="147">
        <v>86</v>
      </c>
    </row>
    <row r="637" spans="1:8" x14ac:dyDescent="0.2">
      <c r="A637" s="119">
        <v>653</v>
      </c>
      <c r="B637" s="57"/>
      <c r="C637" s="63">
        <f t="shared" si="29"/>
        <v>72</v>
      </c>
      <c r="D637" s="117"/>
      <c r="E637" s="147">
        <v>12870</v>
      </c>
      <c r="F637" s="139">
        <f t="shared" si="28"/>
        <v>2988</v>
      </c>
      <c r="G637" s="151">
        <f t="shared" si="30"/>
        <v>2145</v>
      </c>
      <c r="H637" s="147">
        <v>86</v>
      </c>
    </row>
    <row r="638" spans="1:8" x14ac:dyDescent="0.2">
      <c r="A638" s="119">
        <v>654</v>
      </c>
      <c r="B638" s="57"/>
      <c r="C638" s="63">
        <f t="shared" si="29"/>
        <v>72.02</v>
      </c>
      <c r="D638" s="117"/>
      <c r="E638" s="147">
        <v>12870</v>
      </c>
      <c r="F638" s="139">
        <f t="shared" si="28"/>
        <v>2987</v>
      </c>
      <c r="G638" s="151">
        <f t="shared" si="30"/>
        <v>2144</v>
      </c>
      <c r="H638" s="147">
        <v>86</v>
      </c>
    </row>
    <row r="639" spans="1:8" x14ac:dyDescent="0.2">
      <c r="A639" s="119">
        <v>655</v>
      </c>
      <c r="B639" s="57"/>
      <c r="C639" s="63">
        <f t="shared" si="29"/>
        <v>72.040000000000006</v>
      </c>
      <c r="D639" s="117"/>
      <c r="E639" s="147">
        <v>12870</v>
      </c>
      <c r="F639" s="139">
        <f t="shared" si="28"/>
        <v>2986</v>
      </c>
      <c r="G639" s="151">
        <f t="shared" si="30"/>
        <v>2144</v>
      </c>
      <c r="H639" s="147">
        <v>86</v>
      </c>
    </row>
    <row r="640" spans="1:8" x14ac:dyDescent="0.2">
      <c r="A640" s="119">
        <v>656</v>
      </c>
      <c r="B640" s="57"/>
      <c r="C640" s="63">
        <f t="shared" si="29"/>
        <v>72.069999999999993</v>
      </c>
      <c r="D640" s="117"/>
      <c r="E640" s="147">
        <v>12870</v>
      </c>
      <c r="F640" s="139">
        <f t="shared" si="28"/>
        <v>2985</v>
      </c>
      <c r="G640" s="151">
        <f t="shared" si="30"/>
        <v>2143</v>
      </c>
      <c r="H640" s="147">
        <v>86</v>
      </c>
    </row>
    <row r="641" spans="1:8" x14ac:dyDescent="0.2">
      <c r="A641" s="119">
        <v>657</v>
      </c>
      <c r="B641" s="57"/>
      <c r="C641" s="63">
        <f t="shared" si="29"/>
        <v>72.09</v>
      </c>
      <c r="D641" s="117"/>
      <c r="E641" s="147">
        <v>12870</v>
      </c>
      <c r="F641" s="139">
        <f t="shared" si="28"/>
        <v>2984</v>
      </c>
      <c r="G641" s="151">
        <f t="shared" si="30"/>
        <v>2142</v>
      </c>
      <c r="H641" s="147">
        <v>86</v>
      </c>
    </row>
    <row r="642" spans="1:8" x14ac:dyDescent="0.2">
      <c r="A642" s="119">
        <v>658</v>
      </c>
      <c r="B642" s="57"/>
      <c r="C642" s="63">
        <f t="shared" si="29"/>
        <v>72.11</v>
      </c>
      <c r="D642" s="117"/>
      <c r="E642" s="147">
        <v>12870</v>
      </c>
      <c r="F642" s="139">
        <f t="shared" si="28"/>
        <v>2983</v>
      </c>
      <c r="G642" s="151">
        <f t="shared" si="30"/>
        <v>2142</v>
      </c>
      <c r="H642" s="147">
        <v>86</v>
      </c>
    </row>
    <row r="643" spans="1:8" x14ac:dyDescent="0.2">
      <c r="A643" s="119">
        <v>659</v>
      </c>
      <c r="B643" s="57"/>
      <c r="C643" s="63">
        <f t="shared" si="29"/>
        <v>72.14</v>
      </c>
      <c r="D643" s="117"/>
      <c r="E643" s="147">
        <v>12870</v>
      </c>
      <c r="F643" s="139">
        <f t="shared" si="28"/>
        <v>2982</v>
      </c>
      <c r="G643" s="151">
        <f t="shared" si="30"/>
        <v>2141</v>
      </c>
      <c r="H643" s="147">
        <v>86</v>
      </c>
    </row>
    <row r="644" spans="1:8" x14ac:dyDescent="0.2">
      <c r="A644" s="119">
        <v>660</v>
      </c>
      <c r="B644" s="57"/>
      <c r="C644" s="63">
        <f t="shared" si="29"/>
        <v>72.16</v>
      </c>
      <c r="D644" s="117"/>
      <c r="E644" s="147">
        <v>12870</v>
      </c>
      <c r="F644" s="139">
        <f t="shared" si="28"/>
        <v>2981</v>
      </c>
      <c r="G644" s="151">
        <f t="shared" si="30"/>
        <v>2140</v>
      </c>
      <c r="H644" s="147">
        <v>86</v>
      </c>
    </row>
    <row r="645" spans="1:8" x14ac:dyDescent="0.2">
      <c r="A645" s="119">
        <v>661</v>
      </c>
      <c r="B645" s="57"/>
      <c r="C645" s="63">
        <f t="shared" si="29"/>
        <v>72.180000000000007</v>
      </c>
      <c r="D645" s="117"/>
      <c r="E645" s="147">
        <v>12870</v>
      </c>
      <c r="F645" s="139">
        <f t="shared" si="28"/>
        <v>2980</v>
      </c>
      <c r="G645" s="151">
        <f t="shared" si="30"/>
        <v>2140</v>
      </c>
      <c r="H645" s="147">
        <v>86</v>
      </c>
    </row>
    <row r="646" spans="1:8" x14ac:dyDescent="0.2">
      <c r="A646" s="119">
        <v>662</v>
      </c>
      <c r="B646" s="57"/>
      <c r="C646" s="63">
        <f t="shared" si="29"/>
        <v>72.209999999999994</v>
      </c>
      <c r="D646" s="117"/>
      <c r="E646" s="147">
        <v>12870</v>
      </c>
      <c r="F646" s="139">
        <f t="shared" si="28"/>
        <v>2979</v>
      </c>
      <c r="G646" s="151">
        <f t="shared" si="30"/>
        <v>2139</v>
      </c>
      <c r="H646" s="147">
        <v>86</v>
      </c>
    </row>
    <row r="647" spans="1:8" x14ac:dyDescent="0.2">
      <c r="A647" s="119">
        <v>663</v>
      </c>
      <c r="B647" s="57"/>
      <c r="C647" s="63">
        <f t="shared" si="29"/>
        <v>72.23</v>
      </c>
      <c r="D647" s="117"/>
      <c r="E647" s="147">
        <v>12870</v>
      </c>
      <c r="F647" s="139">
        <f t="shared" si="28"/>
        <v>2978</v>
      </c>
      <c r="G647" s="151">
        <f t="shared" si="30"/>
        <v>2138</v>
      </c>
      <c r="H647" s="147">
        <v>86</v>
      </c>
    </row>
    <row r="648" spans="1:8" x14ac:dyDescent="0.2">
      <c r="A648" s="119">
        <v>664</v>
      </c>
      <c r="B648" s="57"/>
      <c r="C648" s="63">
        <f t="shared" si="29"/>
        <v>72.25</v>
      </c>
      <c r="D648" s="117"/>
      <c r="E648" s="147">
        <v>12870</v>
      </c>
      <c r="F648" s="139">
        <f t="shared" si="28"/>
        <v>2978</v>
      </c>
      <c r="G648" s="151">
        <f t="shared" si="30"/>
        <v>2138</v>
      </c>
      <c r="H648" s="147">
        <v>86</v>
      </c>
    </row>
    <row r="649" spans="1:8" x14ac:dyDescent="0.2">
      <c r="A649" s="119">
        <v>665</v>
      </c>
      <c r="B649" s="57"/>
      <c r="C649" s="63">
        <f t="shared" si="29"/>
        <v>72.27</v>
      </c>
      <c r="D649" s="117"/>
      <c r="E649" s="147">
        <v>12870</v>
      </c>
      <c r="F649" s="139">
        <f t="shared" si="28"/>
        <v>2977</v>
      </c>
      <c r="G649" s="151">
        <f t="shared" si="30"/>
        <v>2137</v>
      </c>
      <c r="H649" s="147">
        <v>86</v>
      </c>
    </row>
    <row r="650" spans="1:8" x14ac:dyDescent="0.2">
      <c r="A650" s="119">
        <v>666</v>
      </c>
      <c r="B650" s="57"/>
      <c r="C650" s="63">
        <f t="shared" si="29"/>
        <v>72.3</v>
      </c>
      <c r="D650" s="117"/>
      <c r="E650" s="147">
        <v>12870</v>
      </c>
      <c r="F650" s="139">
        <f t="shared" si="28"/>
        <v>2976</v>
      </c>
      <c r="G650" s="151">
        <f t="shared" si="30"/>
        <v>2136</v>
      </c>
      <c r="H650" s="147">
        <v>86</v>
      </c>
    </row>
    <row r="651" spans="1:8" x14ac:dyDescent="0.2">
      <c r="A651" s="119">
        <v>667</v>
      </c>
      <c r="B651" s="57"/>
      <c r="C651" s="63">
        <f t="shared" si="29"/>
        <v>72.319999999999993</v>
      </c>
      <c r="D651" s="117"/>
      <c r="E651" s="147">
        <v>12870</v>
      </c>
      <c r="F651" s="139">
        <f t="shared" si="28"/>
        <v>2975</v>
      </c>
      <c r="G651" s="151">
        <f t="shared" si="30"/>
        <v>2136</v>
      </c>
      <c r="H651" s="147">
        <v>86</v>
      </c>
    </row>
    <row r="652" spans="1:8" x14ac:dyDescent="0.2">
      <c r="A652" s="119">
        <v>668</v>
      </c>
      <c r="B652" s="57"/>
      <c r="C652" s="63">
        <f t="shared" si="29"/>
        <v>72.34</v>
      </c>
      <c r="D652" s="117"/>
      <c r="E652" s="147">
        <v>12870</v>
      </c>
      <c r="F652" s="139">
        <f t="shared" si="28"/>
        <v>2974</v>
      </c>
      <c r="G652" s="151">
        <f t="shared" si="30"/>
        <v>2135</v>
      </c>
      <c r="H652" s="147">
        <v>86</v>
      </c>
    </row>
    <row r="653" spans="1:8" x14ac:dyDescent="0.2">
      <c r="A653" s="119">
        <v>669</v>
      </c>
      <c r="B653" s="57"/>
      <c r="C653" s="63">
        <f t="shared" si="29"/>
        <v>72.37</v>
      </c>
      <c r="D653" s="117"/>
      <c r="E653" s="147">
        <v>12870</v>
      </c>
      <c r="F653" s="139">
        <f t="shared" si="28"/>
        <v>2973</v>
      </c>
      <c r="G653" s="151">
        <f t="shared" si="30"/>
        <v>2134</v>
      </c>
      <c r="H653" s="147">
        <v>86</v>
      </c>
    </row>
    <row r="654" spans="1:8" x14ac:dyDescent="0.2">
      <c r="A654" s="119">
        <v>670</v>
      </c>
      <c r="B654" s="57"/>
      <c r="C654" s="63">
        <f t="shared" si="29"/>
        <v>72.39</v>
      </c>
      <c r="D654" s="117"/>
      <c r="E654" s="147">
        <v>12870</v>
      </c>
      <c r="F654" s="139">
        <f t="shared" ref="F654:F717" si="31">ROUND(12*1.35278*(1/C654*E654)+H654,0)</f>
        <v>2972</v>
      </c>
      <c r="G654" s="151">
        <f t="shared" si="30"/>
        <v>2133</v>
      </c>
      <c r="H654" s="147">
        <v>86</v>
      </c>
    </row>
    <row r="655" spans="1:8" x14ac:dyDescent="0.2">
      <c r="A655" s="119">
        <v>671</v>
      </c>
      <c r="B655" s="57"/>
      <c r="C655" s="63">
        <f t="shared" ref="C655:C718" si="32">ROUND(10.899*LN(A655)+A655/150-3,2)</f>
        <v>72.41</v>
      </c>
      <c r="D655" s="117"/>
      <c r="E655" s="147">
        <v>12870</v>
      </c>
      <c r="F655" s="139">
        <f t="shared" si="31"/>
        <v>2971</v>
      </c>
      <c r="G655" s="151">
        <f t="shared" si="30"/>
        <v>2133</v>
      </c>
      <c r="H655" s="147">
        <v>86</v>
      </c>
    </row>
    <row r="656" spans="1:8" x14ac:dyDescent="0.2">
      <c r="A656" s="119">
        <v>672</v>
      </c>
      <c r="B656" s="57"/>
      <c r="C656" s="63">
        <f t="shared" si="32"/>
        <v>72.44</v>
      </c>
      <c r="D656" s="117"/>
      <c r="E656" s="147">
        <v>12870</v>
      </c>
      <c r="F656" s="139">
        <f t="shared" si="31"/>
        <v>2970</v>
      </c>
      <c r="G656" s="151">
        <f t="shared" si="30"/>
        <v>2132</v>
      </c>
      <c r="H656" s="147">
        <v>86</v>
      </c>
    </row>
    <row r="657" spans="1:8" x14ac:dyDescent="0.2">
      <c r="A657" s="119">
        <v>673</v>
      </c>
      <c r="B657" s="57"/>
      <c r="C657" s="63">
        <f t="shared" si="32"/>
        <v>72.459999999999994</v>
      </c>
      <c r="D657" s="117"/>
      <c r="E657" s="147">
        <v>12870</v>
      </c>
      <c r="F657" s="139">
        <f t="shared" si="31"/>
        <v>2969</v>
      </c>
      <c r="G657" s="151">
        <f t="shared" si="30"/>
        <v>2131</v>
      </c>
      <c r="H657" s="147">
        <v>86</v>
      </c>
    </row>
    <row r="658" spans="1:8" x14ac:dyDescent="0.2">
      <c r="A658" s="119">
        <v>674</v>
      </c>
      <c r="B658" s="57"/>
      <c r="C658" s="63">
        <f t="shared" si="32"/>
        <v>72.48</v>
      </c>
      <c r="D658" s="117"/>
      <c r="E658" s="147">
        <v>12870</v>
      </c>
      <c r="F658" s="139">
        <f t="shared" si="31"/>
        <v>2968</v>
      </c>
      <c r="G658" s="151">
        <f t="shared" si="30"/>
        <v>2131</v>
      </c>
      <c r="H658" s="147">
        <v>86</v>
      </c>
    </row>
    <row r="659" spans="1:8" x14ac:dyDescent="0.2">
      <c r="A659" s="119">
        <v>675</v>
      </c>
      <c r="B659" s="57"/>
      <c r="C659" s="63">
        <f t="shared" si="32"/>
        <v>72.5</v>
      </c>
      <c r="D659" s="117"/>
      <c r="E659" s="147">
        <v>12870</v>
      </c>
      <c r="F659" s="139">
        <f t="shared" si="31"/>
        <v>2968</v>
      </c>
      <c r="G659" s="151">
        <f t="shared" si="30"/>
        <v>2130</v>
      </c>
      <c r="H659" s="147">
        <v>86</v>
      </c>
    </row>
    <row r="660" spans="1:8" x14ac:dyDescent="0.2">
      <c r="A660" s="119">
        <v>676</v>
      </c>
      <c r="B660" s="57"/>
      <c r="C660" s="63">
        <f t="shared" si="32"/>
        <v>72.53</v>
      </c>
      <c r="D660" s="117"/>
      <c r="E660" s="147">
        <v>12870</v>
      </c>
      <c r="F660" s="139">
        <f t="shared" si="31"/>
        <v>2967</v>
      </c>
      <c r="G660" s="151">
        <f t="shared" si="30"/>
        <v>2129</v>
      </c>
      <c r="H660" s="147">
        <v>86</v>
      </c>
    </row>
    <row r="661" spans="1:8" x14ac:dyDescent="0.2">
      <c r="A661" s="119">
        <v>677</v>
      </c>
      <c r="B661" s="57"/>
      <c r="C661" s="63">
        <f t="shared" si="32"/>
        <v>72.55</v>
      </c>
      <c r="D661" s="117"/>
      <c r="E661" s="147">
        <v>12870</v>
      </c>
      <c r="F661" s="139">
        <f t="shared" si="31"/>
        <v>2966</v>
      </c>
      <c r="G661" s="151">
        <f t="shared" si="30"/>
        <v>2129</v>
      </c>
      <c r="H661" s="147">
        <v>86</v>
      </c>
    </row>
    <row r="662" spans="1:8" x14ac:dyDescent="0.2">
      <c r="A662" s="119">
        <v>678</v>
      </c>
      <c r="B662" s="57"/>
      <c r="C662" s="63">
        <f t="shared" si="32"/>
        <v>72.569999999999993</v>
      </c>
      <c r="D662" s="117"/>
      <c r="E662" s="147">
        <v>12870</v>
      </c>
      <c r="F662" s="139">
        <f t="shared" si="31"/>
        <v>2965</v>
      </c>
      <c r="G662" s="151">
        <f t="shared" si="30"/>
        <v>2128</v>
      </c>
      <c r="H662" s="147">
        <v>86</v>
      </c>
    </row>
    <row r="663" spans="1:8" x14ac:dyDescent="0.2">
      <c r="A663" s="119">
        <v>679</v>
      </c>
      <c r="B663" s="57"/>
      <c r="C663" s="63">
        <f t="shared" si="32"/>
        <v>72.59</v>
      </c>
      <c r="D663" s="117"/>
      <c r="E663" s="147">
        <v>12870</v>
      </c>
      <c r="F663" s="139">
        <f t="shared" si="31"/>
        <v>2964</v>
      </c>
      <c r="G663" s="151">
        <f t="shared" si="30"/>
        <v>2128</v>
      </c>
      <c r="H663" s="147">
        <v>86</v>
      </c>
    </row>
    <row r="664" spans="1:8" x14ac:dyDescent="0.2">
      <c r="A664" s="119">
        <v>680</v>
      </c>
      <c r="B664" s="57"/>
      <c r="C664" s="63">
        <f t="shared" si="32"/>
        <v>72.62</v>
      </c>
      <c r="D664" s="117"/>
      <c r="E664" s="147">
        <v>12870</v>
      </c>
      <c r="F664" s="139">
        <f t="shared" si="31"/>
        <v>2963</v>
      </c>
      <c r="G664" s="151">
        <f t="shared" si="30"/>
        <v>2127</v>
      </c>
      <c r="H664" s="147">
        <v>86</v>
      </c>
    </row>
    <row r="665" spans="1:8" x14ac:dyDescent="0.2">
      <c r="A665" s="119">
        <v>681</v>
      </c>
      <c r="B665" s="57"/>
      <c r="C665" s="63">
        <f t="shared" si="32"/>
        <v>72.64</v>
      </c>
      <c r="D665" s="117"/>
      <c r="E665" s="147">
        <v>12870</v>
      </c>
      <c r="F665" s="139">
        <f t="shared" si="31"/>
        <v>2962</v>
      </c>
      <c r="G665" s="151">
        <f t="shared" si="30"/>
        <v>2126</v>
      </c>
      <c r="H665" s="147">
        <v>86</v>
      </c>
    </row>
    <row r="666" spans="1:8" x14ac:dyDescent="0.2">
      <c r="A666" s="119">
        <v>682</v>
      </c>
      <c r="B666" s="57"/>
      <c r="C666" s="63">
        <f t="shared" si="32"/>
        <v>72.66</v>
      </c>
      <c r="D666" s="117"/>
      <c r="E666" s="147">
        <v>12870</v>
      </c>
      <c r="F666" s="139">
        <f t="shared" si="31"/>
        <v>2961</v>
      </c>
      <c r="G666" s="151">
        <f t="shared" si="30"/>
        <v>2126</v>
      </c>
      <c r="H666" s="147">
        <v>86</v>
      </c>
    </row>
    <row r="667" spans="1:8" x14ac:dyDescent="0.2">
      <c r="A667" s="119">
        <v>683</v>
      </c>
      <c r="B667" s="57"/>
      <c r="C667" s="63">
        <f t="shared" si="32"/>
        <v>72.69</v>
      </c>
      <c r="D667" s="117"/>
      <c r="E667" s="147">
        <v>12870</v>
      </c>
      <c r="F667" s="139">
        <f t="shared" si="31"/>
        <v>2960</v>
      </c>
      <c r="G667" s="151">
        <f t="shared" si="30"/>
        <v>2125</v>
      </c>
      <c r="H667" s="147">
        <v>86</v>
      </c>
    </row>
    <row r="668" spans="1:8" x14ac:dyDescent="0.2">
      <c r="A668" s="119">
        <v>684</v>
      </c>
      <c r="B668" s="57"/>
      <c r="C668" s="63">
        <f t="shared" si="32"/>
        <v>72.709999999999994</v>
      </c>
      <c r="D668" s="117"/>
      <c r="E668" s="147">
        <v>12870</v>
      </c>
      <c r="F668" s="139">
        <f t="shared" si="31"/>
        <v>2959</v>
      </c>
      <c r="G668" s="151">
        <f t="shared" si="30"/>
        <v>2124</v>
      </c>
      <c r="H668" s="147">
        <v>86</v>
      </c>
    </row>
    <row r="669" spans="1:8" x14ac:dyDescent="0.2">
      <c r="A669" s="119">
        <v>685</v>
      </c>
      <c r="B669" s="57"/>
      <c r="C669" s="63">
        <f t="shared" si="32"/>
        <v>72.73</v>
      </c>
      <c r="D669" s="117"/>
      <c r="E669" s="147">
        <v>12870</v>
      </c>
      <c r="F669" s="139">
        <f t="shared" si="31"/>
        <v>2959</v>
      </c>
      <c r="G669" s="151">
        <f t="shared" si="30"/>
        <v>2123</v>
      </c>
      <c r="H669" s="147">
        <v>86</v>
      </c>
    </row>
    <row r="670" spans="1:8" x14ac:dyDescent="0.2">
      <c r="A670" s="119">
        <v>686</v>
      </c>
      <c r="B670" s="57"/>
      <c r="C670" s="63">
        <f t="shared" si="32"/>
        <v>72.75</v>
      </c>
      <c r="D670" s="117"/>
      <c r="E670" s="147">
        <v>12870</v>
      </c>
      <c r="F670" s="139">
        <f t="shared" si="31"/>
        <v>2958</v>
      </c>
      <c r="G670" s="151">
        <f t="shared" si="30"/>
        <v>2123</v>
      </c>
      <c r="H670" s="147">
        <v>86</v>
      </c>
    </row>
    <row r="671" spans="1:8" x14ac:dyDescent="0.2">
      <c r="A671" s="119">
        <v>687</v>
      </c>
      <c r="B671" s="57"/>
      <c r="C671" s="63">
        <f t="shared" si="32"/>
        <v>72.78</v>
      </c>
      <c r="D671" s="117"/>
      <c r="E671" s="147">
        <v>12870</v>
      </c>
      <c r="F671" s="139">
        <f t="shared" si="31"/>
        <v>2957</v>
      </c>
      <c r="G671" s="151">
        <f t="shared" si="30"/>
        <v>2122</v>
      </c>
      <c r="H671" s="147">
        <v>86</v>
      </c>
    </row>
    <row r="672" spans="1:8" x14ac:dyDescent="0.2">
      <c r="A672" s="119">
        <v>688</v>
      </c>
      <c r="B672" s="57"/>
      <c r="C672" s="63">
        <f t="shared" si="32"/>
        <v>72.8</v>
      </c>
      <c r="D672" s="117"/>
      <c r="E672" s="147">
        <v>12870</v>
      </c>
      <c r="F672" s="139">
        <f t="shared" si="31"/>
        <v>2956</v>
      </c>
      <c r="G672" s="151">
        <f t="shared" si="30"/>
        <v>2121</v>
      </c>
      <c r="H672" s="147">
        <v>86</v>
      </c>
    </row>
    <row r="673" spans="1:8" x14ac:dyDescent="0.2">
      <c r="A673" s="119">
        <v>689</v>
      </c>
      <c r="B673" s="57"/>
      <c r="C673" s="63">
        <f t="shared" si="32"/>
        <v>72.819999999999993</v>
      </c>
      <c r="D673" s="117"/>
      <c r="E673" s="147">
        <v>12870</v>
      </c>
      <c r="F673" s="139">
        <f t="shared" si="31"/>
        <v>2955</v>
      </c>
      <c r="G673" s="151">
        <f t="shared" si="30"/>
        <v>2121</v>
      </c>
      <c r="H673" s="147">
        <v>86</v>
      </c>
    </row>
    <row r="674" spans="1:8" x14ac:dyDescent="0.2">
      <c r="A674" s="119">
        <v>690</v>
      </c>
      <c r="B674" s="57"/>
      <c r="C674" s="63">
        <f t="shared" si="32"/>
        <v>72.84</v>
      </c>
      <c r="D674" s="117"/>
      <c r="E674" s="147">
        <v>12870</v>
      </c>
      <c r="F674" s="139">
        <f t="shared" si="31"/>
        <v>2954</v>
      </c>
      <c r="G674" s="151">
        <f t="shared" si="30"/>
        <v>2120</v>
      </c>
      <c r="H674" s="147">
        <v>86</v>
      </c>
    </row>
    <row r="675" spans="1:8" x14ac:dyDescent="0.2">
      <c r="A675" s="119">
        <v>691</v>
      </c>
      <c r="B675" s="57"/>
      <c r="C675" s="63">
        <f t="shared" si="32"/>
        <v>72.87</v>
      </c>
      <c r="D675" s="117"/>
      <c r="E675" s="147">
        <v>12870</v>
      </c>
      <c r="F675" s="139">
        <f t="shared" si="31"/>
        <v>2953</v>
      </c>
      <c r="G675" s="151">
        <f t="shared" si="30"/>
        <v>2119</v>
      </c>
      <c r="H675" s="147">
        <v>86</v>
      </c>
    </row>
    <row r="676" spans="1:8" x14ac:dyDescent="0.2">
      <c r="A676" s="119">
        <v>692</v>
      </c>
      <c r="B676" s="57"/>
      <c r="C676" s="63">
        <f t="shared" si="32"/>
        <v>72.89</v>
      </c>
      <c r="D676" s="117"/>
      <c r="E676" s="147">
        <v>12870</v>
      </c>
      <c r="F676" s="139">
        <f t="shared" si="31"/>
        <v>2952</v>
      </c>
      <c r="G676" s="151">
        <f t="shared" si="30"/>
        <v>2119</v>
      </c>
      <c r="H676" s="147">
        <v>86</v>
      </c>
    </row>
    <row r="677" spans="1:8" x14ac:dyDescent="0.2">
      <c r="A677" s="119">
        <v>693</v>
      </c>
      <c r="B677" s="57"/>
      <c r="C677" s="63">
        <f t="shared" si="32"/>
        <v>72.91</v>
      </c>
      <c r="D677" s="117"/>
      <c r="E677" s="147">
        <v>12870</v>
      </c>
      <c r="F677" s="139">
        <f t="shared" si="31"/>
        <v>2951</v>
      </c>
      <c r="G677" s="151">
        <f t="shared" si="30"/>
        <v>2118</v>
      </c>
      <c r="H677" s="147">
        <v>86</v>
      </c>
    </row>
    <row r="678" spans="1:8" x14ac:dyDescent="0.2">
      <c r="A678" s="119">
        <v>694</v>
      </c>
      <c r="B678" s="57"/>
      <c r="C678" s="63">
        <f t="shared" si="32"/>
        <v>72.930000000000007</v>
      </c>
      <c r="D678" s="117"/>
      <c r="E678" s="147">
        <v>12870</v>
      </c>
      <c r="F678" s="139">
        <f t="shared" si="31"/>
        <v>2951</v>
      </c>
      <c r="G678" s="151">
        <f t="shared" si="30"/>
        <v>2118</v>
      </c>
      <c r="H678" s="147">
        <v>86</v>
      </c>
    </row>
    <row r="679" spans="1:8" x14ac:dyDescent="0.2">
      <c r="A679" s="119">
        <v>695</v>
      </c>
      <c r="B679" s="57"/>
      <c r="C679" s="63">
        <f t="shared" si="32"/>
        <v>72.959999999999994</v>
      </c>
      <c r="D679" s="117"/>
      <c r="E679" s="147">
        <v>12870</v>
      </c>
      <c r="F679" s="139">
        <f t="shared" si="31"/>
        <v>2950</v>
      </c>
      <c r="G679" s="151">
        <f t="shared" si="30"/>
        <v>2117</v>
      </c>
      <c r="H679" s="147">
        <v>86</v>
      </c>
    </row>
    <row r="680" spans="1:8" x14ac:dyDescent="0.2">
      <c r="A680" s="119">
        <v>696</v>
      </c>
      <c r="B680" s="57"/>
      <c r="C680" s="63">
        <f t="shared" si="32"/>
        <v>72.98</v>
      </c>
      <c r="D680" s="117"/>
      <c r="E680" s="147">
        <v>12870</v>
      </c>
      <c r="F680" s="139">
        <f t="shared" si="31"/>
        <v>2949</v>
      </c>
      <c r="G680" s="151">
        <f t="shared" si="30"/>
        <v>2116</v>
      </c>
      <c r="H680" s="147">
        <v>86</v>
      </c>
    </row>
    <row r="681" spans="1:8" x14ac:dyDescent="0.2">
      <c r="A681" s="119">
        <v>697</v>
      </c>
      <c r="B681" s="57"/>
      <c r="C681" s="63">
        <f t="shared" si="32"/>
        <v>73</v>
      </c>
      <c r="D681" s="117"/>
      <c r="E681" s="147">
        <v>12870</v>
      </c>
      <c r="F681" s="139">
        <f t="shared" si="31"/>
        <v>2948</v>
      </c>
      <c r="G681" s="151">
        <f t="shared" ref="G681:G744" si="33">ROUND(12*(1/C681*E681),0)</f>
        <v>2116</v>
      </c>
      <c r="H681" s="147">
        <v>86</v>
      </c>
    </row>
    <row r="682" spans="1:8" x14ac:dyDescent="0.2">
      <c r="A682" s="119">
        <v>698</v>
      </c>
      <c r="B682" s="57"/>
      <c r="C682" s="63">
        <f t="shared" si="32"/>
        <v>73.02</v>
      </c>
      <c r="D682" s="117"/>
      <c r="E682" s="147">
        <v>12870</v>
      </c>
      <c r="F682" s="139">
        <f t="shared" si="31"/>
        <v>2947</v>
      </c>
      <c r="G682" s="151">
        <f t="shared" si="33"/>
        <v>2115</v>
      </c>
      <c r="H682" s="147">
        <v>86</v>
      </c>
    </row>
    <row r="683" spans="1:8" x14ac:dyDescent="0.2">
      <c r="A683" s="119">
        <v>699</v>
      </c>
      <c r="B683" s="57"/>
      <c r="C683" s="63">
        <f t="shared" si="32"/>
        <v>73.040000000000006</v>
      </c>
      <c r="D683" s="117"/>
      <c r="E683" s="147">
        <v>12870</v>
      </c>
      <c r="F683" s="139">
        <f t="shared" si="31"/>
        <v>2946</v>
      </c>
      <c r="G683" s="151">
        <f t="shared" si="33"/>
        <v>2114</v>
      </c>
      <c r="H683" s="147">
        <v>86</v>
      </c>
    </row>
    <row r="684" spans="1:8" x14ac:dyDescent="0.2">
      <c r="A684" s="119">
        <v>700</v>
      </c>
      <c r="B684" s="57"/>
      <c r="C684" s="63">
        <f t="shared" si="32"/>
        <v>73.069999999999993</v>
      </c>
      <c r="D684" s="117"/>
      <c r="E684" s="147">
        <v>12870</v>
      </c>
      <c r="F684" s="139">
        <f t="shared" si="31"/>
        <v>2945</v>
      </c>
      <c r="G684" s="151">
        <f t="shared" si="33"/>
        <v>2114</v>
      </c>
      <c r="H684" s="147">
        <v>86</v>
      </c>
    </row>
    <row r="685" spans="1:8" x14ac:dyDescent="0.2">
      <c r="A685" s="119">
        <v>701</v>
      </c>
      <c r="B685" s="57"/>
      <c r="C685" s="63">
        <f t="shared" si="32"/>
        <v>73.09</v>
      </c>
      <c r="D685" s="117"/>
      <c r="E685" s="147">
        <v>12870</v>
      </c>
      <c r="F685" s="139">
        <f t="shared" si="31"/>
        <v>2944</v>
      </c>
      <c r="G685" s="151">
        <f t="shared" si="33"/>
        <v>2113</v>
      </c>
      <c r="H685" s="147">
        <v>86</v>
      </c>
    </row>
    <row r="686" spans="1:8" x14ac:dyDescent="0.2">
      <c r="A686" s="119">
        <v>702</v>
      </c>
      <c r="B686" s="57"/>
      <c r="C686" s="63">
        <f t="shared" si="32"/>
        <v>73.11</v>
      </c>
      <c r="D686" s="117"/>
      <c r="E686" s="147">
        <v>12870</v>
      </c>
      <c r="F686" s="139">
        <f t="shared" si="31"/>
        <v>2944</v>
      </c>
      <c r="G686" s="151">
        <f t="shared" si="33"/>
        <v>2112</v>
      </c>
      <c r="H686" s="147">
        <v>86</v>
      </c>
    </row>
    <row r="687" spans="1:8" x14ac:dyDescent="0.2">
      <c r="A687" s="119">
        <v>703</v>
      </c>
      <c r="B687" s="57"/>
      <c r="C687" s="63">
        <f t="shared" si="32"/>
        <v>73.13</v>
      </c>
      <c r="D687" s="117"/>
      <c r="E687" s="147">
        <v>12870</v>
      </c>
      <c r="F687" s="139">
        <f t="shared" si="31"/>
        <v>2943</v>
      </c>
      <c r="G687" s="151">
        <f t="shared" si="33"/>
        <v>2112</v>
      </c>
      <c r="H687" s="147">
        <v>86</v>
      </c>
    </row>
    <row r="688" spans="1:8" x14ac:dyDescent="0.2">
      <c r="A688" s="119">
        <v>704</v>
      </c>
      <c r="B688" s="57"/>
      <c r="C688" s="63">
        <f t="shared" si="32"/>
        <v>73.16</v>
      </c>
      <c r="D688" s="117"/>
      <c r="E688" s="147">
        <v>12870</v>
      </c>
      <c r="F688" s="139">
        <f t="shared" si="31"/>
        <v>2942</v>
      </c>
      <c r="G688" s="151">
        <f t="shared" si="33"/>
        <v>2111</v>
      </c>
      <c r="H688" s="147">
        <v>86</v>
      </c>
    </row>
    <row r="689" spans="1:8" x14ac:dyDescent="0.2">
      <c r="A689" s="119">
        <v>705</v>
      </c>
      <c r="B689" s="57"/>
      <c r="C689" s="63">
        <f t="shared" si="32"/>
        <v>73.180000000000007</v>
      </c>
      <c r="D689" s="117"/>
      <c r="E689" s="147">
        <v>12870</v>
      </c>
      <c r="F689" s="139">
        <f t="shared" si="31"/>
        <v>2941</v>
      </c>
      <c r="G689" s="151">
        <f t="shared" si="33"/>
        <v>2110</v>
      </c>
      <c r="H689" s="147">
        <v>86</v>
      </c>
    </row>
    <row r="690" spans="1:8" x14ac:dyDescent="0.2">
      <c r="A690" s="119">
        <v>706</v>
      </c>
      <c r="B690" s="57"/>
      <c r="C690" s="63">
        <f t="shared" si="32"/>
        <v>73.2</v>
      </c>
      <c r="D690" s="117"/>
      <c r="E690" s="147">
        <v>12870</v>
      </c>
      <c r="F690" s="139">
        <f t="shared" si="31"/>
        <v>2940</v>
      </c>
      <c r="G690" s="151">
        <f t="shared" si="33"/>
        <v>2110</v>
      </c>
      <c r="H690" s="147">
        <v>86</v>
      </c>
    </row>
    <row r="691" spans="1:8" x14ac:dyDescent="0.2">
      <c r="A691" s="119">
        <v>707</v>
      </c>
      <c r="B691" s="57"/>
      <c r="C691" s="63">
        <f t="shared" si="32"/>
        <v>73.22</v>
      </c>
      <c r="D691" s="117"/>
      <c r="E691" s="147">
        <v>12870</v>
      </c>
      <c r="F691" s="139">
        <f t="shared" si="31"/>
        <v>2939</v>
      </c>
      <c r="G691" s="151">
        <f t="shared" si="33"/>
        <v>2109</v>
      </c>
      <c r="H691" s="147">
        <v>86</v>
      </c>
    </row>
    <row r="692" spans="1:8" x14ac:dyDescent="0.2">
      <c r="A692" s="119">
        <v>708</v>
      </c>
      <c r="B692" s="57"/>
      <c r="C692" s="63">
        <f t="shared" si="32"/>
        <v>73.239999999999995</v>
      </c>
      <c r="D692" s="117"/>
      <c r="E692" s="147">
        <v>12870</v>
      </c>
      <c r="F692" s="139">
        <f t="shared" si="31"/>
        <v>2939</v>
      </c>
      <c r="G692" s="151">
        <f t="shared" si="33"/>
        <v>2109</v>
      </c>
      <c r="H692" s="147">
        <v>86</v>
      </c>
    </row>
    <row r="693" spans="1:8" x14ac:dyDescent="0.2">
      <c r="A693" s="119">
        <v>709</v>
      </c>
      <c r="B693" s="57"/>
      <c r="C693" s="63">
        <f t="shared" si="32"/>
        <v>73.27</v>
      </c>
      <c r="D693" s="117"/>
      <c r="E693" s="147">
        <v>12870</v>
      </c>
      <c r="F693" s="139">
        <f t="shared" si="31"/>
        <v>2937</v>
      </c>
      <c r="G693" s="151">
        <f t="shared" si="33"/>
        <v>2108</v>
      </c>
      <c r="H693" s="147">
        <v>86</v>
      </c>
    </row>
    <row r="694" spans="1:8" x14ac:dyDescent="0.2">
      <c r="A694" s="119">
        <v>710</v>
      </c>
      <c r="B694" s="57"/>
      <c r="C694" s="63">
        <f t="shared" si="32"/>
        <v>73.290000000000006</v>
      </c>
      <c r="D694" s="117"/>
      <c r="E694" s="147">
        <v>12870</v>
      </c>
      <c r="F694" s="139">
        <f t="shared" si="31"/>
        <v>2937</v>
      </c>
      <c r="G694" s="151">
        <f t="shared" si="33"/>
        <v>2107</v>
      </c>
      <c r="H694" s="147">
        <v>86</v>
      </c>
    </row>
    <row r="695" spans="1:8" x14ac:dyDescent="0.2">
      <c r="A695" s="119">
        <v>711</v>
      </c>
      <c r="B695" s="57"/>
      <c r="C695" s="63">
        <f t="shared" si="32"/>
        <v>73.31</v>
      </c>
      <c r="D695" s="117"/>
      <c r="E695" s="147">
        <v>12870</v>
      </c>
      <c r="F695" s="139">
        <f t="shared" si="31"/>
        <v>2936</v>
      </c>
      <c r="G695" s="151">
        <f t="shared" si="33"/>
        <v>2107</v>
      </c>
      <c r="H695" s="147">
        <v>86</v>
      </c>
    </row>
    <row r="696" spans="1:8" x14ac:dyDescent="0.2">
      <c r="A696" s="119">
        <v>712</v>
      </c>
      <c r="B696" s="57"/>
      <c r="C696" s="63">
        <f t="shared" si="32"/>
        <v>73.33</v>
      </c>
      <c r="D696" s="117"/>
      <c r="E696" s="147">
        <v>12870</v>
      </c>
      <c r="F696" s="139">
        <f t="shared" si="31"/>
        <v>2935</v>
      </c>
      <c r="G696" s="151">
        <f t="shared" si="33"/>
        <v>2106</v>
      </c>
      <c r="H696" s="147">
        <v>86</v>
      </c>
    </row>
    <row r="697" spans="1:8" x14ac:dyDescent="0.2">
      <c r="A697" s="119">
        <v>713</v>
      </c>
      <c r="B697" s="57"/>
      <c r="C697" s="63">
        <f t="shared" si="32"/>
        <v>73.349999999999994</v>
      </c>
      <c r="D697" s="117"/>
      <c r="E697" s="147">
        <v>12870</v>
      </c>
      <c r="F697" s="139">
        <f t="shared" si="31"/>
        <v>2934</v>
      </c>
      <c r="G697" s="151">
        <f t="shared" si="33"/>
        <v>2106</v>
      </c>
      <c r="H697" s="147">
        <v>86</v>
      </c>
    </row>
    <row r="698" spans="1:8" x14ac:dyDescent="0.2">
      <c r="A698" s="119">
        <v>714</v>
      </c>
      <c r="B698" s="57"/>
      <c r="C698" s="63">
        <f t="shared" si="32"/>
        <v>73.38</v>
      </c>
      <c r="D698" s="117"/>
      <c r="E698" s="147">
        <v>12870</v>
      </c>
      <c r="F698" s="139">
        <f t="shared" si="31"/>
        <v>2933</v>
      </c>
      <c r="G698" s="151">
        <f t="shared" si="33"/>
        <v>2105</v>
      </c>
      <c r="H698" s="147">
        <v>86</v>
      </c>
    </row>
    <row r="699" spans="1:8" x14ac:dyDescent="0.2">
      <c r="A699" s="119">
        <v>715</v>
      </c>
      <c r="B699" s="57"/>
      <c r="C699" s="63">
        <f t="shared" si="32"/>
        <v>73.400000000000006</v>
      </c>
      <c r="D699" s="117"/>
      <c r="E699" s="147">
        <v>12870</v>
      </c>
      <c r="F699" s="139">
        <f t="shared" si="31"/>
        <v>2932</v>
      </c>
      <c r="G699" s="151">
        <f t="shared" si="33"/>
        <v>2104</v>
      </c>
      <c r="H699" s="147">
        <v>86</v>
      </c>
    </row>
    <row r="700" spans="1:8" x14ac:dyDescent="0.2">
      <c r="A700" s="119">
        <v>716</v>
      </c>
      <c r="B700" s="57"/>
      <c r="C700" s="63">
        <f t="shared" si="32"/>
        <v>73.42</v>
      </c>
      <c r="D700" s="117"/>
      <c r="E700" s="147">
        <v>12870</v>
      </c>
      <c r="F700" s="139">
        <f t="shared" si="31"/>
        <v>2932</v>
      </c>
      <c r="G700" s="151">
        <f t="shared" si="33"/>
        <v>2104</v>
      </c>
      <c r="H700" s="147">
        <v>86</v>
      </c>
    </row>
    <row r="701" spans="1:8" x14ac:dyDescent="0.2">
      <c r="A701" s="119">
        <v>717</v>
      </c>
      <c r="B701" s="57"/>
      <c r="C701" s="63">
        <f t="shared" si="32"/>
        <v>73.44</v>
      </c>
      <c r="D701" s="117"/>
      <c r="E701" s="147">
        <v>12870</v>
      </c>
      <c r="F701" s="139">
        <f t="shared" si="31"/>
        <v>2931</v>
      </c>
      <c r="G701" s="151">
        <f t="shared" si="33"/>
        <v>2103</v>
      </c>
      <c r="H701" s="147">
        <v>86</v>
      </c>
    </row>
    <row r="702" spans="1:8" x14ac:dyDescent="0.2">
      <c r="A702" s="119">
        <v>718</v>
      </c>
      <c r="B702" s="57"/>
      <c r="C702" s="63">
        <f t="shared" si="32"/>
        <v>73.459999999999994</v>
      </c>
      <c r="D702" s="117"/>
      <c r="E702" s="147">
        <v>12870</v>
      </c>
      <c r="F702" s="139">
        <f t="shared" si="31"/>
        <v>2930</v>
      </c>
      <c r="G702" s="151">
        <f t="shared" si="33"/>
        <v>2102</v>
      </c>
      <c r="H702" s="147">
        <v>86</v>
      </c>
    </row>
    <row r="703" spans="1:8" x14ac:dyDescent="0.2">
      <c r="A703" s="119">
        <v>719</v>
      </c>
      <c r="B703" s="57"/>
      <c r="C703" s="63">
        <f t="shared" si="32"/>
        <v>73.489999999999995</v>
      </c>
      <c r="D703" s="117"/>
      <c r="E703" s="147">
        <v>12870</v>
      </c>
      <c r="F703" s="139">
        <f t="shared" si="31"/>
        <v>2929</v>
      </c>
      <c r="G703" s="151">
        <f t="shared" si="33"/>
        <v>2102</v>
      </c>
      <c r="H703" s="147">
        <v>86</v>
      </c>
    </row>
    <row r="704" spans="1:8" x14ac:dyDescent="0.2">
      <c r="A704" s="119">
        <v>720</v>
      </c>
      <c r="B704" s="57"/>
      <c r="C704" s="63">
        <f t="shared" si="32"/>
        <v>73.510000000000005</v>
      </c>
      <c r="D704" s="117"/>
      <c r="E704" s="147">
        <v>12870</v>
      </c>
      <c r="F704" s="139">
        <f t="shared" si="31"/>
        <v>2928</v>
      </c>
      <c r="G704" s="151">
        <f t="shared" si="33"/>
        <v>2101</v>
      </c>
      <c r="H704" s="147">
        <v>86</v>
      </c>
    </row>
    <row r="705" spans="1:8" x14ac:dyDescent="0.2">
      <c r="A705" s="119">
        <v>721</v>
      </c>
      <c r="B705" s="57"/>
      <c r="C705" s="63">
        <f t="shared" si="32"/>
        <v>73.53</v>
      </c>
      <c r="D705" s="117"/>
      <c r="E705" s="147">
        <v>12870</v>
      </c>
      <c r="F705" s="139">
        <f t="shared" si="31"/>
        <v>2927</v>
      </c>
      <c r="G705" s="151">
        <f t="shared" si="33"/>
        <v>2100</v>
      </c>
      <c r="H705" s="147">
        <v>86</v>
      </c>
    </row>
    <row r="706" spans="1:8" x14ac:dyDescent="0.2">
      <c r="A706" s="119">
        <v>722</v>
      </c>
      <c r="B706" s="57"/>
      <c r="C706" s="63">
        <f t="shared" si="32"/>
        <v>73.55</v>
      </c>
      <c r="D706" s="117"/>
      <c r="E706" s="147">
        <v>12870</v>
      </c>
      <c r="F706" s="139">
        <f t="shared" si="31"/>
        <v>2927</v>
      </c>
      <c r="G706" s="151">
        <f t="shared" si="33"/>
        <v>2100</v>
      </c>
      <c r="H706" s="147">
        <v>86</v>
      </c>
    </row>
    <row r="707" spans="1:8" x14ac:dyDescent="0.2">
      <c r="A707" s="119">
        <v>723</v>
      </c>
      <c r="B707" s="57"/>
      <c r="C707" s="63">
        <f t="shared" si="32"/>
        <v>73.569999999999993</v>
      </c>
      <c r="D707" s="117"/>
      <c r="E707" s="147">
        <v>12870</v>
      </c>
      <c r="F707" s="139">
        <f t="shared" si="31"/>
        <v>2926</v>
      </c>
      <c r="G707" s="151">
        <f t="shared" si="33"/>
        <v>2099</v>
      </c>
      <c r="H707" s="147">
        <v>86</v>
      </c>
    </row>
    <row r="708" spans="1:8" x14ac:dyDescent="0.2">
      <c r="A708" s="119">
        <v>724</v>
      </c>
      <c r="B708" s="57"/>
      <c r="C708" s="63">
        <f t="shared" si="32"/>
        <v>73.59</v>
      </c>
      <c r="D708" s="117"/>
      <c r="E708" s="147">
        <v>12870</v>
      </c>
      <c r="F708" s="139">
        <f t="shared" si="31"/>
        <v>2925</v>
      </c>
      <c r="G708" s="151">
        <f t="shared" si="33"/>
        <v>2099</v>
      </c>
      <c r="H708" s="147">
        <v>86</v>
      </c>
    </row>
    <row r="709" spans="1:8" x14ac:dyDescent="0.2">
      <c r="A709" s="119">
        <v>725</v>
      </c>
      <c r="B709" s="57"/>
      <c r="C709" s="63">
        <f t="shared" si="32"/>
        <v>73.62</v>
      </c>
      <c r="D709" s="117"/>
      <c r="E709" s="147">
        <v>12870</v>
      </c>
      <c r="F709" s="139">
        <f t="shared" si="31"/>
        <v>2924</v>
      </c>
      <c r="G709" s="151">
        <f t="shared" si="33"/>
        <v>2098</v>
      </c>
      <c r="H709" s="147">
        <v>86</v>
      </c>
    </row>
    <row r="710" spans="1:8" x14ac:dyDescent="0.2">
      <c r="A710" s="119">
        <v>726</v>
      </c>
      <c r="B710" s="57"/>
      <c r="C710" s="63">
        <f t="shared" si="32"/>
        <v>73.64</v>
      </c>
      <c r="D710" s="117"/>
      <c r="E710" s="147">
        <v>12870</v>
      </c>
      <c r="F710" s="139">
        <f t="shared" si="31"/>
        <v>2923</v>
      </c>
      <c r="G710" s="151">
        <f t="shared" si="33"/>
        <v>2097</v>
      </c>
      <c r="H710" s="147">
        <v>86</v>
      </c>
    </row>
    <row r="711" spans="1:8" x14ac:dyDescent="0.2">
      <c r="A711" s="119">
        <v>727</v>
      </c>
      <c r="B711" s="57"/>
      <c r="C711" s="63">
        <f t="shared" si="32"/>
        <v>73.66</v>
      </c>
      <c r="D711" s="117"/>
      <c r="E711" s="147">
        <v>12870</v>
      </c>
      <c r="F711" s="139">
        <f t="shared" si="31"/>
        <v>2922</v>
      </c>
      <c r="G711" s="151">
        <f t="shared" si="33"/>
        <v>2097</v>
      </c>
      <c r="H711" s="147">
        <v>86</v>
      </c>
    </row>
    <row r="712" spans="1:8" x14ac:dyDescent="0.2">
      <c r="A712" s="119">
        <v>728</v>
      </c>
      <c r="B712" s="57"/>
      <c r="C712" s="63">
        <f t="shared" si="32"/>
        <v>73.680000000000007</v>
      </c>
      <c r="D712" s="117"/>
      <c r="E712" s="147">
        <v>12870</v>
      </c>
      <c r="F712" s="139">
        <f t="shared" si="31"/>
        <v>2922</v>
      </c>
      <c r="G712" s="151">
        <f t="shared" si="33"/>
        <v>2096</v>
      </c>
      <c r="H712" s="147">
        <v>86</v>
      </c>
    </row>
    <row r="713" spans="1:8" x14ac:dyDescent="0.2">
      <c r="A713" s="119">
        <v>729</v>
      </c>
      <c r="B713" s="57"/>
      <c r="C713" s="63">
        <f t="shared" si="32"/>
        <v>73.7</v>
      </c>
      <c r="D713" s="117"/>
      <c r="E713" s="147">
        <v>12870</v>
      </c>
      <c r="F713" s="139">
        <f t="shared" si="31"/>
        <v>2921</v>
      </c>
      <c r="G713" s="151">
        <f t="shared" si="33"/>
        <v>2096</v>
      </c>
      <c r="H713" s="147">
        <v>86</v>
      </c>
    </row>
    <row r="714" spans="1:8" x14ac:dyDescent="0.2">
      <c r="A714" s="119">
        <v>730</v>
      </c>
      <c r="B714" s="57"/>
      <c r="C714" s="63">
        <f t="shared" si="32"/>
        <v>73.72</v>
      </c>
      <c r="D714" s="117"/>
      <c r="E714" s="147">
        <v>12870</v>
      </c>
      <c r="F714" s="139">
        <f t="shared" si="31"/>
        <v>2920</v>
      </c>
      <c r="G714" s="151">
        <f t="shared" si="33"/>
        <v>2095</v>
      </c>
      <c r="H714" s="147">
        <v>86</v>
      </c>
    </row>
    <row r="715" spans="1:8" x14ac:dyDescent="0.2">
      <c r="A715" s="119">
        <v>731</v>
      </c>
      <c r="B715" s="57"/>
      <c r="C715" s="63">
        <f t="shared" si="32"/>
        <v>73.75</v>
      </c>
      <c r="D715" s="117"/>
      <c r="E715" s="147">
        <v>12870</v>
      </c>
      <c r="F715" s="139">
        <f t="shared" si="31"/>
        <v>2919</v>
      </c>
      <c r="G715" s="151">
        <f t="shared" si="33"/>
        <v>2094</v>
      </c>
      <c r="H715" s="147">
        <v>86</v>
      </c>
    </row>
    <row r="716" spans="1:8" x14ac:dyDescent="0.2">
      <c r="A716" s="119">
        <v>732</v>
      </c>
      <c r="B716" s="57"/>
      <c r="C716" s="63">
        <f t="shared" si="32"/>
        <v>73.77</v>
      </c>
      <c r="D716" s="117"/>
      <c r="E716" s="147">
        <v>12870</v>
      </c>
      <c r="F716" s="139">
        <f t="shared" si="31"/>
        <v>2918</v>
      </c>
      <c r="G716" s="151">
        <f t="shared" si="33"/>
        <v>2094</v>
      </c>
      <c r="H716" s="147">
        <v>86</v>
      </c>
    </row>
    <row r="717" spans="1:8" x14ac:dyDescent="0.2">
      <c r="A717" s="119">
        <v>733</v>
      </c>
      <c r="B717" s="57"/>
      <c r="C717" s="63">
        <f t="shared" si="32"/>
        <v>73.790000000000006</v>
      </c>
      <c r="D717" s="117"/>
      <c r="E717" s="147">
        <v>12870</v>
      </c>
      <c r="F717" s="139">
        <f t="shared" si="31"/>
        <v>2917</v>
      </c>
      <c r="G717" s="151">
        <f t="shared" si="33"/>
        <v>2093</v>
      </c>
      <c r="H717" s="147">
        <v>86</v>
      </c>
    </row>
    <row r="718" spans="1:8" x14ac:dyDescent="0.2">
      <c r="A718" s="119">
        <v>734</v>
      </c>
      <c r="B718" s="57"/>
      <c r="C718" s="63">
        <f t="shared" si="32"/>
        <v>73.81</v>
      </c>
      <c r="D718" s="117"/>
      <c r="E718" s="147">
        <v>12870</v>
      </c>
      <c r="F718" s="139">
        <f t="shared" ref="F718:F781" si="34">ROUND(12*1.35278*(1/C718*E718)+H718,0)</f>
        <v>2917</v>
      </c>
      <c r="G718" s="151">
        <f t="shared" si="33"/>
        <v>2092</v>
      </c>
      <c r="H718" s="147">
        <v>86</v>
      </c>
    </row>
    <row r="719" spans="1:8" x14ac:dyDescent="0.2">
      <c r="A719" s="119">
        <v>735</v>
      </c>
      <c r="B719" s="57"/>
      <c r="C719" s="63">
        <f t="shared" ref="C719:C782" si="35">ROUND(10.899*LN(A719)+A719/150-3,2)</f>
        <v>73.83</v>
      </c>
      <c r="D719" s="117"/>
      <c r="E719" s="147">
        <v>12870</v>
      </c>
      <c r="F719" s="139">
        <f t="shared" si="34"/>
        <v>2916</v>
      </c>
      <c r="G719" s="151">
        <f t="shared" si="33"/>
        <v>2092</v>
      </c>
      <c r="H719" s="147">
        <v>86</v>
      </c>
    </row>
    <row r="720" spans="1:8" x14ac:dyDescent="0.2">
      <c r="A720" s="119">
        <v>736</v>
      </c>
      <c r="B720" s="57"/>
      <c r="C720" s="63">
        <f t="shared" si="35"/>
        <v>73.849999999999994</v>
      </c>
      <c r="D720" s="117"/>
      <c r="E720" s="147">
        <v>12870</v>
      </c>
      <c r="F720" s="139">
        <f t="shared" si="34"/>
        <v>2915</v>
      </c>
      <c r="G720" s="151">
        <f t="shared" si="33"/>
        <v>2091</v>
      </c>
      <c r="H720" s="147">
        <v>86</v>
      </c>
    </row>
    <row r="721" spans="1:8" x14ac:dyDescent="0.2">
      <c r="A721" s="119">
        <v>737</v>
      </c>
      <c r="B721" s="57"/>
      <c r="C721" s="63">
        <f t="shared" si="35"/>
        <v>73.87</v>
      </c>
      <c r="D721" s="117"/>
      <c r="E721" s="147">
        <v>12870</v>
      </c>
      <c r="F721" s="139">
        <f t="shared" si="34"/>
        <v>2914</v>
      </c>
      <c r="G721" s="151">
        <f t="shared" si="33"/>
        <v>2091</v>
      </c>
      <c r="H721" s="147">
        <v>86</v>
      </c>
    </row>
    <row r="722" spans="1:8" x14ac:dyDescent="0.2">
      <c r="A722" s="119">
        <v>738</v>
      </c>
      <c r="B722" s="57"/>
      <c r="C722" s="63">
        <f t="shared" si="35"/>
        <v>73.900000000000006</v>
      </c>
      <c r="D722" s="117"/>
      <c r="E722" s="147">
        <v>12870</v>
      </c>
      <c r="F722" s="139">
        <f t="shared" si="34"/>
        <v>2913</v>
      </c>
      <c r="G722" s="151">
        <f t="shared" si="33"/>
        <v>2090</v>
      </c>
      <c r="H722" s="147">
        <v>86</v>
      </c>
    </row>
    <row r="723" spans="1:8" x14ac:dyDescent="0.2">
      <c r="A723" s="119">
        <v>739</v>
      </c>
      <c r="B723" s="57"/>
      <c r="C723" s="63">
        <f t="shared" si="35"/>
        <v>73.92</v>
      </c>
      <c r="D723" s="117"/>
      <c r="E723" s="147">
        <v>12870</v>
      </c>
      <c r="F723" s="139">
        <f t="shared" si="34"/>
        <v>2912</v>
      </c>
      <c r="G723" s="151">
        <f t="shared" si="33"/>
        <v>2089</v>
      </c>
      <c r="H723" s="147">
        <v>86</v>
      </c>
    </row>
    <row r="724" spans="1:8" x14ac:dyDescent="0.2">
      <c r="A724" s="119">
        <v>740</v>
      </c>
      <c r="B724" s="57"/>
      <c r="C724" s="63">
        <f t="shared" si="35"/>
        <v>73.94</v>
      </c>
      <c r="D724" s="117"/>
      <c r="E724" s="147">
        <v>12870</v>
      </c>
      <c r="F724" s="139">
        <f t="shared" si="34"/>
        <v>2912</v>
      </c>
      <c r="G724" s="151">
        <f t="shared" si="33"/>
        <v>2089</v>
      </c>
      <c r="H724" s="147">
        <v>86</v>
      </c>
    </row>
    <row r="725" spans="1:8" x14ac:dyDescent="0.2">
      <c r="A725" s="119">
        <v>741</v>
      </c>
      <c r="B725" s="57"/>
      <c r="C725" s="63">
        <f t="shared" si="35"/>
        <v>73.959999999999994</v>
      </c>
      <c r="D725" s="117"/>
      <c r="E725" s="147">
        <v>12870</v>
      </c>
      <c r="F725" s="139">
        <f t="shared" si="34"/>
        <v>2911</v>
      </c>
      <c r="G725" s="151">
        <f t="shared" si="33"/>
        <v>2088</v>
      </c>
      <c r="H725" s="147">
        <v>86</v>
      </c>
    </row>
    <row r="726" spans="1:8" x14ac:dyDescent="0.2">
      <c r="A726" s="119">
        <v>742</v>
      </c>
      <c r="B726" s="57"/>
      <c r="C726" s="63">
        <f t="shared" si="35"/>
        <v>73.98</v>
      </c>
      <c r="D726" s="117"/>
      <c r="E726" s="147">
        <v>12870</v>
      </c>
      <c r="F726" s="139">
        <f t="shared" si="34"/>
        <v>2910</v>
      </c>
      <c r="G726" s="151">
        <f t="shared" si="33"/>
        <v>2088</v>
      </c>
      <c r="H726" s="147">
        <v>86</v>
      </c>
    </row>
    <row r="727" spans="1:8" x14ac:dyDescent="0.2">
      <c r="A727" s="119">
        <v>743</v>
      </c>
      <c r="B727" s="57"/>
      <c r="C727" s="63">
        <f t="shared" si="35"/>
        <v>74</v>
      </c>
      <c r="D727" s="117"/>
      <c r="E727" s="147">
        <v>12870</v>
      </c>
      <c r="F727" s="139">
        <f t="shared" si="34"/>
        <v>2909</v>
      </c>
      <c r="G727" s="151">
        <f t="shared" si="33"/>
        <v>2087</v>
      </c>
      <c r="H727" s="147">
        <v>86</v>
      </c>
    </row>
    <row r="728" spans="1:8" x14ac:dyDescent="0.2">
      <c r="A728" s="119">
        <v>744</v>
      </c>
      <c r="B728" s="57"/>
      <c r="C728" s="63">
        <f t="shared" si="35"/>
        <v>74.02</v>
      </c>
      <c r="D728" s="117"/>
      <c r="E728" s="147">
        <v>12870</v>
      </c>
      <c r="F728" s="139">
        <f t="shared" si="34"/>
        <v>2909</v>
      </c>
      <c r="G728" s="151">
        <f t="shared" si="33"/>
        <v>2086</v>
      </c>
      <c r="H728" s="147">
        <v>86</v>
      </c>
    </row>
    <row r="729" spans="1:8" x14ac:dyDescent="0.2">
      <c r="A729" s="119">
        <v>745</v>
      </c>
      <c r="B729" s="57"/>
      <c r="C729" s="63">
        <f t="shared" si="35"/>
        <v>74.05</v>
      </c>
      <c r="D729" s="117"/>
      <c r="E729" s="147">
        <v>12870</v>
      </c>
      <c r="F729" s="139">
        <f t="shared" si="34"/>
        <v>2907</v>
      </c>
      <c r="G729" s="151">
        <f t="shared" si="33"/>
        <v>2086</v>
      </c>
      <c r="H729" s="147">
        <v>86</v>
      </c>
    </row>
    <row r="730" spans="1:8" x14ac:dyDescent="0.2">
      <c r="A730" s="119">
        <v>746</v>
      </c>
      <c r="B730" s="57"/>
      <c r="C730" s="63">
        <f t="shared" si="35"/>
        <v>74.069999999999993</v>
      </c>
      <c r="D730" s="117"/>
      <c r="E730" s="147">
        <v>12870</v>
      </c>
      <c r="F730" s="139">
        <f t="shared" si="34"/>
        <v>2907</v>
      </c>
      <c r="G730" s="151">
        <f t="shared" si="33"/>
        <v>2085</v>
      </c>
      <c r="H730" s="147">
        <v>86</v>
      </c>
    </row>
    <row r="731" spans="1:8" x14ac:dyDescent="0.2">
      <c r="A731" s="119">
        <v>747</v>
      </c>
      <c r="B731" s="57"/>
      <c r="C731" s="63">
        <f t="shared" si="35"/>
        <v>74.09</v>
      </c>
      <c r="D731" s="117"/>
      <c r="E731" s="147">
        <v>12870</v>
      </c>
      <c r="F731" s="139">
        <f t="shared" si="34"/>
        <v>2906</v>
      </c>
      <c r="G731" s="151">
        <f t="shared" si="33"/>
        <v>2084</v>
      </c>
      <c r="H731" s="147">
        <v>86</v>
      </c>
    </row>
    <row r="732" spans="1:8" x14ac:dyDescent="0.2">
      <c r="A732" s="119">
        <v>748</v>
      </c>
      <c r="B732" s="57"/>
      <c r="C732" s="63">
        <f t="shared" si="35"/>
        <v>74.11</v>
      </c>
      <c r="D732" s="117"/>
      <c r="E732" s="147">
        <v>12870</v>
      </c>
      <c r="F732" s="139">
        <f t="shared" si="34"/>
        <v>2905</v>
      </c>
      <c r="G732" s="151">
        <f t="shared" si="33"/>
        <v>2084</v>
      </c>
      <c r="H732" s="147">
        <v>86</v>
      </c>
    </row>
    <row r="733" spans="1:8" x14ac:dyDescent="0.2">
      <c r="A733" s="119">
        <v>749</v>
      </c>
      <c r="B733" s="57"/>
      <c r="C733" s="63">
        <f t="shared" si="35"/>
        <v>74.13</v>
      </c>
      <c r="D733" s="117"/>
      <c r="E733" s="147">
        <v>12870</v>
      </c>
      <c r="F733" s="139">
        <f t="shared" si="34"/>
        <v>2904</v>
      </c>
      <c r="G733" s="151">
        <f t="shared" si="33"/>
        <v>2083</v>
      </c>
      <c r="H733" s="147">
        <v>86</v>
      </c>
    </row>
    <row r="734" spans="1:8" x14ac:dyDescent="0.2">
      <c r="A734" s="119">
        <v>750</v>
      </c>
      <c r="B734" s="57"/>
      <c r="C734" s="63">
        <f t="shared" si="35"/>
        <v>74.150000000000006</v>
      </c>
      <c r="D734" s="117"/>
      <c r="E734" s="147">
        <v>12870</v>
      </c>
      <c r="F734" s="139">
        <f t="shared" si="34"/>
        <v>2904</v>
      </c>
      <c r="G734" s="151">
        <f t="shared" si="33"/>
        <v>2083</v>
      </c>
      <c r="H734" s="147">
        <v>86</v>
      </c>
    </row>
    <row r="735" spans="1:8" x14ac:dyDescent="0.2">
      <c r="A735" s="119">
        <v>751</v>
      </c>
      <c r="B735" s="57"/>
      <c r="C735" s="63">
        <f t="shared" si="35"/>
        <v>74.17</v>
      </c>
      <c r="D735" s="117"/>
      <c r="E735" s="147">
        <v>12870</v>
      </c>
      <c r="F735" s="139">
        <f t="shared" si="34"/>
        <v>2903</v>
      </c>
      <c r="G735" s="151">
        <f t="shared" si="33"/>
        <v>2082</v>
      </c>
      <c r="H735" s="147">
        <v>86</v>
      </c>
    </row>
    <row r="736" spans="1:8" x14ac:dyDescent="0.2">
      <c r="A736" s="119">
        <v>752</v>
      </c>
      <c r="B736" s="57"/>
      <c r="C736" s="63">
        <f t="shared" si="35"/>
        <v>74.19</v>
      </c>
      <c r="D736" s="117"/>
      <c r="E736" s="147">
        <v>12870</v>
      </c>
      <c r="F736" s="139">
        <f t="shared" si="34"/>
        <v>2902</v>
      </c>
      <c r="G736" s="151">
        <f t="shared" si="33"/>
        <v>2082</v>
      </c>
      <c r="H736" s="147">
        <v>86</v>
      </c>
    </row>
    <row r="737" spans="1:8" x14ac:dyDescent="0.2">
      <c r="A737" s="119">
        <v>753</v>
      </c>
      <c r="B737" s="57"/>
      <c r="C737" s="63">
        <f t="shared" si="35"/>
        <v>74.22</v>
      </c>
      <c r="D737" s="117"/>
      <c r="E737" s="147">
        <v>12870</v>
      </c>
      <c r="F737" s="139">
        <f t="shared" si="34"/>
        <v>2901</v>
      </c>
      <c r="G737" s="151">
        <f t="shared" si="33"/>
        <v>2081</v>
      </c>
      <c r="H737" s="147">
        <v>86</v>
      </c>
    </row>
    <row r="738" spans="1:8" x14ac:dyDescent="0.2">
      <c r="A738" s="119">
        <v>754</v>
      </c>
      <c r="B738" s="57"/>
      <c r="C738" s="63">
        <f t="shared" si="35"/>
        <v>74.239999999999995</v>
      </c>
      <c r="D738" s="117"/>
      <c r="E738" s="147">
        <v>12870</v>
      </c>
      <c r="F738" s="139">
        <f t="shared" si="34"/>
        <v>2900</v>
      </c>
      <c r="G738" s="151">
        <f t="shared" si="33"/>
        <v>2080</v>
      </c>
      <c r="H738" s="147">
        <v>86</v>
      </c>
    </row>
    <row r="739" spans="1:8" x14ac:dyDescent="0.2">
      <c r="A739" s="119">
        <v>755</v>
      </c>
      <c r="B739" s="57"/>
      <c r="C739" s="63">
        <f t="shared" si="35"/>
        <v>74.260000000000005</v>
      </c>
      <c r="D739" s="117"/>
      <c r="E739" s="147">
        <v>12870</v>
      </c>
      <c r="F739" s="139">
        <f t="shared" si="34"/>
        <v>2899</v>
      </c>
      <c r="G739" s="151">
        <f t="shared" si="33"/>
        <v>2080</v>
      </c>
      <c r="H739" s="147">
        <v>86</v>
      </c>
    </row>
    <row r="740" spans="1:8" x14ac:dyDescent="0.2">
      <c r="A740" s="119">
        <v>756</v>
      </c>
      <c r="B740" s="57"/>
      <c r="C740" s="63">
        <f t="shared" si="35"/>
        <v>74.28</v>
      </c>
      <c r="D740" s="117"/>
      <c r="E740" s="147">
        <v>12870</v>
      </c>
      <c r="F740" s="139">
        <f t="shared" si="34"/>
        <v>2899</v>
      </c>
      <c r="G740" s="151">
        <f t="shared" si="33"/>
        <v>2079</v>
      </c>
      <c r="H740" s="147">
        <v>86</v>
      </c>
    </row>
    <row r="741" spans="1:8" x14ac:dyDescent="0.2">
      <c r="A741" s="119">
        <v>757</v>
      </c>
      <c r="B741" s="57"/>
      <c r="C741" s="63">
        <f t="shared" si="35"/>
        <v>74.3</v>
      </c>
      <c r="D741" s="117"/>
      <c r="E741" s="147">
        <v>12870</v>
      </c>
      <c r="F741" s="139">
        <f t="shared" si="34"/>
        <v>2898</v>
      </c>
      <c r="G741" s="151">
        <f t="shared" si="33"/>
        <v>2079</v>
      </c>
      <c r="H741" s="147">
        <v>86</v>
      </c>
    </row>
    <row r="742" spans="1:8" x14ac:dyDescent="0.2">
      <c r="A742" s="119">
        <v>758</v>
      </c>
      <c r="B742" s="57"/>
      <c r="C742" s="63">
        <f t="shared" si="35"/>
        <v>74.319999999999993</v>
      </c>
      <c r="D742" s="117"/>
      <c r="E742" s="147">
        <v>12870</v>
      </c>
      <c r="F742" s="139">
        <f t="shared" si="34"/>
        <v>2897</v>
      </c>
      <c r="G742" s="151">
        <f t="shared" si="33"/>
        <v>2078</v>
      </c>
      <c r="H742" s="147">
        <v>86</v>
      </c>
    </row>
    <row r="743" spans="1:8" x14ac:dyDescent="0.2">
      <c r="A743" s="119">
        <v>759</v>
      </c>
      <c r="B743" s="57"/>
      <c r="C743" s="63">
        <f t="shared" si="35"/>
        <v>74.34</v>
      </c>
      <c r="D743" s="117"/>
      <c r="E743" s="147">
        <v>12870</v>
      </c>
      <c r="F743" s="139">
        <f t="shared" si="34"/>
        <v>2896</v>
      </c>
      <c r="G743" s="151">
        <f t="shared" si="33"/>
        <v>2077</v>
      </c>
      <c r="H743" s="147">
        <v>86</v>
      </c>
    </row>
    <row r="744" spans="1:8" x14ac:dyDescent="0.2">
      <c r="A744" s="119">
        <v>760</v>
      </c>
      <c r="B744" s="57"/>
      <c r="C744" s="63">
        <f t="shared" si="35"/>
        <v>74.36</v>
      </c>
      <c r="D744" s="117"/>
      <c r="E744" s="147">
        <v>12870</v>
      </c>
      <c r="F744" s="139">
        <f t="shared" si="34"/>
        <v>2896</v>
      </c>
      <c r="G744" s="151">
        <f t="shared" si="33"/>
        <v>2077</v>
      </c>
      <c r="H744" s="147">
        <v>86</v>
      </c>
    </row>
    <row r="745" spans="1:8" x14ac:dyDescent="0.2">
      <c r="A745" s="119">
        <v>761</v>
      </c>
      <c r="B745" s="57"/>
      <c r="C745" s="63">
        <f t="shared" si="35"/>
        <v>74.38</v>
      </c>
      <c r="D745" s="117"/>
      <c r="E745" s="147">
        <v>12870</v>
      </c>
      <c r="F745" s="139">
        <f t="shared" si="34"/>
        <v>2895</v>
      </c>
      <c r="G745" s="151">
        <f t="shared" ref="G745:G808" si="36">ROUND(12*(1/C745*E745),0)</f>
        <v>2076</v>
      </c>
      <c r="H745" s="147">
        <v>86</v>
      </c>
    </row>
    <row r="746" spans="1:8" x14ac:dyDescent="0.2">
      <c r="A746" s="119">
        <v>762</v>
      </c>
      <c r="B746" s="57"/>
      <c r="C746" s="63">
        <f t="shared" si="35"/>
        <v>74.41</v>
      </c>
      <c r="D746" s="117"/>
      <c r="E746" s="147">
        <v>12870</v>
      </c>
      <c r="F746" s="139">
        <f t="shared" si="34"/>
        <v>2894</v>
      </c>
      <c r="G746" s="151">
        <f t="shared" si="36"/>
        <v>2076</v>
      </c>
      <c r="H746" s="147">
        <v>86</v>
      </c>
    </row>
    <row r="747" spans="1:8" x14ac:dyDescent="0.2">
      <c r="A747" s="119">
        <v>763</v>
      </c>
      <c r="B747" s="57"/>
      <c r="C747" s="63">
        <f t="shared" si="35"/>
        <v>74.430000000000007</v>
      </c>
      <c r="D747" s="117"/>
      <c r="E747" s="147">
        <v>12870</v>
      </c>
      <c r="F747" s="139">
        <f t="shared" si="34"/>
        <v>2893</v>
      </c>
      <c r="G747" s="151">
        <f t="shared" si="36"/>
        <v>2075</v>
      </c>
      <c r="H747" s="147">
        <v>86</v>
      </c>
    </row>
    <row r="748" spans="1:8" x14ac:dyDescent="0.2">
      <c r="A748" s="119">
        <v>764</v>
      </c>
      <c r="B748" s="57"/>
      <c r="C748" s="63">
        <f t="shared" si="35"/>
        <v>74.45</v>
      </c>
      <c r="D748" s="117"/>
      <c r="E748" s="147">
        <v>12870</v>
      </c>
      <c r="F748" s="139">
        <f t="shared" si="34"/>
        <v>2892</v>
      </c>
      <c r="G748" s="151">
        <f t="shared" si="36"/>
        <v>2074</v>
      </c>
      <c r="H748" s="147">
        <v>86</v>
      </c>
    </row>
    <row r="749" spans="1:8" x14ac:dyDescent="0.2">
      <c r="A749" s="119">
        <v>765</v>
      </c>
      <c r="B749" s="57"/>
      <c r="C749" s="63">
        <f t="shared" si="35"/>
        <v>74.47</v>
      </c>
      <c r="D749" s="117"/>
      <c r="E749" s="147">
        <v>12870</v>
      </c>
      <c r="F749" s="139">
        <f t="shared" si="34"/>
        <v>2891</v>
      </c>
      <c r="G749" s="151">
        <f t="shared" si="36"/>
        <v>2074</v>
      </c>
      <c r="H749" s="147">
        <v>86</v>
      </c>
    </row>
    <row r="750" spans="1:8" x14ac:dyDescent="0.2">
      <c r="A750" s="119">
        <v>766</v>
      </c>
      <c r="B750" s="57"/>
      <c r="C750" s="63">
        <f t="shared" si="35"/>
        <v>74.489999999999995</v>
      </c>
      <c r="D750" s="117"/>
      <c r="E750" s="147">
        <v>12870</v>
      </c>
      <c r="F750" s="139">
        <f t="shared" si="34"/>
        <v>2891</v>
      </c>
      <c r="G750" s="151">
        <f t="shared" si="36"/>
        <v>2073</v>
      </c>
      <c r="H750" s="147">
        <v>86</v>
      </c>
    </row>
    <row r="751" spans="1:8" x14ac:dyDescent="0.2">
      <c r="A751" s="119">
        <v>767</v>
      </c>
      <c r="B751" s="57"/>
      <c r="C751" s="63">
        <f t="shared" si="35"/>
        <v>74.510000000000005</v>
      </c>
      <c r="D751" s="117"/>
      <c r="E751" s="147">
        <v>12870</v>
      </c>
      <c r="F751" s="139">
        <f t="shared" si="34"/>
        <v>2890</v>
      </c>
      <c r="G751" s="151">
        <f t="shared" si="36"/>
        <v>2073</v>
      </c>
      <c r="H751" s="147">
        <v>86</v>
      </c>
    </row>
    <row r="752" spans="1:8" x14ac:dyDescent="0.2">
      <c r="A752" s="119">
        <v>768</v>
      </c>
      <c r="B752" s="57"/>
      <c r="C752" s="63">
        <f t="shared" si="35"/>
        <v>74.53</v>
      </c>
      <c r="D752" s="117"/>
      <c r="E752" s="147">
        <v>12870</v>
      </c>
      <c r="F752" s="139">
        <f t="shared" si="34"/>
        <v>2889</v>
      </c>
      <c r="G752" s="151">
        <f t="shared" si="36"/>
        <v>2072</v>
      </c>
      <c r="H752" s="147">
        <v>86</v>
      </c>
    </row>
    <row r="753" spans="1:8" x14ac:dyDescent="0.2">
      <c r="A753" s="119">
        <v>769</v>
      </c>
      <c r="B753" s="57"/>
      <c r="C753" s="63">
        <f t="shared" si="35"/>
        <v>74.55</v>
      </c>
      <c r="D753" s="117"/>
      <c r="E753" s="147">
        <v>12870</v>
      </c>
      <c r="F753" s="139">
        <f t="shared" si="34"/>
        <v>2888</v>
      </c>
      <c r="G753" s="151">
        <f t="shared" si="36"/>
        <v>2072</v>
      </c>
      <c r="H753" s="147">
        <v>86</v>
      </c>
    </row>
    <row r="754" spans="1:8" x14ac:dyDescent="0.2">
      <c r="A754" s="119">
        <v>770</v>
      </c>
      <c r="B754" s="57"/>
      <c r="C754" s="63">
        <f t="shared" si="35"/>
        <v>74.569999999999993</v>
      </c>
      <c r="D754" s="117"/>
      <c r="E754" s="147">
        <v>12870</v>
      </c>
      <c r="F754" s="139">
        <f t="shared" si="34"/>
        <v>2888</v>
      </c>
      <c r="G754" s="151">
        <f t="shared" si="36"/>
        <v>2071</v>
      </c>
      <c r="H754" s="147">
        <v>86</v>
      </c>
    </row>
    <row r="755" spans="1:8" x14ac:dyDescent="0.2">
      <c r="A755" s="119">
        <v>771</v>
      </c>
      <c r="B755" s="57"/>
      <c r="C755" s="63">
        <f t="shared" si="35"/>
        <v>74.59</v>
      </c>
      <c r="D755" s="117"/>
      <c r="E755" s="147">
        <v>12870</v>
      </c>
      <c r="F755" s="139">
        <f t="shared" si="34"/>
        <v>2887</v>
      </c>
      <c r="G755" s="151">
        <f t="shared" si="36"/>
        <v>2071</v>
      </c>
      <c r="H755" s="147">
        <v>86</v>
      </c>
    </row>
    <row r="756" spans="1:8" x14ac:dyDescent="0.2">
      <c r="A756" s="119">
        <v>772</v>
      </c>
      <c r="B756" s="57"/>
      <c r="C756" s="63">
        <f t="shared" si="35"/>
        <v>74.61</v>
      </c>
      <c r="D756" s="117"/>
      <c r="E756" s="147">
        <v>12870</v>
      </c>
      <c r="F756" s="139">
        <f t="shared" si="34"/>
        <v>2886</v>
      </c>
      <c r="G756" s="151">
        <f t="shared" si="36"/>
        <v>2070</v>
      </c>
      <c r="H756" s="147">
        <v>86</v>
      </c>
    </row>
    <row r="757" spans="1:8" x14ac:dyDescent="0.2">
      <c r="A757" s="119">
        <v>773</v>
      </c>
      <c r="B757" s="57"/>
      <c r="C757" s="63">
        <f t="shared" si="35"/>
        <v>74.63</v>
      </c>
      <c r="D757" s="117"/>
      <c r="E757" s="147">
        <v>12870</v>
      </c>
      <c r="F757" s="139">
        <f t="shared" si="34"/>
        <v>2885</v>
      </c>
      <c r="G757" s="151">
        <f t="shared" si="36"/>
        <v>2069</v>
      </c>
      <c r="H757" s="147">
        <v>86</v>
      </c>
    </row>
    <row r="758" spans="1:8" x14ac:dyDescent="0.2">
      <c r="A758" s="119">
        <v>774</v>
      </c>
      <c r="B758" s="57"/>
      <c r="C758" s="63">
        <f t="shared" si="35"/>
        <v>74.66</v>
      </c>
      <c r="D758" s="117"/>
      <c r="E758" s="147">
        <v>12870</v>
      </c>
      <c r="F758" s="139">
        <f t="shared" si="34"/>
        <v>2884</v>
      </c>
      <c r="G758" s="151">
        <f t="shared" si="36"/>
        <v>2069</v>
      </c>
      <c r="H758" s="147">
        <v>86</v>
      </c>
    </row>
    <row r="759" spans="1:8" x14ac:dyDescent="0.2">
      <c r="A759" s="119">
        <v>775</v>
      </c>
      <c r="B759" s="57"/>
      <c r="C759" s="63">
        <f t="shared" si="35"/>
        <v>74.680000000000007</v>
      </c>
      <c r="D759" s="117"/>
      <c r="E759" s="147">
        <v>12870</v>
      </c>
      <c r="F759" s="139">
        <f t="shared" si="34"/>
        <v>2884</v>
      </c>
      <c r="G759" s="151">
        <f t="shared" si="36"/>
        <v>2068</v>
      </c>
      <c r="H759" s="147">
        <v>86</v>
      </c>
    </row>
    <row r="760" spans="1:8" x14ac:dyDescent="0.2">
      <c r="A760" s="119">
        <v>776</v>
      </c>
      <c r="B760" s="57"/>
      <c r="C760" s="63">
        <f t="shared" si="35"/>
        <v>74.7</v>
      </c>
      <c r="D760" s="117"/>
      <c r="E760" s="147">
        <v>12870</v>
      </c>
      <c r="F760" s="139">
        <f t="shared" si="34"/>
        <v>2883</v>
      </c>
      <c r="G760" s="151">
        <f t="shared" si="36"/>
        <v>2067</v>
      </c>
      <c r="H760" s="147">
        <v>86</v>
      </c>
    </row>
    <row r="761" spans="1:8" x14ac:dyDescent="0.2">
      <c r="A761" s="119">
        <v>777</v>
      </c>
      <c r="B761" s="57"/>
      <c r="C761" s="63">
        <f t="shared" si="35"/>
        <v>74.72</v>
      </c>
      <c r="D761" s="117"/>
      <c r="E761" s="147">
        <v>12870</v>
      </c>
      <c r="F761" s="139">
        <f t="shared" si="34"/>
        <v>2882</v>
      </c>
      <c r="G761" s="151">
        <f t="shared" si="36"/>
        <v>2067</v>
      </c>
      <c r="H761" s="147">
        <v>86</v>
      </c>
    </row>
    <row r="762" spans="1:8" x14ac:dyDescent="0.2">
      <c r="A762" s="119">
        <v>778</v>
      </c>
      <c r="B762" s="57"/>
      <c r="C762" s="63">
        <f t="shared" si="35"/>
        <v>74.739999999999995</v>
      </c>
      <c r="D762" s="117"/>
      <c r="E762" s="147">
        <v>12870</v>
      </c>
      <c r="F762" s="139">
        <f t="shared" si="34"/>
        <v>2881</v>
      </c>
      <c r="G762" s="151">
        <f t="shared" si="36"/>
        <v>2066</v>
      </c>
      <c r="H762" s="147">
        <v>86</v>
      </c>
    </row>
    <row r="763" spans="1:8" x14ac:dyDescent="0.2">
      <c r="A763" s="119">
        <v>779</v>
      </c>
      <c r="B763" s="57"/>
      <c r="C763" s="63">
        <f t="shared" si="35"/>
        <v>74.760000000000005</v>
      </c>
      <c r="D763" s="117"/>
      <c r="E763" s="147">
        <v>12870</v>
      </c>
      <c r="F763" s="139">
        <f t="shared" si="34"/>
        <v>2881</v>
      </c>
      <c r="G763" s="151">
        <f t="shared" si="36"/>
        <v>2066</v>
      </c>
      <c r="H763" s="147">
        <v>86</v>
      </c>
    </row>
    <row r="764" spans="1:8" x14ac:dyDescent="0.2">
      <c r="A764" s="119">
        <v>780</v>
      </c>
      <c r="B764" s="57"/>
      <c r="C764" s="63">
        <f t="shared" si="35"/>
        <v>74.78</v>
      </c>
      <c r="D764" s="117"/>
      <c r="E764" s="147">
        <v>12870</v>
      </c>
      <c r="F764" s="139">
        <f t="shared" si="34"/>
        <v>2880</v>
      </c>
      <c r="G764" s="151">
        <f t="shared" si="36"/>
        <v>2065</v>
      </c>
      <c r="H764" s="147">
        <v>86</v>
      </c>
    </row>
    <row r="765" spans="1:8" x14ac:dyDescent="0.2">
      <c r="A765" s="119">
        <v>781</v>
      </c>
      <c r="B765" s="57"/>
      <c r="C765" s="63">
        <f t="shared" si="35"/>
        <v>74.8</v>
      </c>
      <c r="D765" s="117"/>
      <c r="E765" s="147">
        <v>12870</v>
      </c>
      <c r="F765" s="139">
        <f t="shared" si="34"/>
        <v>2879</v>
      </c>
      <c r="G765" s="151">
        <f t="shared" si="36"/>
        <v>2065</v>
      </c>
      <c r="H765" s="147">
        <v>86</v>
      </c>
    </row>
    <row r="766" spans="1:8" x14ac:dyDescent="0.2">
      <c r="A766" s="119">
        <v>782</v>
      </c>
      <c r="B766" s="57"/>
      <c r="C766" s="63">
        <f t="shared" si="35"/>
        <v>74.819999999999993</v>
      </c>
      <c r="D766" s="117"/>
      <c r="E766" s="147">
        <v>12870</v>
      </c>
      <c r="F766" s="139">
        <f t="shared" si="34"/>
        <v>2878</v>
      </c>
      <c r="G766" s="151">
        <f t="shared" si="36"/>
        <v>2064</v>
      </c>
      <c r="H766" s="147">
        <v>86</v>
      </c>
    </row>
    <row r="767" spans="1:8" x14ac:dyDescent="0.2">
      <c r="A767" s="119">
        <v>783</v>
      </c>
      <c r="B767" s="57"/>
      <c r="C767" s="63">
        <f t="shared" si="35"/>
        <v>74.84</v>
      </c>
      <c r="D767" s="117"/>
      <c r="E767" s="147">
        <v>12870</v>
      </c>
      <c r="F767" s="139">
        <f t="shared" si="34"/>
        <v>2878</v>
      </c>
      <c r="G767" s="151">
        <f t="shared" si="36"/>
        <v>2064</v>
      </c>
      <c r="H767" s="147">
        <v>86</v>
      </c>
    </row>
    <row r="768" spans="1:8" x14ac:dyDescent="0.2">
      <c r="A768" s="119">
        <v>784</v>
      </c>
      <c r="B768" s="57"/>
      <c r="C768" s="63">
        <f t="shared" si="35"/>
        <v>74.86</v>
      </c>
      <c r="D768" s="117"/>
      <c r="E768" s="147">
        <v>12870</v>
      </c>
      <c r="F768" s="139">
        <f t="shared" si="34"/>
        <v>2877</v>
      </c>
      <c r="G768" s="151">
        <f t="shared" si="36"/>
        <v>2063</v>
      </c>
      <c r="H768" s="147">
        <v>86</v>
      </c>
    </row>
    <row r="769" spans="1:8" x14ac:dyDescent="0.2">
      <c r="A769" s="119">
        <v>785</v>
      </c>
      <c r="B769" s="57"/>
      <c r="C769" s="63">
        <f t="shared" si="35"/>
        <v>74.88</v>
      </c>
      <c r="D769" s="117"/>
      <c r="E769" s="147">
        <v>12870</v>
      </c>
      <c r="F769" s="139">
        <f t="shared" si="34"/>
        <v>2876</v>
      </c>
      <c r="G769" s="151">
        <f t="shared" si="36"/>
        <v>2063</v>
      </c>
      <c r="H769" s="147">
        <v>86</v>
      </c>
    </row>
    <row r="770" spans="1:8" x14ac:dyDescent="0.2">
      <c r="A770" s="119">
        <v>786</v>
      </c>
      <c r="B770" s="57"/>
      <c r="C770" s="63">
        <f t="shared" si="35"/>
        <v>74.900000000000006</v>
      </c>
      <c r="D770" s="117"/>
      <c r="E770" s="147">
        <v>12870</v>
      </c>
      <c r="F770" s="139">
        <f t="shared" si="34"/>
        <v>2875</v>
      </c>
      <c r="G770" s="151">
        <f t="shared" si="36"/>
        <v>2062</v>
      </c>
      <c r="H770" s="147">
        <v>86</v>
      </c>
    </row>
    <row r="771" spans="1:8" x14ac:dyDescent="0.2">
      <c r="A771" s="119">
        <v>787</v>
      </c>
      <c r="B771" s="57"/>
      <c r="C771" s="63">
        <f t="shared" si="35"/>
        <v>74.92</v>
      </c>
      <c r="D771" s="117"/>
      <c r="E771" s="147">
        <v>12870</v>
      </c>
      <c r="F771" s="139">
        <f t="shared" si="34"/>
        <v>2875</v>
      </c>
      <c r="G771" s="151">
        <f t="shared" si="36"/>
        <v>2061</v>
      </c>
      <c r="H771" s="147">
        <v>86</v>
      </c>
    </row>
    <row r="772" spans="1:8" x14ac:dyDescent="0.2">
      <c r="A772" s="119">
        <v>788</v>
      </c>
      <c r="B772" s="57"/>
      <c r="C772" s="63">
        <f t="shared" si="35"/>
        <v>74.94</v>
      </c>
      <c r="D772" s="117"/>
      <c r="E772" s="147">
        <v>12870</v>
      </c>
      <c r="F772" s="139">
        <f t="shared" si="34"/>
        <v>2874</v>
      </c>
      <c r="G772" s="151">
        <f t="shared" si="36"/>
        <v>2061</v>
      </c>
      <c r="H772" s="147">
        <v>86</v>
      </c>
    </row>
    <row r="773" spans="1:8" x14ac:dyDescent="0.2">
      <c r="A773" s="119">
        <v>789</v>
      </c>
      <c r="B773" s="57"/>
      <c r="C773" s="63">
        <f t="shared" si="35"/>
        <v>74.959999999999994</v>
      </c>
      <c r="D773" s="117"/>
      <c r="E773" s="147">
        <v>12870</v>
      </c>
      <c r="F773" s="139">
        <f t="shared" si="34"/>
        <v>2873</v>
      </c>
      <c r="G773" s="151">
        <f t="shared" si="36"/>
        <v>2060</v>
      </c>
      <c r="H773" s="147">
        <v>86</v>
      </c>
    </row>
    <row r="774" spans="1:8" x14ac:dyDescent="0.2">
      <c r="A774" s="119">
        <v>790</v>
      </c>
      <c r="B774" s="57"/>
      <c r="C774" s="63">
        <f t="shared" si="35"/>
        <v>74.989999999999995</v>
      </c>
      <c r="D774" s="117"/>
      <c r="E774" s="147">
        <v>12870</v>
      </c>
      <c r="F774" s="139">
        <f t="shared" si="34"/>
        <v>2872</v>
      </c>
      <c r="G774" s="151">
        <f t="shared" si="36"/>
        <v>2059</v>
      </c>
      <c r="H774" s="147">
        <v>86</v>
      </c>
    </row>
    <row r="775" spans="1:8" x14ac:dyDescent="0.2">
      <c r="A775" s="119">
        <v>791</v>
      </c>
      <c r="B775" s="57"/>
      <c r="C775" s="63">
        <f t="shared" si="35"/>
        <v>75.010000000000005</v>
      </c>
      <c r="D775" s="117"/>
      <c r="E775" s="147">
        <v>12870</v>
      </c>
      <c r="F775" s="139">
        <f t="shared" si="34"/>
        <v>2871</v>
      </c>
      <c r="G775" s="151">
        <f t="shared" si="36"/>
        <v>2059</v>
      </c>
      <c r="H775" s="147">
        <v>86</v>
      </c>
    </row>
    <row r="776" spans="1:8" x14ac:dyDescent="0.2">
      <c r="A776" s="119">
        <v>792</v>
      </c>
      <c r="B776" s="57"/>
      <c r="C776" s="63">
        <f t="shared" si="35"/>
        <v>75.03</v>
      </c>
      <c r="D776" s="117"/>
      <c r="E776" s="147">
        <v>12870</v>
      </c>
      <c r="F776" s="139">
        <f t="shared" si="34"/>
        <v>2871</v>
      </c>
      <c r="G776" s="151">
        <f t="shared" si="36"/>
        <v>2058</v>
      </c>
      <c r="H776" s="147">
        <v>86</v>
      </c>
    </row>
    <row r="777" spans="1:8" x14ac:dyDescent="0.2">
      <c r="A777" s="119">
        <v>793</v>
      </c>
      <c r="B777" s="57"/>
      <c r="C777" s="63">
        <f t="shared" si="35"/>
        <v>75.05</v>
      </c>
      <c r="D777" s="117"/>
      <c r="E777" s="147">
        <v>12870</v>
      </c>
      <c r="F777" s="139">
        <f t="shared" si="34"/>
        <v>2870</v>
      </c>
      <c r="G777" s="151">
        <f t="shared" si="36"/>
        <v>2058</v>
      </c>
      <c r="H777" s="147">
        <v>86</v>
      </c>
    </row>
    <row r="778" spans="1:8" x14ac:dyDescent="0.2">
      <c r="A778" s="119">
        <v>794</v>
      </c>
      <c r="B778" s="57"/>
      <c r="C778" s="63">
        <f t="shared" si="35"/>
        <v>75.069999999999993</v>
      </c>
      <c r="D778" s="117"/>
      <c r="E778" s="147">
        <v>12870</v>
      </c>
      <c r="F778" s="139">
        <f t="shared" si="34"/>
        <v>2869</v>
      </c>
      <c r="G778" s="151">
        <f t="shared" si="36"/>
        <v>2057</v>
      </c>
      <c r="H778" s="147">
        <v>86</v>
      </c>
    </row>
    <row r="779" spans="1:8" x14ac:dyDescent="0.2">
      <c r="A779" s="119">
        <v>795</v>
      </c>
      <c r="B779" s="57"/>
      <c r="C779" s="63">
        <f t="shared" si="35"/>
        <v>75.09</v>
      </c>
      <c r="D779" s="117"/>
      <c r="E779" s="147">
        <v>12870</v>
      </c>
      <c r="F779" s="139">
        <f t="shared" si="34"/>
        <v>2868</v>
      </c>
      <c r="G779" s="151">
        <f t="shared" si="36"/>
        <v>2057</v>
      </c>
      <c r="H779" s="147">
        <v>86</v>
      </c>
    </row>
    <row r="780" spans="1:8" x14ac:dyDescent="0.2">
      <c r="A780" s="119">
        <v>796</v>
      </c>
      <c r="B780" s="57"/>
      <c r="C780" s="63">
        <f t="shared" si="35"/>
        <v>75.11</v>
      </c>
      <c r="D780" s="117"/>
      <c r="E780" s="147">
        <v>12870</v>
      </c>
      <c r="F780" s="139">
        <f t="shared" si="34"/>
        <v>2868</v>
      </c>
      <c r="G780" s="151">
        <f t="shared" si="36"/>
        <v>2056</v>
      </c>
      <c r="H780" s="147">
        <v>86</v>
      </c>
    </row>
    <row r="781" spans="1:8" x14ac:dyDescent="0.2">
      <c r="A781" s="119">
        <v>797</v>
      </c>
      <c r="B781" s="57"/>
      <c r="C781" s="63">
        <f t="shared" si="35"/>
        <v>75.13</v>
      </c>
      <c r="D781" s="117"/>
      <c r="E781" s="147">
        <v>12870</v>
      </c>
      <c r="F781" s="139">
        <f t="shared" si="34"/>
        <v>2867</v>
      </c>
      <c r="G781" s="151">
        <f t="shared" si="36"/>
        <v>2056</v>
      </c>
      <c r="H781" s="147">
        <v>86</v>
      </c>
    </row>
    <row r="782" spans="1:8" x14ac:dyDescent="0.2">
      <c r="A782" s="119">
        <v>798</v>
      </c>
      <c r="B782" s="57"/>
      <c r="C782" s="63">
        <f t="shared" si="35"/>
        <v>75.150000000000006</v>
      </c>
      <c r="D782" s="117"/>
      <c r="E782" s="147">
        <v>12870</v>
      </c>
      <c r="F782" s="139">
        <f t="shared" ref="F782:F845" si="37">ROUND(12*1.35278*(1/C782*E782)+H782,0)</f>
        <v>2866</v>
      </c>
      <c r="G782" s="151">
        <f t="shared" si="36"/>
        <v>2055</v>
      </c>
      <c r="H782" s="147">
        <v>86</v>
      </c>
    </row>
    <row r="783" spans="1:8" x14ac:dyDescent="0.2">
      <c r="A783" s="119">
        <v>799</v>
      </c>
      <c r="B783" s="57"/>
      <c r="C783" s="63">
        <f t="shared" ref="C783:C846" si="38">ROUND(10.899*LN(A783)+A783/150-3,2)</f>
        <v>75.17</v>
      </c>
      <c r="D783" s="117"/>
      <c r="E783" s="147">
        <v>12870</v>
      </c>
      <c r="F783" s="139">
        <f t="shared" si="37"/>
        <v>2865</v>
      </c>
      <c r="G783" s="151">
        <f t="shared" si="36"/>
        <v>2055</v>
      </c>
      <c r="H783" s="147">
        <v>86</v>
      </c>
    </row>
    <row r="784" spans="1:8" x14ac:dyDescent="0.2">
      <c r="A784" s="119">
        <v>800</v>
      </c>
      <c r="B784" s="57"/>
      <c r="C784" s="63">
        <f t="shared" si="38"/>
        <v>75.19</v>
      </c>
      <c r="D784" s="117"/>
      <c r="E784" s="147">
        <v>12870</v>
      </c>
      <c r="F784" s="139">
        <f t="shared" si="37"/>
        <v>2865</v>
      </c>
      <c r="G784" s="151">
        <f t="shared" si="36"/>
        <v>2054</v>
      </c>
      <c r="H784" s="147">
        <v>86</v>
      </c>
    </row>
    <row r="785" spans="1:8" x14ac:dyDescent="0.2">
      <c r="A785" s="119">
        <v>801</v>
      </c>
      <c r="B785" s="57"/>
      <c r="C785" s="63">
        <f t="shared" si="38"/>
        <v>75.209999999999994</v>
      </c>
      <c r="D785" s="117"/>
      <c r="E785" s="147">
        <v>12870</v>
      </c>
      <c r="F785" s="139">
        <f t="shared" si="37"/>
        <v>2864</v>
      </c>
      <c r="G785" s="151">
        <f t="shared" si="36"/>
        <v>2053</v>
      </c>
      <c r="H785" s="147">
        <v>86</v>
      </c>
    </row>
    <row r="786" spans="1:8" x14ac:dyDescent="0.2">
      <c r="A786" s="119">
        <v>802</v>
      </c>
      <c r="B786" s="57"/>
      <c r="C786" s="63">
        <f t="shared" si="38"/>
        <v>75.23</v>
      </c>
      <c r="D786" s="117"/>
      <c r="E786" s="147">
        <v>12870</v>
      </c>
      <c r="F786" s="139">
        <f t="shared" si="37"/>
        <v>2863</v>
      </c>
      <c r="G786" s="151">
        <f t="shared" si="36"/>
        <v>2053</v>
      </c>
      <c r="H786" s="147">
        <v>86</v>
      </c>
    </row>
    <row r="787" spans="1:8" x14ac:dyDescent="0.2">
      <c r="A787" s="119">
        <v>803</v>
      </c>
      <c r="B787" s="57"/>
      <c r="C787" s="63">
        <f t="shared" si="38"/>
        <v>75.25</v>
      </c>
      <c r="D787" s="117"/>
      <c r="E787" s="147">
        <v>12870</v>
      </c>
      <c r="F787" s="139">
        <f t="shared" si="37"/>
        <v>2862</v>
      </c>
      <c r="G787" s="151">
        <f t="shared" si="36"/>
        <v>2052</v>
      </c>
      <c r="H787" s="147">
        <v>86</v>
      </c>
    </row>
    <row r="788" spans="1:8" x14ac:dyDescent="0.2">
      <c r="A788" s="119">
        <v>804</v>
      </c>
      <c r="B788" s="57"/>
      <c r="C788" s="63">
        <f t="shared" si="38"/>
        <v>75.27</v>
      </c>
      <c r="D788" s="117"/>
      <c r="E788" s="147">
        <v>12870</v>
      </c>
      <c r="F788" s="139">
        <f t="shared" si="37"/>
        <v>2862</v>
      </c>
      <c r="G788" s="151">
        <f t="shared" si="36"/>
        <v>2052</v>
      </c>
      <c r="H788" s="147">
        <v>86</v>
      </c>
    </row>
    <row r="789" spans="1:8" x14ac:dyDescent="0.2">
      <c r="A789" s="119">
        <v>805</v>
      </c>
      <c r="B789" s="57"/>
      <c r="C789" s="63">
        <f t="shared" si="38"/>
        <v>75.290000000000006</v>
      </c>
      <c r="D789" s="117"/>
      <c r="E789" s="147">
        <v>12870</v>
      </c>
      <c r="F789" s="139">
        <f t="shared" si="37"/>
        <v>2861</v>
      </c>
      <c r="G789" s="151">
        <f t="shared" si="36"/>
        <v>2051</v>
      </c>
      <c r="H789" s="147">
        <v>86</v>
      </c>
    </row>
    <row r="790" spans="1:8" x14ac:dyDescent="0.2">
      <c r="A790" s="119">
        <v>806</v>
      </c>
      <c r="B790" s="57"/>
      <c r="C790" s="63">
        <f t="shared" si="38"/>
        <v>75.31</v>
      </c>
      <c r="D790" s="117"/>
      <c r="E790" s="147">
        <v>12870</v>
      </c>
      <c r="F790" s="139">
        <f t="shared" si="37"/>
        <v>2860</v>
      </c>
      <c r="G790" s="151">
        <f t="shared" si="36"/>
        <v>2051</v>
      </c>
      <c r="H790" s="147">
        <v>86</v>
      </c>
    </row>
    <row r="791" spans="1:8" x14ac:dyDescent="0.2">
      <c r="A791" s="119">
        <v>807</v>
      </c>
      <c r="B791" s="57"/>
      <c r="C791" s="63">
        <f t="shared" si="38"/>
        <v>75.33</v>
      </c>
      <c r="D791" s="117"/>
      <c r="E791" s="147">
        <v>12870</v>
      </c>
      <c r="F791" s="139">
        <f t="shared" si="37"/>
        <v>2859</v>
      </c>
      <c r="G791" s="151">
        <f t="shared" si="36"/>
        <v>2050</v>
      </c>
      <c r="H791" s="147">
        <v>86</v>
      </c>
    </row>
    <row r="792" spans="1:8" x14ac:dyDescent="0.2">
      <c r="A792" s="119">
        <v>808</v>
      </c>
      <c r="B792" s="57"/>
      <c r="C792" s="63">
        <f t="shared" si="38"/>
        <v>75.349999999999994</v>
      </c>
      <c r="D792" s="117"/>
      <c r="E792" s="147">
        <v>12870</v>
      </c>
      <c r="F792" s="139">
        <f t="shared" si="37"/>
        <v>2859</v>
      </c>
      <c r="G792" s="151">
        <f t="shared" si="36"/>
        <v>2050</v>
      </c>
      <c r="H792" s="147">
        <v>86</v>
      </c>
    </row>
    <row r="793" spans="1:8" x14ac:dyDescent="0.2">
      <c r="A793" s="119">
        <v>809</v>
      </c>
      <c r="B793" s="57"/>
      <c r="C793" s="63">
        <f t="shared" si="38"/>
        <v>75.37</v>
      </c>
      <c r="D793" s="117"/>
      <c r="E793" s="147">
        <v>12870</v>
      </c>
      <c r="F793" s="139">
        <f t="shared" si="37"/>
        <v>2858</v>
      </c>
      <c r="G793" s="151">
        <f t="shared" si="36"/>
        <v>2049</v>
      </c>
      <c r="H793" s="147">
        <v>86</v>
      </c>
    </row>
    <row r="794" spans="1:8" x14ac:dyDescent="0.2">
      <c r="A794" s="119">
        <v>810</v>
      </c>
      <c r="B794" s="57"/>
      <c r="C794" s="63">
        <f t="shared" si="38"/>
        <v>75.39</v>
      </c>
      <c r="D794" s="117"/>
      <c r="E794" s="147">
        <v>12870</v>
      </c>
      <c r="F794" s="139">
        <f t="shared" si="37"/>
        <v>2857</v>
      </c>
      <c r="G794" s="151">
        <f t="shared" si="36"/>
        <v>2049</v>
      </c>
      <c r="H794" s="147">
        <v>86</v>
      </c>
    </row>
    <row r="795" spans="1:8" x14ac:dyDescent="0.2">
      <c r="A795" s="119">
        <v>811</v>
      </c>
      <c r="B795" s="57"/>
      <c r="C795" s="63">
        <f t="shared" si="38"/>
        <v>75.41</v>
      </c>
      <c r="D795" s="117"/>
      <c r="E795" s="147">
        <v>12870</v>
      </c>
      <c r="F795" s="139">
        <f t="shared" si="37"/>
        <v>2856</v>
      </c>
      <c r="G795" s="151">
        <f t="shared" si="36"/>
        <v>2048</v>
      </c>
      <c r="H795" s="147">
        <v>86</v>
      </c>
    </row>
    <row r="796" spans="1:8" x14ac:dyDescent="0.2">
      <c r="A796" s="119">
        <v>812</v>
      </c>
      <c r="B796" s="57"/>
      <c r="C796" s="63">
        <f t="shared" si="38"/>
        <v>75.430000000000007</v>
      </c>
      <c r="D796" s="117"/>
      <c r="E796" s="147">
        <v>12870</v>
      </c>
      <c r="F796" s="139">
        <f t="shared" si="37"/>
        <v>2856</v>
      </c>
      <c r="G796" s="151">
        <f t="shared" si="36"/>
        <v>2047</v>
      </c>
      <c r="H796" s="147">
        <v>86</v>
      </c>
    </row>
    <row r="797" spans="1:8" x14ac:dyDescent="0.2">
      <c r="A797" s="119">
        <v>813</v>
      </c>
      <c r="B797" s="57"/>
      <c r="C797" s="63">
        <f t="shared" si="38"/>
        <v>75.45</v>
      </c>
      <c r="D797" s="117"/>
      <c r="E797" s="147">
        <v>12870</v>
      </c>
      <c r="F797" s="139">
        <f t="shared" si="37"/>
        <v>2855</v>
      </c>
      <c r="G797" s="151">
        <f t="shared" si="36"/>
        <v>2047</v>
      </c>
      <c r="H797" s="147">
        <v>86</v>
      </c>
    </row>
    <row r="798" spans="1:8" x14ac:dyDescent="0.2">
      <c r="A798" s="119">
        <v>814</v>
      </c>
      <c r="B798" s="57"/>
      <c r="C798" s="63">
        <f t="shared" si="38"/>
        <v>75.47</v>
      </c>
      <c r="D798" s="117"/>
      <c r="E798" s="147">
        <v>12870</v>
      </c>
      <c r="F798" s="139">
        <f t="shared" si="37"/>
        <v>2854</v>
      </c>
      <c r="G798" s="151">
        <f t="shared" si="36"/>
        <v>2046</v>
      </c>
      <c r="H798" s="147">
        <v>86</v>
      </c>
    </row>
    <row r="799" spans="1:8" x14ac:dyDescent="0.2">
      <c r="A799" s="119">
        <v>815</v>
      </c>
      <c r="B799" s="57"/>
      <c r="C799" s="63">
        <f t="shared" si="38"/>
        <v>75.489999999999995</v>
      </c>
      <c r="D799" s="117"/>
      <c r="E799" s="147">
        <v>12870</v>
      </c>
      <c r="F799" s="139">
        <f t="shared" si="37"/>
        <v>2854</v>
      </c>
      <c r="G799" s="151">
        <f t="shared" si="36"/>
        <v>2046</v>
      </c>
      <c r="H799" s="147">
        <v>86</v>
      </c>
    </row>
    <row r="800" spans="1:8" x14ac:dyDescent="0.2">
      <c r="A800" s="119">
        <v>816</v>
      </c>
      <c r="B800" s="57"/>
      <c r="C800" s="63">
        <f t="shared" si="38"/>
        <v>75.510000000000005</v>
      </c>
      <c r="D800" s="117"/>
      <c r="E800" s="147">
        <v>12870</v>
      </c>
      <c r="F800" s="139">
        <f t="shared" si="37"/>
        <v>2853</v>
      </c>
      <c r="G800" s="151">
        <f t="shared" si="36"/>
        <v>2045</v>
      </c>
      <c r="H800" s="147">
        <v>86</v>
      </c>
    </row>
    <row r="801" spans="1:8" x14ac:dyDescent="0.2">
      <c r="A801" s="119">
        <v>817</v>
      </c>
      <c r="B801" s="57"/>
      <c r="C801" s="63">
        <f t="shared" si="38"/>
        <v>75.53</v>
      </c>
      <c r="D801" s="117"/>
      <c r="E801" s="147">
        <v>12870</v>
      </c>
      <c r="F801" s="139">
        <f t="shared" si="37"/>
        <v>2852</v>
      </c>
      <c r="G801" s="151">
        <f t="shared" si="36"/>
        <v>2045</v>
      </c>
      <c r="H801" s="147">
        <v>86</v>
      </c>
    </row>
    <row r="802" spans="1:8" x14ac:dyDescent="0.2">
      <c r="A802" s="119">
        <v>818</v>
      </c>
      <c r="B802" s="57"/>
      <c r="C802" s="63">
        <f t="shared" si="38"/>
        <v>75.55</v>
      </c>
      <c r="D802" s="117"/>
      <c r="E802" s="147">
        <v>12870</v>
      </c>
      <c r="F802" s="139">
        <f t="shared" si="37"/>
        <v>2851</v>
      </c>
      <c r="G802" s="151">
        <f t="shared" si="36"/>
        <v>2044</v>
      </c>
      <c r="H802" s="147">
        <v>86</v>
      </c>
    </row>
    <row r="803" spans="1:8" x14ac:dyDescent="0.2">
      <c r="A803" s="119">
        <v>819</v>
      </c>
      <c r="B803" s="57"/>
      <c r="C803" s="63">
        <f t="shared" si="38"/>
        <v>75.569999999999993</v>
      </c>
      <c r="D803" s="117"/>
      <c r="E803" s="147">
        <v>12870</v>
      </c>
      <c r="F803" s="139">
        <f t="shared" si="37"/>
        <v>2851</v>
      </c>
      <c r="G803" s="151">
        <f t="shared" si="36"/>
        <v>2044</v>
      </c>
      <c r="H803" s="147">
        <v>86</v>
      </c>
    </row>
    <row r="804" spans="1:8" x14ac:dyDescent="0.2">
      <c r="A804" s="119">
        <v>820</v>
      </c>
      <c r="B804" s="57"/>
      <c r="C804" s="63">
        <f t="shared" si="38"/>
        <v>75.59</v>
      </c>
      <c r="D804" s="117"/>
      <c r="E804" s="147">
        <v>12870</v>
      </c>
      <c r="F804" s="139">
        <f t="shared" si="37"/>
        <v>2850</v>
      </c>
      <c r="G804" s="151">
        <f t="shared" si="36"/>
        <v>2043</v>
      </c>
      <c r="H804" s="147">
        <v>86</v>
      </c>
    </row>
    <row r="805" spans="1:8" x14ac:dyDescent="0.2">
      <c r="A805" s="119">
        <v>821</v>
      </c>
      <c r="B805" s="57"/>
      <c r="C805" s="63">
        <f t="shared" si="38"/>
        <v>75.61</v>
      </c>
      <c r="D805" s="117"/>
      <c r="E805" s="147">
        <v>12870</v>
      </c>
      <c r="F805" s="139">
        <f t="shared" si="37"/>
        <v>2849</v>
      </c>
      <c r="G805" s="151">
        <f t="shared" si="36"/>
        <v>2043</v>
      </c>
      <c r="H805" s="147">
        <v>86</v>
      </c>
    </row>
    <row r="806" spans="1:8" x14ac:dyDescent="0.2">
      <c r="A806" s="119">
        <v>822</v>
      </c>
      <c r="B806" s="57"/>
      <c r="C806" s="63">
        <f t="shared" si="38"/>
        <v>75.63</v>
      </c>
      <c r="D806" s="117"/>
      <c r="E806" s="147">
        <v>12870</v>
      </c>
      <c r="F806" s="139">
        <f t="shared" si="37"/>
        <v>2848</v>
      </c>
      <c r="G806" s="151">
        <f t="shared" si="36"/>
        <v>2042</v>
      </c>
      <c r="H806" s="147">
        <v>86</v>
      </c>
    </row>
    <row r="807" spans="1:8" x14ac:dyDescent="0.2">
      <c r="A807" s="119">
        <v>823</v>
      </c>
      <c r="B807" s="57"/>
      <c r="C807" s="63">
        <f t="shared" si="38"/>
        <v>75.650000000000006</v>
      </c>
      <c r="D807" s="117"/>
      <c r="E807" s="147">
        <v>12870</v>
      </c>
      <c r="F807" s="139">
        <f t="shared" si="37"/>
        <v>2848</v>
      </c>
      <c r="G807" s="151">
        <f t="shared" si="36"/>
        <v>2042</v>
      </c>
      <c r="H807" s="147">
        <v>86</v>
      </c>
    </row>
    <row r="808" spans="1:8" x14ac:dyDescent="0.2">
      <c r="A808" s="119">
        <v>824</v>
      </c>
      <c r="B808" s="57"/>
      <c r="C808" s="63">
        <f t="shared" si="38"/>
        <v>75.67</v>
      </c>
      <c r="D808" s="117"/>
      <c r="E808" s="147">
        <v>12870</v>
      </c>
      <c r="F808" s="139">
        <f t="shared" si="37"/>
        <v>2847</v>
      </c>
      <c r="G808" s="151">
        <f t="shared" si="36"/>
        <v>2041</v>
      </c>
      <c r="H808" s="147">
        <v>86</v>
      </c>
    </row>
    <row r="809" spans="1:8" x14ac:dyDescent="0.2">
      <c r="A809" s="119">
        <v>825</v>
      </c>
      <c r="B809" s="57"/>
      <c r="C809" s="63">
        <f t="shared" si="38"/>
        <v>75.69</v>
      </c>
      <c r="D809" s="117"/>
      <c r="E809" s="147">
        <v>12870</v>
      </c>
      <c r="F809" s="139">
        <f t="shared" si="37"/>
        <v>2846</v>
      </c>
      <c r="G809" s="151">
        <f t="shared" ref="G809:G872" si="39">ROUND(12*(1/C809*E809),0)</f>
        <v>2040</v>
      </c>
      <c r="H809" s="147">
        <v>86</v>
      </c>
    </row>
    <row r="810" spans="1:8" x14ac:dyDescent="0.2">
      <c r="A810" s="119">
        <v>826</v>
      </c>
      <c r="B810" s="57"/>
      <c r="C810" s="63">
        <f t="shared" si="38"/>
        <v>75.709999999999994</v>
      </c>
      <c r="D810" s="117"/>
      <c r="E810" s="147">
        <v>12870</v>
      </c>
      <c r="F810" s="139">
        <f t="shared" si="37"/>
        <v>2846</v>
      </c>
      <c r="G810" s="151">
        <f t="shared" si="39"/>
        <v>2040</v>
      </c>
      <c r="H810" s="147">
        <v>86</v>
      </c>
    </row>
    <row r="811" spans="1:8" x14ac:dyDescent="0.2">
      <c r="A811" s="119">
        <v>827</v>
      </c>
      <c r="B811" s="57"/>
      <c r="C811" s="63">
        <f t="shared" si="38"/>
        <v>75.73</v>
      </c>
      <c r="D811" s="117"/>
      <c r="E811" s="147">
        <v>12870</v>
      </c>
      <c r="F811" s="139">
        <f t="shared" si="37"/>
        <v>2845</v>
      </c>
      <c r="G811" s="151">
        <f t="shared" si="39"/>
        <v>2039</v>
      </c>
      <c r="H811" s="147">
        <v>86</v>
      </c>
    </row>
    <row r="812" spans="1:8" x14ac:dyDescent="0.2">
      <c r="A812" s="119">
        <v>828</v>
      </c>
      <c r="B812" s="57"/>
      <c r="C812" s="63">
        <f t="shared" si="38"/>
        <v>75.75</v>
      </c>
      <c r="D812" s="117"/>
      <c r="E812" s="147">
        <v>12870</v>
      </c>
      <c r="F812" s="139">
        <f t="shared" si="37"/>
        <v>2844</v>
      </c>
      <c r="G812" s="151">
        <f t="shared" si="39"/>
        <v>2039</v>
      </c>
      <c r="H812" s="147">
        <v>86</v>
      </c>
    </row>
    <row r="813" spans="1:8" x14ac:dyDescent="0.2">
      <c r="A813" s="119">
        <v>829</v>
      </c>
      <c r="B813" s="57"/>
      <c r="C813" s="63">
        <f t="shared" si="38"/>
        <v>75.77</v>
      </c>
      <c r="D813" s="117"/>
      <c r="E813" s="147">
        <v>12870</v>
      </c>
      <c r="F813" s="139">
        <f t="shared" si="37"/>
        <v>2843</v>
      </c>
      <c r="G813" s="151">
        <f t="shared" si="39"/>
        <v>2038</v>
      </c>
      <c r="H813" s="147">
        <v>86</v>
      </c>
    </row>
    <row r="814" spans="1:8" x14ac:dyDescent="0.2">
      <c r="A814" s="119">
        <v>830</v>
      </c>
      <c r="B814" s="57"/>
      <c r="C814" s="63">
        <f t="shared" si="38"/>
        <v>75.790000000000006</v>
      </c>
      <c r="D814" s="117"/>
      <c r="E814" s="147">
        <v>12870</v>
      </c>
      <c r="F814" s="139">
        <f t="shared" si="37"/>
        <v>2843</v>
      </c>
      <c r="G814" s="151">
        <f t="shared" si="39"/>
        <v>2038</v>
      </c>
      <c r="H814" s="147">
        <v>86</v>
      </c>
    </row>
    <row r="815" spans="1:8" x14ac:dyDescent="0.2">
      <c r="A815" s="119">
        <v>831</v>
      </c>
      <c r="B815" s="57"/>
      <c r="C815" s="63">
        <f t="shared" si="38"/>
        <v>75.81</v>
      </c>
      <c r="D815" s="117"/>
      <c r="E815" s="147">
        <v>12870</v>
      </c>
      <c r="F815" s="139">
        <f t="shared" si="37"/>
        <v>2842</v>
      </c>
      <c r="G815" s="151">
        <f t="shared" si="39"/>
        <v>2037</v>
      </c>
      <c r="H815" s="147">
        <v>86</v>
      </c>
    </row>
    <row r="816" spans="1:8" x14ac:dyDescent="0.2">
      <c r="A816" s="119">
        <v>832</v>
      </c>
      <c r="B816" s="57"/>
      <c r="C816" s="63">
        <f t="shared" si="38"/>
        <v>75.83</v>
      </c>
      <c r="D816" s="117"/>
      <c r="E816" s="147">
        <v>12870</v>
      </c>
      <c r="F816" s="139">
        <f t="shared" si="37"/>
        <v>2841</v>
      </c>
      <c r="G816" s="151">
        <f t="shared" si="39"/>
        <v>2037</v>
      </c>
      <c r="H816" s="147">
        <v>86</v>
      </c>
    </row>
    <row r="817" spans="1:8" x14ac:dyDescent="0.2">
      <c r="A817" s="119">
        <v>833</v>
      </c>
      <c r="B817" s="57"/>
      <c r="C817" s="63">
        <f t="shared" si="38"/>
        <v>75.849999999999994</v>
      </c>
      <c r="D817" s="117"/>
      <c r="E817" s="147">
        <v>12870</v>
      </c>
      <c r="F817" s="139">
        <f t="shared" si="37"/>
        <v>2840</v>
      </c>
      <c r="G817" s="151">
        <f t="shared" si="39"/>
        <v>2036</v>
      </c>
      <c r="H817" s="147">
        <v>86</v>
      </c>
    </row>
    <row r="818" spans="1:8" x14ac:dyDescent="0.2">
      <c r="A818" s="119">
        <v>834</v>
      </c>
      <c r="B818" s="57"/>
      <c r="C818" s="63">
        <f t="shared" si="38"/>
        <v>75.87</v>
      </c>
      <c r="D818" s="117"/>
      <c r="E818" s="147">
        <v>12870</v>
      </c>
      <c r="F818" s="139">
        <f t="shared" si="37"/>
        <v>2840</v>
      </c>
      <c r="G818" s="151">
        <f t="shared" si="39"/>
        <v>2036</v>
      </c>
      <c r="H818" s="147">
        <v>86</v>
      </c>
    </row>
    <row r="819" spans="1:8" x14ac:dyDescent="0.2">
      <c r="A819" s="119">
        <v>835</v>
      </c>
      <c r="B819" s="57"/>
      <c r="C819" s="63">
        <f t="shared" si="38"/>
        <v>75.89</v>
      </c>
      <c r="D819" s="117"/>
      <c r="E819" s="147">
        <v>12870</v>
      </c>
      <c r="F819" s="139">
        <f t="shared" si="37"/>
        <v>2839</v>
      </c>
      <c r="G819" s="151">
        <f t="shared" si="39"/>
        <v>2035</v>
      </c>
      <c r="H819" s="147">
        <v>86</v>
      </c>
    </row>
    <row r="820" spans="1:8" x14ac:dyDescent="0.2">
      <c r="A820" s="119">
        <v>836</v>
      </c>
      <c r="B820" s="57"/>
      <c r="C820" s="63">
        <f t="shared" si="38"/>
        <v>75.91</v>
      </c>
      <c r="D820" s="117"/>
      <c r="E820" s="147">
        <v>12870</v>
      </c>
      <c r="F820" s="139">
        <f t="shared" si="37"/>
        <v>2838</v>
      </c>
      <c r="G820" s="151">
        <f t="shared" si="39"/>
        <v>2035</v>
      </c>
      <c r="H820" s="147">
        <v>86</v>
      </c>
    </row>
    <row r="821" spans="1:8" x14ac:dyDescent="0.2">
      <c r="A821" s="119">
        <v>837</v>
      </c>
      <c r="B821" s="57"/>
      <c r="C821" s="63">
        <f t="shared" si="38"/>
        <v>75.930000000000007</v>
      </c>
      <c r="D821" s="117"/>
      <c r="E821" s="147">
        <v>12870</v>
      </c>
      <c r="F821" s="139">
        <f t="shared" si="37"/>
        <v>2838</v>
      </c>
      <c r="G821" s="151">
        <f t="shared" si="39"/>
        <v>2034</v>
      </c>
      <c r="H821" s="147">
        <v>86</v>
      </c>
    </row>
    <row r="822" spans="1:8" x14ac:dyDescent="0.2">
      <c r="A822" s="119">
        <v>838</v>
      </c>
      <c r="B822" s="57"/>
      <c r="C822" s="63">
        <f t="shared" si="38"/>
        <v>75.95</v>
      </c>
      <c r="D822" s="117"/>
      <c r="E822" s="147">
        <v>12870</v>
      </c>
      <c r="F822" s="139">
        <f t="shared" si="37"/>
        <v>2837</v>
      </c>
      <c r="G822" s="151">
        <f t="shared" si="39"/>
        <v>2033</v>
      </c>
      <c r="H822" s="147">
        <v>86</v>
      </c>
    </row>
    <row r="823" spans="1:8" x14ac:dyDescent="0.2">
      <c r="A823" s="119">
        <v>839</v>
      </c>
      <c r="B823" s="57"/>
      <c r="C823" s="63">
        <f t="shared" si="38"/>
        <v>75.97</v>
      </c>
      <c r="D823" s="117"/>
      <c r="E823" s="147">
        <v>12870</v>
      </c>
      <c r="F823" s="139">
        <f t="shared" si="37"/>
        <v>2836</v>
      </c>
      <c r="G823" s="151">
        <f t="shared" si="39"/>
        <v>2033</v>
      </c>
      <c r="H823" s="147">
        <v>86</v>
      </c>
    </row>
    <row r="824" spans="1:8" x14ac:dyDescent="0.2">
      <c r="A824" s="119">
        <v>840</v>
      </c>
      <c r="B824" s="57"/>
      <c r="C824" s="63">
        <f t="shared" si="38"/>
        <v>75.989999999999995</v>
      </c>
      <c r="D824" s="117"/>
      <c r="E824" s="147">
        <v>12870</v>
      </c>
      <c r="F824" s="139">
        <f t="shared" si="37"/>
        <v>2835</v>
      </c>
      <c r="G824" s="151">
        <f t="shared" si="39"/>
        <v>2032</v>
      </c>
      <c r="H824" s="147">
        <v>86</v>
      </c>
    </row>
    <row r="825" spans="1:8" x14ac:dyDescent="0.2">
      <c r="A825" s="119">
        <v>841</v>
      </c>
      <c r="B825" s="57"/>
      <c r="C825" s="63">
        <f t="shared" si="38"/>
        <v>76.010000000000005</v>
      </c>
      <c r="D825" s="117"/>
      <c r="E825" s="147">
        <v>12870</v>
      </c>
      <c r="F825" s="139">
        <f t="shared" si="37"/>
        <v>2835</v>
      </c>
      <c r="G825" s="151">
        <f t="shared" si="39"/>
        <v>2032</v>
      </c>
      <c r="H825" s="147">
        <v>86</v>
      </c>
    </row>
    <row r="826" spans="1:8" x14ac:dyDescent="0.2">
      <c r="A826" s="119">
        <v>842</v>
      </c>
      <c r="B826" s="57"/>
      <c r="C826" s="63">
        <f t="shared" si="38"/>
        <v>76.03</v>
      </c>
      <c r="D826" s="117"/>
      <c r="E826" s="147">
        <v>12870</v>
      </c>
      <c r="F826" s="139">
        <f t="shared" si="37"/>
        <v>2834</v>
      </c>
      <c r="G826" s="151">
        <f t="shared" si="39"/>
        <v>2031</v>
      </c>
      <c r="H826" s="147">
        <v>86</v>
      </c>
    </row>
    <row r="827" spans="1:8" x14ac:dyDescent="0.2">
      <c r="A827" s="119">
        <v>843</v>
      </c>
      <c r="B827" s="57"/>
      <c r="C827" s="63">
        <f t="shared" si="38"/>
        <v>76.05</v>
      </c>
      <c r="D827" s="117"/>
      <c r="E827" s="147">
        <v>12870</v>
      </c>
      <c r="F827" s="139">
        <f t="shared" si="37"/>
        <v>2833</v>
      </c>
      <c r="G827" s="151">
        <f t="shared" si="39"/>
        <v>2031</v>
      </c>
      <c r="H827" s="147">
        <v>86</v>
      </c>
    </row>
    <row r="828" spans="1:8" x14ac:dyDescent="0.2">
      <c r="A828" s="119">
        <v>844</v>
      </c>
      <c r="B828" s="57"/>
      <c r="C828" s="63">
        <f t="shared" si="38"/>
        <v>76.069999999999993</v>
      </c>
      <c r="D828" s="117"/>
      <c r="E828" s="147">
        <v>12870</v>
      </c>
      <c r="F828" s="139">
        <f t="shared" si="37"/>
        <v>2832</v>
      </c>
      <c r="G828" s="151">
        <f t="shared" si="39"/>
        <v>2030</v>
      </c>
      <c r="H828" s="147">
        <v>86</v>
      </c>
    </row>
    <row r="829" spans="1:8" x14ac:dyDescent="0.2">
      <c r="A829" s="119">
        <v>845</v>
      </c>
      <c r="B829" s="57"/>
      <c r="C829" s="63">
        <f t="shared" si="38"/>
        <v>76.09</v>
      </c>
      <c r="D829" s="117"/>
      <c r="E829" s="147">
        <v>12870</v>
      </c>
      <c r="F829" s="139">
        <f t="shared" si="37"/>
        <v>2832</v>
      </c>
      <c r="G829" s="151">
        <f t="shared" si="39"/>
        <v>2030</v>
      </c>
      <c r="H829" s="147">
        <v>86</v>
      </c>
    </row>
    <row r="830" spans="1:8" x14ac:dyDescent="0.2">
      <c r="A830" s="119">
        <v>846</v>
      </c>
      <c r="B830" s="57"/>
      <c r="C830" s="63">
        <f t="shared" si="38"/>
        <v>76.099999999999994</v>
      </c>
      <c r="D830" s="117"/>
      <c r="E830" s="147">
        <v>12870</v>
      </c>
      <c r="F830" s="139">
        <f t="shared" si="37"/>
        <v>2831</v>
      </c>
      <c r="G830" s="151">
        <f t="shared" si="39"/>
        <v>2029</v>
      </c>
      <c r="H830" s="147">
        <v>86</v>
      </c>
    </row>
    <row r="831" spans="1:8" x14ac:dyDescent="0.2">
      <c r="A831" s="119">
        <v>847</v>
      </c>
      <c r="B831" s="57"/>
      <c r="C831" s="63">
        <f t="shared" si="38"/>
        <v>76.12</v>
      </c>
      <c r="D831" s="117"/>
      <c r="E831" s="147">
        <v>12870</v>
      </c>
      <c r="F831" s="139">
        <f t="shared" si="37"/>
        <v>2831</v>
      </c>
      <c r="G831" s="151">
        <f t="shared" si="39"/>
        <v>2029</v>
      </c>
      <c r="H831" s="147">
        <v>86</v>
      </c>
    </row>
    <row r="832" spans="1:8" x14ac:dyDescent="0.2">
      <c r="A832" s="119">
        <v>848</v>
      </c>
      <c r="B832" s="57"/>
      <c r="C832" s="63">
        <f t="shared" si="38"/>
        <v>76.14</v>
      </c>
      <c r="D832" s="117"/>
      <c r="E832" s="147">
        <v>12870</v>
      </c>
      <c r="F832" s="139">
        <f t="shared" si="37"/>
        <v>2830</v>
      </c>
      <c r="G832" s="151">
        <f t="shared" si="39"/>
        <v>2028</v>
      </c>
      <c r="H832" s="147">
        <v>86</v>
      </c>
    </row>
    <row r="833" spans="1:8" x14ac:dyDescent="0.2">
      <c r="A833" s="119">
        <v>849</v>
      </c>
      <c r="B833" s="57"/>
      <c r="C833" s="63">
        <f t="shared" si="38"/>
        <v>76.16</v>
      </c>
      <c r="D833" s="117"/>
      <c r="E833" s="147">
        <v>12870</v>
      </c>
      <c r="F833" s="139">
        <f t="shared" si="37"/>
        <v>2829</v>
      </c>
      <c r="G833" s="151">
        <f t="shared" si="39"/>
        <v>2028</v>
      </c>
      <c r="H833" s="147">
        <v>86</v>
      </c>
    </row>
    <row r="834" spans="1:8" x14ac:dyDescent="0.2">
      <c r="A834" s="119">
        <v>850</v>
      </c>
      <c r="B834" s="57"/>
      <c r="C834" s="63">
        <f t="shared" si="38"/>
        <v>76.180000000000007</v>
      </c>
      <c r="D834" s="117"/>
      <c r="E834" s="147">
        <v>12870</v>
      </c>
      <c r="F834" s="139">
        <f t="shared" si="37"/>
        <v>2828</v>
      </c>
      <c r="G834" s="151">
        <f t="shared" si="39"/>
        <v>2027</v>
      </c>
      <c r="H834" s="147">
        <v>86</v>
      </c>
    </row>
    <row r="835" spans="1:8" x14ac:dyDescent="0.2">
      <c r="A835" s="119">
        <v>851</v>
      </c>
      <c r="B835" s="57"/>
      <c r="C835" s="63">
        <f t="shared" si="38"/>
        <v>76.2</v>
      </c>
      <c r="D835" s="117"/>
      <c r="E835" s="147">
        <v>12870</v>
      </c>
      <c r="F835" s="139">
        <f t="shared" si="37"/>
        <v>2828</v>
      </c>
      <c r="G835" s="151">
        <f t="shared" si="39"/>
        <v>2027</v>
      </c>
      <c r="H835" s="147">
        <v>86</v>
      </c>
    </row>
    <row r="836" spans="1:8" x14ac:dyDescent="0.2">
      <c r="A836" s="119">
        <v>852</v>
      </c>
      <c r="B836" s="57"/>
      <c r="C836" s="63">
        <f t="shared" si="38"/>
        <v>76.22</v>
      </c>
      <c r="D836" s="117"/>
      <c r="E836" s="147">
        <v>12870</v>
      </c>
      <c r="F836" s="139">
        <f t="shared" si="37"/>
        <v>2827</v>
      </c>
      <c r="G836" s="151">
        <f t="shared" si="39"/>
        <v>2026</v>
      </c>
      <c r="H836" s="147">
        <v>86</v>
      </c>
    </row>
    <row r="837" spans="1:8" x14ac:dyDescent="0.2">
      <c r="A837" s="119">
        <v>853</v>
      </c>
      <c r="B837" s="57"/>
      <c r="C837" s="63">
        <f t="shared" si="38"/>
        <v>76.239999999999995</v>
      </c>
      <c r="D837" s="117"/>
      <c r="E837" s="147">
        <v>12870</v>
      </c>
      <c r="F837" s="139">
        <f t="shared" si="37"/>
        <v>2826</v>
      </c>
      <c r="G837" s="151">
        <f t="shared" si="39"/>
        <v>2026</v>
      </c>
      <c r="H837" s="147">
        <v>86</v>
      </c>
    </row>
    <row r="838" spans="1:8" x14ac:dyDescent="0.2">
      <c r="A838" s="119">
        <v>854</v>
      </c>
      <c r="B838" s="57"/>
      <c r="C838" s="63">
        <f t="shared" si="38"/>
        <v>76.260000000000005</v>
      </c>
      <c r="D838" s="117"/>
      <c r="E838" s="147">
        <v>12870</v>
      </c>
      <c r="F838" s="139">
        <f t="shared" si="37"/>
        <v>2826</v>
      </c>
      <c r="G838" s="151">
        <f t="shared" si="39"/>
        <v>2025</v>
      </c>
      <c r="H838" s="147">
        <v>86</v>
      </c>
    </row>
    <row r="839" spans="1:8" x14ac:dyDescent="0.2">
      <c r="A839" s="119">
        <v>855</v>
      </c>
      <c r="B839" s="57"/>
      <c r="C839" s="63">
        <f t="shared" si="38"/>
        <v>76.28</v>
      </c>
      <c r="D839" s="117"/>
      <c r="E839" s="147">
        <v>12870</v>
      </c>
      <c r="F839" s="139">
        <f t="shared" si="37"/>
        <v>2825</v>
      </c>
      <c r="G839" s="151">
        <f t="shared" si="39"/>
        <v>2025</v>
      </c>
      <c r="H839" s="147">
        <v>86</v>
      </c>
    </row>
    <row r="840" spans="1:8" x14ac:dyDescent="0.2">
      <c r="A840" s="119">
        <v>856</v>
      </c>
      <c r="B840" s="57"/>
      <c r="C840" s="63">
        <f t="shared" si="38"/>
        <v>76.3</v>
      </c>
      <c r="D840" s="117"/>
      <c r="E840" s="147">
        <v>12870</v>
      </c>
      <c r="F840" s="139">
        <f t="shared" si="37"/>
        <v>2824</v>
      </c>
      <c r="G840" s="151">
        <f t="shared" si="39"/>
        <v>2024</v>
      </c>
      <c r="H840" s="147">
        <v>86</v>
      </c>
    </row>
    <row r="841" spans="1:8" x14ac:dyDescent="0.2">
      <c r="A841" s="119">
        <v>857</v>
      </c>
      <c r="B841" s="57"/>
      <c r="C841" s="63">
        <f t="shared" si="38"/>
        <v>76.319999999999993</v>
      </c>
      <c r="D841" s="117"/>
      <c r="E841" s="147">
        <v>12870</v>
      </c>
      <c r="F841" s="139">
        <f t="shared" si="37"/>
        <v>2823</v>
      </c>
      <c r="G841" s="151">
        <f t="shared" si="39"/>
        <v>2024</v>
      </c>
      <c r="H841" s="147">
        <v>86</v>
      </c>
    </row>
    <row r="842" spans="1:8" x14ac:dyDescent="0.2">
      <c r="A842" s="119">
        <v>858</v>
      </c>
      <c r="B842" s="57"/>
      <c r="C842" s="63">
        <f t="shared" si="38"/>
        <v>76.34</v>
      </c>
      <c r="D842" s="117"/>
      <c r="E842" s="147">
        <v>12870</v>
      </c>
      <c r="F842" s="139">
        <f t="shared" si="37"/>
        <v>2823</v>
      </c>
      <c r="G842" s="151">
        <f t="shared" si="39"/>
        <v>2023</v>
      </c>
      <c r="H842" s="147">
        <v>86</v>
      </c>
    </row>
    <row r="843" spans="1:8" x14ac:dyDescent="0.2">
      <c r="A843" s="119">
        <v>859</v>
      </c>
      <c r="B843" s="57"/>
      <c r="C843" s="63">
        <f t="shared" si="38"/>
        <v>76.36</v>
      </c>
      <c r="D843" s="117"/>
      <c r="E843" s="147">
        <v>12870</v>
      </c>
      <c r="F843" s="139">
        <f t="shared" si="37"/>
        <v>2822</v>
      </c>
      <c r="G843" s="151">
        <f t="shared" si="39"/>
        <v>2023</v>
      </c>
      <c r="H843" s="147">
        <v>86</v>
      </c>
    </row>
    <row r="844" spans="1:8" x14ac:dyDescent="0.2">
      <c r="A844" s="119">
        <v>860</v>
      </c>
      <c r="B844" s="57"/>
      <c r="C844" s="63">
        <f t="shared" si="38"/>
        <v>76.38</v>
      </c>
      <c r="D844" s="117"/>
      <c r="E844" s="147">
        <v>12870</v>
      </c>
      <c r="F844" s="139">
        <f t="shared" si="37"/>
        <v>2821</v>
      </c>
      <c r="G844" s="151">
        <f t="shared" si="39"/>
        <v>2022</v>
      </c>
      <c r="H844" s="147">
        <v>86</v>
      </c>
    </row>
    <row r="845" spans="1:8" x14ac:dyDescent="0.2">
      <c r="A845" s="119">
        <v>861</v>
      </c>
      <c r="B845" s="57"/>
      <c r="C845" s="63">
        <f t="shared" si="38"/>
        <v>76.400000000000006</v>
      </c>
      <c r="D845" s="117"/>
      <c r="E845" s="147">
        <v>12870</v>
      </c>
      <c r="F845" s="139">
        <f t="shared" si="37"/>
        <v>2821</v>
      </c>
      <c r="G845" s="151">
        <f t="shared" si="39"/>
        <v>2021</v>
      </c>
      <c r="H845" s="147">
        <v>86</v>
      </c>
    </row>
    <row r="846" spans="1:8" x14ac:dyDescent="0.2">
      <c r="A846" s="119">
        <v>862</v>
      </c>
      <c r="B846" s="57"/>
      <c r="C846" s="63">
        <f t="shared" si="38"/>
        <v>76.42</v>
      </c>
      <c r="D846" s="117"/>
      <c r="E846" s="147">
        <v>12870</v>
      </c>
      <c r="F846" s="139">
        <f t="shared" ref="F846:F909" si="40">ROUND(12*1.35278*(1/C846*E846)+H846,0)</f>
        <v>2820</v>
      </c>
      <c r="G846" s="151">
        <f t="shared" si="39"/>
        <v>2021</v>
      </c>
      <c r="H846" s="147">
        <v>86</v>
      </c>
    </row>
    <row r="847" spans="1:8" x14ac:dyDescent="0.2">
      <c r="A847" s="119">
        <v>863</v>
      </c>
      <c r="B847" s="57"/>
      <c r="C847" s="63">
        <f t="shared" ref="C847:C910" si="41">ROUND(10.899*LN(A847)+A847/150-3,2)</f>
        <v>76.44</v>
      </c>
      <c r="D847" s="117"/>
      <c r="E847" s="147">
        <v>12870</v>
      </c>
      <c r="F847" s="139">
        <f t="shared" si="40"/>
        <v>2819</v>
      </c>
      <c r="G847" s="151">
        <f t="shared" si="39"/>
        <v>2020</v>
      </c>
      <c r="H847" s="147">
        <v>86</v>
      </c>
    </row>
    <row r="848" spans="1:8" x14ac:dyDescent="0.2">
      <c r="A848" s="119">
        <v>864</v>
      </c>
      <c r="B848" s="57"/>
      <c r="C848" s="63">
        <f t="shared" si="41"/>
        <v>76.45</v>
      </c>
      <c r="D848" s="117"/>
      <c r="E848" s="147">
        <v>12870</v>
      </c>
      <c r="F848" s="139">
        <f t="shared" si="40"/>
        <v>2819</v>
      </c>
      <c r="G848" s="151">
        <f t="shared" si="39"/>
        <v>2020</v>
      </c>
      <c r="H848" s="147">
        <v>86</v>
      </c>
    </row>
    <row r="849" spans="1:8" x14ac:dyDescent="0.2">
      <c r="A849" s="119">
        <v>865</v>
      </c>
      <c r="B849" s="57"/>
      <c r="C849" s="63">
        <f t="shared" si="41"/>
        <v>76.47</v>
      </c>
      <c r="D849" s="117"/>
      <c r="E849" s="147">
        <v>12870</v>
      </c>
      <c r="F849" s="139">
        <f t="shared" si="40"/>
        <v>2818</v>
      </c>
      <c r="G849" s="151">
        <f t="shared" si="39"/>
        <v>2020</v>
      </c>
      <c r="H849" s="147">
        <v>86</v>
      </c>
    </row>
    <row r="850" spans="1:8" x14ac:dyDescent="0.2">
      <c r="A850" s="119">
        <v>866</v>
      </c>
      <c r="B850" s="57"/>
      <c r="C850" s="63">
        <f t="shared" si="41"/>
        <v>76.489999999999995</v>
      </c>
      <c r="D850" s="117"/>
      <c r="E850" s="147">
        <v>12870</v>
      </c>
      <c r="F850" s="139">
        <f t="shared" si="40"/>
        <v>2817</v>
      </c>
      <c r="G850" s="151">
        <f t="shared" si="39"/>
        <v>2019</v>
      </c>
      <c r="H850" s="147">
        <v>86</v>
      </c>
    </row>
    <row r="851" spans="1:8" x14ac:dyDescent="0.2">
      <c r="A851" s="119">
        <v>867</v>
      </c>
      <c r="B851" s="57"/>
      <c r="C851" s="63">
        <f t="shared" si="41"/>
        <v>76.510000000000005</v>
      </c>
      <c r="D851" s="117"/>
      <c r="E851" s="147">
        <v>12870</v>
      </c>
      <c r="F851" s="139">
        <f t="shared" si="40"/>
        <v>2817</v>
      </c>
      <c r="G851" s="151">
        <f t="shared" si="39"/>
        <v>2019</v>
      </c>
      <c r="H851" s="147">
        <v>86</v>
      </c>
    </row>
    <row r="852" spans="1:8" x14ac:dyDescent="0.2">
      <c r="A852" s="119">
        <v>868</v>
      </c>
      <c r="B852" s="57"/>
      <c r="C852" s="63">
        <f t="shared" si="41"/>
        <v>76.53</v>
      </c>
      <c r="D852" s="117"/>
      <c r="E852" s="147">
        <v>12870</v>
      </c>
      <c r="F852" s="139">
        <f t="shared" si="40"/>
        <v>2816</v>
      </c>
      <c r="G852" s="151">
        <f t="shared" si="39"/>
        <v>2018</v>
      </c>
      <c r="H852" s="147">
        <v>86</v>
      </c>
    </row>
    <row r="853" spans="1:8" x14ac:dyDescent="0.2">
      <c r="A853" s="119">
        <v>869</v>
      </c>
      <c r="B853" s="57"/>
      <c r="C853" s="63">
        <f t="shared" si="41"/>
        <v>76.55</v>
      </c>
      <c r="D853" s="117"/>
      <c r="E853" s="147">
        <v>12870</v>
      </c>
      <c r="F853" s="139">
        <f t="shared" si="40"/>
        <v>2815</v>
      </c>
      <c r="G853" s="151">
        <f t="shared" si="39"/>
        <v>2018</v>
      </c>
      <c r="H853" s="147">
        <v>86</v>
      </c>
    </row>
    <row r="854" spans="1:8" x14ac:dyDescent="0.2">
      <c r="A854" s="119">
        <v>870</v>
      </c>
      <c r="B854" s="57"/>
      <c r="C854" s="63">
        <f t="shared" si="41"/>
        <v>76.569999999999993</v>
      </c>
      <c r="D854" s="117"/>
      <c r="E854" s="147">
        <v>12870</v>
      </c>
      <c r="F854" s="139">
        <f t="shared" si="40"/>
        <v>2815</v>
      </c>
      <c r="G854" s="151">
        <f t="shared" si="39"/>
        <v>2017</v>
      </c>
      <c r="H854" s="147">
        <v>86</v>
      </c>
    </row>
    <row r="855" spans="1:8" x14ac:dyDescent="0.2">
      <c r="A855" s="119">
        <v>871</v>
      </c>
      <c r="B855" s="57"/>
      <c r="C855" s="63">
        <f t="shared" si="41"/>
        <v>76.59</v>
      </c>
      <c r="D855" s="117"/>
      <c r="E855" s="147">
        <v>12870</v>
      </c>
      <c r="F855" s="139">
        <f t="shared" si="40"/>
        <v>2814</v>
      </c>
      <c r="G855" s="151">
        <f t="shared" si="39"/>
        <v>2016</v>
      </c>
      <c r="H855" s="147">
        <v>86</v>
      </c>
    </row>
    <row r="856" spans="1:8" x14ac:dyDescent="0.2">
      <c r="A856" s="119">
        <v>872</v>
      </c>
      <c r="B856" s="57"/>
      <c r="C856" s="63">
        <f t="shared" si="41"/>
        <v>76.61</v>
      </c>
      <c r="D856" s="117"/>
      <c r="E856" s="147">
        <v>12870</v>
      </c>
      <c r="F856" s="139">
        <f t="shared" si="40"/>
        <v>2813</v>
      </c>
      <c r="G856" s="151">
        <f t="shared" si="39"/>
        <v>2016</v>
      </c>
      <c r="H856" s="147">
        <v>86</v>
      </c>
    </row>
    <row r="857" spans="1:8" x14ac:dyDescent="0.2">
      <c r="A857" s="119">
        <v>873</v>
      </c>
      <c r="B857" s="57"/>
      <c r="C857" s="63">
        <f t="shared" si="41"/>
        <v>76.63</v>
      </c>
      <c r="D857" s="117"/>
      <c r="E857" s="147">
        <v>12870</v>
      </c>
      <c r="F857" s="139">
        <f t="shared" si="40"/>
        <v>2812</v>
      </c>
      <c r="G857" s="151">
        <f t="shared" si="39"/>
        <v>2015</v>
      </c>
      <c r="H857" s="147">
        <v>86</v>
      </c>
    </row>
    <row r="858" spans="1:8" x14ac:dyDescent="0.2">
      <c r="A858" s="119">
        <v>874</v>
      </c>
      <c r="B858" s="57"/>
      <c r="C858" s="63">
        <f t="shared" si="41"/>
        <v>76.650000000000006</v>
      </c>
      <c r="D858" s="117"/>
      <c r="E858" s="147">
        <v>12870</v>
      </c>
      <c r="F858" s="139">
        <f t="shared" si="40"/>
        <v>2812</v>
      </c>
      <c r="G858" s="151">
        <f t="shared" si="39"/>
        <v>2015</v>
      </c>
      <c r="H858" s="147">
        <v>86</v>
      </c>
    </row>
    <row r="859" spans="1:8" x14ac:dyDescent="0.2">
      <c r="A859" s="119">
        <v>875</v>
      </c>
      <c r="B859" s="57"/>
      <c r="C859" s="63">
        <f t="shared" si="41"/>
        <v>76.67</v>
      </c>
      <c r="D859" s="117"/>
      <c r="E859" s="147">
        <v>12870</v>
      </c>
      <c r="F859" s="139">
        <f t="shared" si="40"/>
        <v>2811</v>
      </c>
      <c r="G859" s="151">
        <f t="shared" si="39"/>
        <v>2014</v>
      </c>
      <c r="H859" s="147">
        <v>86</v>
      </c>
    </row>
    <row r="860" spans="1:8" x14ac:dyDescent="0.2">
      <c r="A860" s="119">
        <v>876</v>
      </c>
      <c r="B860" s="57"/>
      <c r="C860" s="63">
        <f t="shared" si="41"/>
        <v>76.680000000000007</v>
      </c>
      <c r="D860" s="117"/>
      <c r="E860" s="147">
        <v>12870</v>
      </c>
      <c r="F860" s="139">
        <f t="shared" si="40"/>
        <v>2811</v>
      </c>
      <c r="G860" s="151">
        <f t="shared" si="39"/>
        <v>2014</v>
      </c>
      <c r="H860" s="147">
        <v>86</v>
      </c>
    </row>
    <row r="861" spans="1:8" x14ac:dyDescent="0.2">
      <c r="A861" s="119">
        <v>877</v>
      </c>
      <c r="B861" s="57"/>
      <c r="C861" s="63">
        <f t="shared" si="41"/>
        <v>76.7</v>
      </c>
      <c r="D861" s="117"/>
      <c r="E861" s="147">
        <v>12870</v>
      </c>
      <c r="F861" s="139">
        <f t="shared" si="40"/>
        <v>2810</v>
      </c>
      <c r="G861" s="151">
        <f t="shared" si="39"/>
        <v>2014</v>
      </c>
      <c r="H861" s="147">
        <v>86</v>
      </c>
    </row>
    <row r="862" spans="1:8" x14ac:dyDescent="0.2">
      <c r="A862" s="119">
        <v>878</v>
      </c>
      <c r="B862" s="57"/>
      <c r="C862" s="63">
        <f t="shared" si="41"/>
        <v>76.72</v>
      </c>
      <c r="D862" s="117"/>
      <c r="E862" s="147">
        <v>12870</v>
      </c>
      <c r="F862" s="139">
        <f t="shared" si="40"/>
        <v>2809</v>
      </c>
      <c r="G862" s="151">
        <f t="shared" si="39"/>
        <v>2013</v>
      </c>
      <c r="H862" s="147">
        <v>86</v>
      </c>
    </row>
    <row r="863" spans="1:8" x14ac:dyDescent="0.2">
      <c r="A863" s="119">
        <v>879</v>
      </c>
      <c r="B863" s="57"/>
      <c r="C863" s="63">
        <f t="shared" si="41"/>
        <v>76.739999999999995</v>
      </c>
      <c r="D863" s="117"/>
      <c r="E863" s="147">
        <v>12870</v>
      </c>
      <c r="F863" s="139">
        <f t="shared" si="40"/>
        <v>2808</v>
      </c>
      <c r="G863" s="151">
        <f t="shared" si="39"/>
        <v>2013</v>
      </c>
      <c r="H863" s="147">
        <v>86</v>
      </c>
    </row>
    <row r="864" spans="1:8" x14ac:dyDescent="0.2">
      <c r="A864" s="119">
        <v>880</v>
      </c>
      <c r="B864" s="57"/>
      <c r="C864" s="63">
        <f t="shared" si="41"/>
        <v>76.760000000000005</v>
      </c>
      <c r="D864" s="117"/>
      <c r="E864" s="147">
        <v>12870</v>
      </c>
      <c r="F864" s="139">
        <f t="shared" si="40"/>
        <v>2808</v>
      </c>
      <c r="G864" s="151">
        <f t="shared" si="39"/>
        <v>2012</v>
      </c>
      <c r="H864" s="147">
        <v>86</v>
      </c>
    </row>
    <row r="865" spans="1:8" x14ac:dyDescent="0.2">
      <c r="A865" s="119">
        <v>881</v>
      </c>
      <c r="B865" s="57"/>
      <c r="C865" s="63">
        <f t="shared" si="41"/>
        <v>76.78</v>
      </c>
      <c r="D865" s="117"/>
      <c r="E865" s="147">
        <v>12870</v>
      </c>
      <c r="F865" s="139">
        <f t="shared" si="40"/>
        <v>2807</v>
      </c>
      <c r="G865" s="151">
        <f t="shared" si="39"/>
        <v>2011</v>
      </c>
      <c r="H865" s="147">
        <v>86</v>
      </c>
    </row>
    <row r="866" spans="1:8" x14ac:dyDescent="0.2">
      <c r="A866" s="119">
        <v>882</v>
      </c>
      <c r="B866" s="57"/>
      <c r="C866" s="63">
        <f t="shared" si="41"/>
        <v>76.8</v>
      </c>
      <c r="D866" s="117"/>
      <c r="E866" s="147">
        <v>12870</v>
      </c>
      <c r="F866" s="139">
        <f t="shared" si="40"/>
        <v>2806</v>
      </c>
      <c r="G866" s="151">
        <f t="shared" si="39"/>
        <v>2011</v>
      </c>
      <c r="H866" s="147">
        <v>86</v>
      </c>
    </row>
    <row r="867" spans="1:8" x14ac:dyDescent="0.2">
      <c r="A867" s="119">
        <v>883</v>
      </c>
      <c r="B867" s="57"/>
      <c r="C867" s="63">
        <f t="shared" si="41"/>
        <v>76.819999999999993</v>
      </c>
      <c r="D867" s="117"/>
      <c r="E867" s="147">
        <v>12870</v>
      </c>
      <c r="F867" s="139">
        <f t="shared" si="40"/>
        <v>2806</v>
      </c>
      <c r="G867" s="151">
        <f t="shared" si="39"/>
        <v>2010</v>
      </c>
      <c r="H867" s="147">
        <v>86</v>
      </c>
    </row>
    <row r="868" spans="1:8" x14ac:dyDescent="0.2">
      <c r="A868" s="119">
        <v>884</v>
      </c>
      <c r="B868" s="57"/>
      <c r="C868" s="63">
        <f t="shared" si="41"/>
        <v>76.84</v>
      </c>
      <c r="D868" s="117"/>
      <c r="E868" s="147">
        <v>12870</v>
      </c>
      <c r="F868" s="139">
        <f t="shared" si="40"/>
        <v>2805</v>
      </c>
      <c r="G868" s="151">
        <f t="shared" si="39"/>
        <v>2010</v>
      </c>
      <c r="H868" s="147">
        <v>86</v>
      </c>
    </row>
    <row r="869" spans="1:8" x14ac:dyDescent="0.2">
      <c r="A869" s="119">
        <v>885</v>
      </c>
      <c r="B869" s="57"/>
      <c r="C869" s="63">
        <f t="shared" si="41"/>
        <v>76.86</v>
      </c>
      <c r="D869" s="117"/>
      <c r="E869" s="147">
        <v>12870</v>
      </c>
      <c r="F869" s="139">
        <f t="shared" si="40"/>
        <v>2804</v>
      </c>
      <c r="G869" s="151">
        <f t="shared" si="39"/>
        <v>2009</v>
      </c>
      <c r="H869" s="147">
        <v>86</v>
      </c>
    </row>
    <row r="870" spans="1:8" x14ac:dyDescent="0.2">
      <c r="A870" s="119">
        <v>886</v>
      </c>
      <c r="B870" s="57"/>
      <c r="C870" s="63">
        <f t="shared" si="41"/>
        <v>76.88</v>
      </c>
      <c r="D870" s="117"/>
      <c r="E870" s="147">
        <v>12870</v>
      </c>
      <c r="F870" s="139">
        <f t="shared" si="40"/>
        <v>2804</v>
      </c>
      <c r="G870" s="151">
        <f t="shared" si="39"/>
        <v>2009</v>
      </c>
      <c r="H870" s="147">
        <v>86</v>
      </c>
    </row>
    <row r="871" spans="1:8" x14ac:dyDescent="0.2">
      <c r="A871" s="119">
        <v>887</v>
      </c>
      <c r="B871" s="57"/>
      <c r="C871" s="63">
        <f t="shared" si="41"/>
        <v>76.89</v>
      </c>
      <c r="D871" s="117"/>
      <c r="E871" s="147">
        <v>12870</v>
      </c>
      <c r="F871" s="139">
        <f t="shared" si="40"/>
        <v>2803</v>
      </c>
      <c r="G871" s="151">
        <f t="shared" si="39"/>
        <v>2009</v>
      </c>
      <c r="H871" s="147">
        <v>86</v>
      </c>
    </row>
    <row r="872" spans="1:8" x14ac:dyDescent="0.2">
      <c r="A872" s="119">
        <v>888</v>
      </c>
      <c r="B872" s="57"/>
      <c r="C872" s="63">
        <f t="shared" si="41"/>
        <v>76.91</v>
      </c>
      <c r="D872" s="117"/>
      <c r="E872" s="147">
        <v>12870</v>
      </c>
      <c r="F872" s="139">
        <f t="shared" si="40"/>
        <v>2802</v>
      </c>
      <c r="G872" s="151">
        <f t="shared" si="39"/>
        <v>2008</v>
      </c>
      <c r="H872" s="147">
        <v>86</v>
      </c>
    </row>
    <row r="873" spans="1:8" x14ac:dyDescent="0.2">
      <c r="A873" s="119">
        <v>889</v>
      </c>
      <c r="B873" s="57"/>
      <c r="C873" s="63">
        <f t="shared" si="41"/>
        <v>76.930000000000007</v>
      </c>
      <c r="D873" s="117"/>
      <c r="E873" s="147">
        <v>12870</v>
      </c>
      <c r="F873" s="139">
        <f t="shared" si="40"/>
        <v>2802</v>
      </c>
      <c r="G873" s="151">
        <f t="shared" ref="G873:G936" si="42">ROUND(12*(1/C873*E873),0)</f>
        <v>2008</v>
      </c>
      <c r="H873" s="147">
        <v>86</v>
      </c>
    </row>
    <row r="874" spans="1:8" x14ac:dyDescent="0.2">
      <c r="A874" s="119">
        <v>890</v>
      </c>
      <c r="B874" s="57"/>
      <c r="C874" s="63">
        <f t="shared" si="41"/>
        <v>76.95</v>
      </c>
      <c r="D874" s="117"/>
      <c r="E874" s="147">
        <v>12870</v>
      </c>
      <c r="F874" s="139">
        <f t="shared" si="40"/>
        <v>2801</v>
      </c>
      <c r="G874" s="151">
        <f t="shared" si="42"/>
        <v>2007</v>
      </c>
      <c r="H874" s="147">
        <v>86</v>
      </c>
    </row>
    <row r="875" spans="1:8" x14ac:dyDescent="0.2">
      <c r="A875" s="119">
        <v>891</v>
      </c>
      <c r="B875" s="57"/>
      <c r="C875" s="63">
        <f t="shared" si="41"/>
        <v>76.97</v>
      </c>
      <c r="D875" s="117"/>
      <c r="E875" s="147">
        <v>12870</v>
      </c>
      <c r="F875" s="139">
        <f t="shared" si="40"/>
        <v>2800</v>
      </c>
      <c r="G875" s="151">
        <f t="shared" si="42"/>
        <v>2006</v>
      </c>
      <c r="H875" s="147">
        <v>86</v>
      </c>
    </row>
    <row r="876" spans="1:8" x14ac:dyDescent="0.2">
      <c r="A876" s="119">
        <v>892</v>
      </c>
      <c r="B876" s="57"/>
      <c r="C876" s="63">
        <f t="shared" si="41"/>
        <v>76.989999999999995</v>
      </c>
      <c r="D876" s="117"/>
      <c r="E876" s="147">
        <v>12870</v>
      </c>
      <c r="F876" s="139">
        <f t="shared" si="40"/>
        <v>2800</v>
      </c>
      <c r="G876" s="151">
        <f t="shared" si="42"/>
        <v>2006</v>
      </c>
      <c r="H876" s="147">
        <v>86</v>
      </c>
    </row>
    <row r="877" spans="1:8" x14ac:dyDescent="0.2">
      <c r="A877" s="119">
        <v>893</v>
      </c>
      <c r="B877" s="57"/>
      <c r="C877" s="63">
        <f t="shared" si="41"/>
        <v>77.010000000000005</v>
      </c>
      <c r="D877" s="117"/>
      <c r="E877" s="147">
        <v>12870</v>
      </c>
      <c r="F877" s="139">
        <f t="shared" si="40"/>
        <v>2799</v>
      </c>
      <c r="G877" s="151">
        <f t="shared" si="42"/>
        <v>2005</v>
      </c>
      <c r="H877" s="147">
        <v>86</v>
      </c>
    </row>
    <row r="878" spans="1:8" x14ac:dyDescent="0.2">
      <c r="A878" s="119">
        <v>894</v>
      </c>
      <c r="B878" s="57"/>
      <c r="C878" s="63">
        <f t="shared" si="41"/>
        <v>77.03</v>
      </c>
      <c r="D878" s="117"/>
      <c r="E878" s="147">
        <v>12870</v>
      </c>
      <c r="F878" s="139">
        <f t="shared" si="40"/>
        <v>2798</v>
      </c>
      <c r="G878" s="151">
        <f t="shared" si="42"/>
        <v>2005</v>
      </c>
      <c r="H878" s="147">
        <v>86</v>
      </c>
    </row>
    <row r="879" spans="1:8" x14ac:dyDescent="0.2">
      <c r="A879" s="119">
        <v>895</v>
      </c>
      <c r="B879" s="57"/>
      <c r="C879" s="63">
        <f t="shared" si="41"/>
        <v>77.05</v>
      </c>
      <c r="D879" s="117"/>
      <c r="E879" s="147">
        <v>12870</v>
      </c>
      <c r="F879" s="139">
        <f t="shared" si="40"/>
        <v>2798</v>
      </c>
      <c r="G879" s="151">
        <f t="shared" si="42"/>
        <v>2004</v>
      </c>
      <c r="H879" s="147">
        <v>86</v>
      </c>
    </row>
    <row r="880" spans="1:8" x14ac:dyDescent="0.2">
      <c r="A880" s="119">
        <v>896</v>
      </c>
      <c r="B880" s="57"/>
      <c r="C880" s="63">
        <f t="shared" si="41"/>
        <v>77.06</v>
      </c>
      <c r="D880" s="117"/>
      <c r="E880" s="147">
        <v>12870</v>
      </c>
      <c r="F880" s="139">
        <f t="shared" si="40"/>
        <v>2797</v>
      </c>
      <c r="G880" s="151">
        <f t="shared" si="42"/>
        <v>2004</v>
      </c>
      <c r="H880" s="147">
        <v>86</v>
      </c>
    </row>
    <row r="881" spans="1:8" x14ac:dyDescent="0.2">
      <c r="A881" s="119">
        <v>897</v>
      </c>
      <c r="B881" s="57"/>
      <c r="C881" s="63">
        <f t="shared" si="41"/>
        <v>77.08</v>
      </c>
      <c r="D881" s="117"/>
      <c r="E881" s="147">
        <v>12870</v>
      </c>
      <c r="F881" s="139">
        <f t="shared" si="40"/>
        <v>2796</v>
      </c>
      <c r="G881" s="151">
        <f t="shared" si="42"/>
        <v>2004</v>
      </c>
      <c r="H881" s="147">
        <v>86</v>
      </c>
    </row>
    <row r="882" spans="1:8" x14ac:dyDescent="0.2">
      <c r="A882" s="119">
        <v>898</v>
      </c>
      <c r="B882" s="57"/>
      <c r="C882" s="63">
        <f t="shared" si="41"/>
        <v>77.099999999999994</v>
      </c>
      <c r="D882" s="117"/>
      <c r="E882" s="147">
        <v>12870</v>
      </c>
      <c r="F882" s="139">
        <f t="shared" si="40"/>
        <v>2796</v>
      </c>
      <c r="G882" s="151">
        <f t="shared" si="42"/>
        <v>2003</v>
      </c>
      <c r="H882" s="147">
        <v>86</v>
      </c>
    </row>
    <row r="883" spans="1:8" x14ac:dyDescent="0.2">
      <c r="A883" s="119">
        <v>899</v>
      </c>
      <c r="B883" s="57"/>
      <c r="C883" s="63">
        <f t="shared" si="41"/>
        <v>77.12</v>
      </c>
      <c r="D883" s="117"/>
      <c r="E883" s="147">
        <v>12870</v>
      </c>
      <c r="F883" s="139">
        <f t="shared" si="40"/>
        <v>2795</v>
      </c>
      <c r="G883" s="151">
        <f t="shared" si="42"/>
        <v>2003</v>
      </c>
      <c r="H883" s="147">
        <v>86</v>
      </c>
    </row>
    <row r="884" spans="1:8" x14ac:dyDescent="0.2">
      <c r="A884" s="119">
        <v>900</v>
      </c>
      <c r="B884" s="57"/>
      <c r="C884" s="63">
        <f t="shared" si="41"/>
        <v>77.14</v>
      </c>
      <c r="D884" s="117"/>
      <c r="E884" s="147">
        <v>12870</v>
      </c>
      <c r="F884" s="139">
        <f t="shared" si="40"/>
        <v>2794</v>
      </c>
      <c r="G884" s="151">
        <f t="shared" si="42"/>
        <v>2002</v>
      </c>
      <c r="H884" s="147">
        <v>86</v>
      </c>
    </row>
    <row r="885" spans="1:8" x14ac:dyDescent="0.2">
      <c r="A885" s="119">
        <v>901</v>
      </c>
      <c r="B885" s="57"/>
      <c r="C885" s="63">
        <f t="shared" si="41"/>
        <v>77.16</v>
      </c>
      <c r="D885" s="117"/>
      <c r="E885" s="147">
        <v>12870</v>
      </c>
      <c r="F885" s="139">
        <f t="shared" si="40"/>
        <v>2794</v>
      </c>
      <c r="G885" s="151">
        <f t="shared" si="42"/>
        <v>2002</v>
      </c>
      <c r="H885" s="147">
        <v>86</v>
      </c>
    </row>
    <row r="886" spans="1:8" x14ac:dyDescent="0.2">
      <c r="A886" s="119">
        <v>902</v>
      </c>
      <c r="B886" s="57"/>
      <c r="C886" s="63">
        <f t="shared" si="41"/>
        <v>77.180000000000007</v>
      </c>
      <c r="D886" s="117"/>
      <c r="E886" s="147">
        <v>12870</v>
      </c>
      <c r="F886" s="139">
        <f t="shared" si="40"/>
        <v>2793</v>
      </c>
      <c r="G886" s="151">
        <f t="shared" si="42"/>
        <v>2001</v>
      </c>
      <c r="H886" s="147">
        <v>86</v>
      </c>
    </row>
    <row r="887" spans="1:8" x14ac:dyDescent="0.2">
      <c r="A887" s="119">
        <v>903</v>
      </c>
      <c r="B887" s="57"/>
      <c r="C887" s="63">
        <f t="shared" si="41"/>
        <v>77.2</v>
      </c>
      <c r="D887" s="117"/>
      <c r="E887" s="147">
        <v>12870</v>
      </c>
      <c r="F887" s="139">
        <f t="shared" si="40"/>
        <v>2792</v>
      </c>
      <c r="G887" s="151">
        <f t="shared" si="42"/>
        <v>2001</v>
      </c>
      <c r="H887" s="147">
        <v>86</v>
      </c>
    </row>
    <row r="888" spans="1:8" x14ac:dyDescent="0.2">
      <c r="A888" s="119">
        <v>904</v>
      </c>
      <c r="B888" s="57"/>
      <c r="C888" s="63">
        <f t="shared" si="41"/>
        <v>77.209999999999994</v>
      </c>
      <c r="D888" s="117"/>
      <c r="E888" s="147">
        <v>12870</v>
      </c>
      <c r="F888" s="139">
        <f t="shared" si="40"/>
        <v>2792</v>
      </c>
      <c r="G888" s="151">
        <f t="shared" si="42"/>
        <v>2000</v>
      </c>
      <c r="H888" s="147">
        <v>86</v>
      </c>
    </row>
    <row r="889" spans="1:8" x14ac:dyDescent="0.2">
      <c r="A889" s="119">
        <v>905</v>
      </c>
      <c r="B889" s="57"/>
      <c r="C889" s="63">
        <f t="shared" si="41"/>
        <v>77.23</v>
      </c>
      <c r="D889" s="117"/>
      <c r="E889" s="147">
        <v>12870</v>
      </c>
      <c r="F889" s="139">
        <f t="shared" si="40"/>
        <v>2791</v>
      </c>
      <c r="G889" s="151">
        <f t="shared" si="42"/>
        <v>2000</v>
      </c>
      <c r="H889" s="147">
        <v>86</v>
      </c>
    </row>
    <row r="890" spans="1:8" x14ac:dyDescent="0.2">
      <c r="A890" s="119">
        <v>906</v>
      </c>
      <c r="B890" s="57"/>
      <c r="C890" s="63">
        <f t="shared" si="41"/>
        <v>77.25</v>
      </c>
      <c r="D890" s="117"/>
      <c r="E890" s="147">
        <v>12870</v>
      </c>
      <c r="F890" s="139">
        <f t="shared" si="40"/>
        <v>2791</v>
      </c>
      <c r="G890" s="151">
        <f t="shared" si="42"/>
        <v>1999</v>
      </c>
      <c r="H890" s="147">
        <v>86</v>
      </c>
    </row>
    <row r="891" spans="1:8" x14ac:dyDescent="0.2">
      <c r="A891" s="119">
        <v>907</v>
      </c>
      <c r="B891" s="57"/>
      <c r="C891" s="63">
        <f t="shared" si="41"/>
        <v>77.27</v>
      </c>
      <c r="D891" s="117"/>
      <c r="E891" s="147">
        <v>12870</v>
      </c>
      <c r="F891" s="139">
        <f t="shared" si="40"/>
        <v>2790</v>
      </c>
      <c r="G891" s="151">
        <f t="shared" si="42"/>
        <v>1999</v>
      </c>
      <c r="H891" s="147">
        <v>86</v>
      </c>
    </row>
    <row r="892" spans="1:8" x14ac:dyDescent="0.2">
      <c r="A892" s="119">
        <v>908</v>
      </c>
      <c r="B892" s="57"/>
      <c r="C892" s="63">
        <f t="shared" si="41"/>
        <v>77.290000000000006</v>
      </c>
      <c r="D892" s="117"/>
      <c r="E892" s="147">
        <v>12870</v>
      </c>
      <c r="F892" s="139">
        <f t="shared" si="40"/>
        <v>2789</v>
      </c>
      <c r="G892" s="151">
        <f t="shared" si="42"/>
        <v>1998</v>
      </c>
      <c r="H892" s="147">
        <v>86</v>
      </c>
    </row>
    <row r="893" spans="1:8" x14ac:dyDescent="0.2">
      <c r="A893" s="119">
        <v>909</v>
      </c>
      <c r="B893" s="57"/>
      <c r="C893" s="63">
        <f t="shared" si="41"/>
        <v>77.31</v>
      </c>
      <c r="D893" s="117"/>
      <c r="E893" s="147">
        <v>12870</v>
      </c>
      <c r="F893" s="139">
        <f t="shared" si="40"/>
        <v>2788</v>
      </c>
      <c r="G893" s="151">
        <f t="shared" si="42"/>
        <v>1998</v>
      </c>
      <c r="H893" s="147">
        <v>86</v>
      </c>
    </row>
    <row r="894" spans="1:8" x14ac:dyDescent="0.2">
      <c r="A894" s="119">
        <v>910</v>
      </c>
      <c r="B894" s="57"/>
      <c r="C894" s="63">
        <f t="shared" si="41"/>
        <v>77.33</v>
      </c>
      <c r="D894" s="117"/>
      <c r="E894" s="147">
        <v>12870</v>
      </c>
      <c r="F894" s="139">
        <f t="shared" si="40"/>
        <v>2788</v>
      </c>
      <c r="G894" s="151">
        <f t="shared" si="42"/>
        <v>1997</v>
      </c>
      <c r="H894" s="147">
        <v>86</v>
      </c>
    </row>
    <row r="895" spans="1:8" x14ac:dyDescent="0.2">
      <c r="A895" s="119">
        <v>911</v>
      </c>
      <c r="B895" s="57"/>
      <c r="C895" s="63">
        <f t="shared" si="41"/>
        <v>77.349999999999994</v>
      </c>
      <c r="D895" s="117"/>
      <c r="E895" s="147">
        <v>12870</v>
      </c>
      <c r="F895" s="139">
        <f t="shared" si="40"/>
        <v>2787</v>
      </c>
      <c r="G895" s="151">
        <f t="shared" si="42"/>
        <v>1997</v>
      </c>
      <c r="H895" s="147">
        <v>86</v>
      </c>
    </row>
    <row r="896" spans="1:8" x14ac:dyDescent="0.2">
      <c r="A896" s="119">
        <v>912</v>
      </c>
      <c r="B896" s="57"/>
      <c r="C896" s="63">
        <f t="shared" si="41"/>
        <v>77.36</v>
      </c>
      <c r="D896" s="117"/>
      <c r="E896" s="147">
        <v>12870</v>
      </c>
      <c r="F896" s="139">
        <f t="shared" si="40"/>
        <v>2787</v>
      </c>
      <c r="G896" s="151">
        <f t="shared" si="42"/>
        <v>1996</v>
      </c>
      <c r="H896" s="147">
        <v>86</v>
      </c>
    </row>
    <row r="897" spans="1:8" x14ac:dyDescent="0.2">
      <c r="A897" s="119">
        <v>913</v>
      </c>
      <c r="B897" s="57"/>
      <c r="C897" s="63">
        <f t="shared" si="41"/>
        <v>77.38</v>
      </c>
      <c r="D897" s="117"/>
      <c r="E897" s="147">
        <v>12870</v>
      </c>
      <c r="F897" s="139">
        <f t="shared" si="40"/>
        <v>2786</v>
      </c>
      <c r="G897" s="151">
        <f t="shared" si="42"/>
        <v>1996</v>
      </c>
      <c r="H897" s="147">
        <v>86</v>
      </c>
    </row>
    <row r="898" spans="1:8" x14ac:dyDescent="0.2">
      <c r="A898" s="119">
        <v>914</v>
      </c>
      <c r="B898" s="57"/>
      <c r="C898" s="63">
        <f t="shared" si="41"/>
        <v>77.400000000000006</v>
      </c>
      <c r="D898" s="117"/>
      <c r="E898" s="147">
        <v>12870</v>
      </c>
      <c r="F898" s="139">
        <f t="shared" si="40"/>
        <v>2785</v>
      </c>
      <c r="G898" s="151">
        <f t="shared" si="42"/>
        <v>1995</v>
      </c>
      <c r="H898" s="147">
        <v>86</v>
      </c>
    </row>
    <row r="899" spans="1:8" x14ac:dyDescent="0.2">
      <c r="A899" s="119">
        <v>915</v>
      </c>
      <c r="B899" s="57"/>
      <c r="C899" s="63">
        <f t="shared" si="41"/>
        <v>77.42</v>
      </c>
      <c r="D899" s="117"/>
      <c r="E899" s="147">
        <v>12870</v>
      </c>
      <c r="F899" s="139">
        <f t="shared" si="40"/>
        <v>2785</v>
      </c>
      <c r="G899" s="151">
        <f t="shared" si="42"/>
        <v>1995</v>
      </c>
      <c r="H899" s="147">
        <v>86</v>
      </c>
    </row>
    <row r="900" spans="1:8" x14ac:dyDescent="0.2">
      <c r="A900" s="119">
        <v>916</v>
      </c>
      <c r="B900" s="57"/>
      <c r="C900" s="63">
        <f t="shared" si="41"/>
        <v>77.44</v>
      </c>
      <c r="D900" s="117"/>
      <c r="E900" s="147">
        <v>12870</v>
      </c>
      <c r="F900" s="139">
        <f t="shared" si="40"/>
        <v>2784</v>
      </c>
      <c r="G900" s="151">
        <f t="shared" si="42"/>
        <v>1994</v>
      </c>
      <c r="H900" s="147">
        <v>86</v>
      </c>
    </row>
    <row r="901" spans="1:8" x14ac:dyDescent="0.2">
      <c r="A901" s="119">
        <v>917</v>
      </c>
      <c r="B901" s="57"/>
      <c r="C901" s="63">
        <f t="shared" si="41"/>
        <v>77.459999999999994</v>
      </c>
      <c r="D901" s="117"/>
      <c r="E901" s="147">
        <v>12870</v>
      </c>
      <c r="F901" s="139">
        <f t="shared" si="40"/>
        <v>2783</v>
      </c>
      <c r="G901" s="151">
        <f t="shared" si="42"/>
        <v>1994</v>
      </c>
      <c r="H901" s="147">
        <v>86</v>
      </c>
    </row>
    <row r="902" spans="1:8" x14ac:dyDescent="0.2">
      <c r="A902" s="119">
        <v>918</v>
      </c>
      <c r="B902" s="57"/>
      <c r="C902" s="63">
        <f t="shared" si="41"/>
        <v>77.48</v>
      </c>
      <c r="D902" s="117"/>
      <c r="E902" s="147">
        <v>12870</v>
      </c>
      <c r="F902" s="139">
        <f t="shared" si="40"/>
        <v>2782</v>
      </c>
      <c r="G902" s="151">
        <f t="shared" si="42"/>
        <v>1993</v>
      </c>
      <c r="H902" s="147">
        <v>86</v>
      </c>
    </row>
    <row r="903" spans="1:8" x14ac:dyDescent="0.2">
      <c r="A903" s="119">
        <v>919</v>
      </c>
      <c r="B903" s="57"/>
      <c r="C903" s="63">
        <f t="shared" si="41"/>
        <v>77.489999999999995</v>
      </c>
      <c r="D903" s="117"/>
      <c r="E903" s="147">
        <v>12870</v>
      </c>
      <c r="F903" s="139">
        <f t="shared" si="40"/>
        <v>2782</v>
      </c>
      <c r="G903" s="151">
        <f t="shared" si="42"/>
        <v>1993</v>
      </c>
      <c r="H903" s="147">
        <v>86</v>
      </c>
    </row>
    <row r="904" spans="1:8" x14ac:dyDescent="0.2">
      <c r="A904" s="119">
        <v>920</v>
      </c>
      <c r="B904" s="57"/>
      <c r="C904" s="63">
        <f t="shared" si="41"/>
        <v>77.510000000000005</v>
      </c>
      <c r="D904" s="117"/>
      <c r="E904" s="147">
        <v>12870</v>
      </c>
      <c r="F904" s="139">
        <f t="shared" si="40"/>
        <v>2781</v>
      </c>
      <c r="G904" s="151">
        <f t="shared" si="42"/>
        <v>1993</v>
      </c>
      <c r="H904" s="147">
        <v>86</v>
      </c>
    </row>
    <row r="905" spans="1:8" x14ac:dyDescent="0.2">
      <c r="A905" s="119">
        <v>921</v>
      </c>
      <c r="B905" s="57"/>
      <c r="C905" s="63">
        <f t="shared" si="41"/>
        <v>77.53</v>
      </c>
      <c r="D905" s="117"/>
      <c r="E905" s="147">
        <v>12870</v>
      </c>
      <c r="F905" s="139">
        <f t="shared" si="40"/>
        <v>2781</v>
      </c>
      <c r="G905" s="151">
        <f t="shared" si="42"/>
        <v>1992</v>
      </c>
      <c r="H905" s="147">
        <v>86</v>
      </c>
    </row>
    <row r="906" spans="1:8" x14ac:dyDescent="0.2">
      <c r="A906" s="119">
        <v>922</v>
      </c>
      <c r="B906" s="57"/>
      <c r="C906" s="63">
        <f t="shared" si="41"/>
        <v>77.55</v>
      </c>
      <c r="D906" s="117"/>
      <c r="E906" s="147">
        <v>12870</v>
      </c>
      <c r="F906" s="139">
        <f t="shared" si="40"/>
        <v>2780</v>
      </c>
      <c r="G906" s="151">
        <f t="shared" si="42"/>
        <v>1991</v>
      </c>
      <c r="H906" s="147">
        <v>86</v>
      </c>
    </row>
    <row r="907" spans="1:8" x14ac:dyDescent="0.2">
      <c r="A907" s="119">
        <v>923</v>
      </c>
      <c r="B907" s="57"/>
      <c r="C907" s="63">
        <f t="shared" si="41"/>
        <v>77.569999999999993</v>
      </c>
      <c r="D907" s="117"/>
      <c r="E907" s="147">
        <v>12870</v>
      </c>
      <c r="F907" s="139">
        <f t="shared" si="40"/>
        <v>2779</v>
      </c>
      <c r="G907" s="151">
        <f t="shared" si="42"/>
        <v>1991</v>
      </c>
      <c r="H907" s="147">
        <v>86</v>
      </c>
    </row>
    <row r="908" spans="1:8" x14ac:dyDescent="0.2">
      <c r="A908" s="119">
        <v>924</v>
      </c>
      <c r="B908" s="57"/>
      <c r="C908" s="63">
        <f t="shared" si="41"/>
        <v>77.59</v>
      </c>
      <c r="D908" s="117"/>
      <c r="E908" s="147">
        <v>12870</v>
      </c>
      <c r="F908" s="139">
        <f t="shared" si="40"/>
        <v>2779</v>
      </c>
      <c r="G908" s="151">
        <f t="shared" si="42"/>
        <v>1990</v>
      </c>
      <c r="H908" s="147">
        <v>86</v>
      </c>
    </row>
    <row r="909" spans="1:8" x14ac:dyDescent="0.2">
      <c r="A909" s="119">
        <v>925</v>
      </c>
      <c r="B909" s="57"/>
      <c r="C909" s="63">
        <f t="shared" si="41"/>
        <v>77.599999999999994</v>
      </c>
      <c r="D909" s="117"/>
      <c r="E909" s="147">
        <v>12870</v>
      </c>
      <c r="F909" s="139">
        <f t="shared" si="40"/>
        <v>2778</v>
      </c>
      <c r="G909" s="151">
        <f t="shared" si="42"/>
        <v>1990</v>
      </c>
      <c r="H909" s="147">
        <v>86</v>
      </c>
    </row>
    <row r="910" spans="1:8" x14ac:dyDescent="0.2">
      <c r="A910" s="119">
        <v>926</v>
      </c>
      <c r="B910" s="57"/>
      <c r="C910" s="63">
        <f t="shared" si="41"/>
        <v>77.62</v>
      </c>
      <c r="D910" s="117"/>
      <c r="E910" s="147">
        <v>12870</v>
      </c>
      <c r="F910" s="139">
        <f t="shared" ref="F910:F973" si="43">ROUND(12*1.35278*(1/C910*E910)+H910,0)</f>
        <v>2778</v>
      </c>
      <c r="G910" s="151">
        <f t="shared" si="42"/>
        <v>1990</v>
      </c>
      <c r="H910" s="147">
        <v>86</v>
      </c>
    </row>
    <row r="911" spans="1:8" x14ac:dyDescent="0.2">
      <c r="A911" s="119">
        <v>927</v>
      </c>
      <c r="B911" s="57"/>
      <c r="C911" s="63">
        <f t="shared" ref="C911:C974" si="44">ROUND(10.899*LN(A911)+A911/150-3,2)</f>
        <v>77.64</v>
      </c>
      <c r="D911" s="117"/>
      <c r="E911" s="147">
        <v>12870</v>
      </c>
      <c r="F911" s="139">
        <f t="shared" si="43"/>
        <v>2777</v>
      </c>
      <c r="G911" s="151">
        <f t="shared" si="42"/>
        <v>1989</v>
      </c>
      <c r="H911" s="147">
        <v>86</v>
      </c>
    </row>
    <row r="912" spans="1:8" x14ac:dyDescent="0.2">
      <c r="A912" s="119">
        <v>928</v>
      </c>
      <c r="B912" s="57"/>
      <c r="C912" s="63">
        <f t="shared" si="44"/>
        <v>77.66</v>
      </c>
      <c r="D912" s="117"/>
      <c r="E912" s="147">
        <v>12870</v>
      </c>
      <c r="F912" s="139">
        <f t="shared" si="43"/>
        <v>2776</v>
      </c>
      <c r="G912" s="151">
        <f t="shared" si="42"/>
        <v>1989</v>
      </c>
      <c r="H912" s="147">
        <v>86</v>
      </c>
    </row>
    <row r="913" spans="1:8" x14ac:dyDescent="0.2">
      <c r="A913" s="119">
        <v>929</v>
      </c>
      <c r="B913" s="57"/>
      <c r="C913" s="63">
        <f t="shared" si="44"/>
        <v>77.680000000000007</v>
      </c>
      <c r="D913" s="117"/>
      <c r="E913" s="147">
        <v>12870</v>
      </c>
      <c r="F913" s="139">
        <f t="shared" si="43"/>
        <v>2776</v>
      </c>
      <c r="G913" s="151">
        <f t="shared" si="42"/>
        <v>1988</v>
      </c>
      <c r="H913" s="147">
        <v>86</v>
      </c>
    </row>
    <row r="914" spans="1:8" x14ac:dyDescent="0.2">
      <c r="A914" s="119">
        <v>930</v>
      </c>
      <c r="B914" s="57"/>
      <c r="C914" s="63">
        <f t="shared" si="44"/>
        <v>77.7</v>
      </c>
      <c r="D914" s="117"/>
      <c r="E914" s="147">
        <v>12870</v>
      </c>
      <c r="F914" s="139">
        <f t="shared" si="43"/>
        <v>2775</v>
      </c>
      <c r="G914" s="151">
        <f t="shared" si="42"/>
        <v>1988</v>
      </c>
      <c r="H914" s="147">
        <v>86</v>
      </c>
    </row>
    <row r="915" spans="1:8" x14ac:dyDescent="0.2">
      <c r="A915" s="119">
        <v>931</v>
      </c>
      <c r="B915" s="57"/>
      <c r="C915" s="63">
        <f t="shared" si="44"/>
        <v>77.72</v>
      </c>
      <c r="D915" s="117"/>
      <c r="E915" s="147">
        <v>12870</v>
      </c>
      <c r="F915" s="139">
        <f t="shared" si="43"/>
        <v>2774</v>
      </c>
      <c r="G915" s="151">
        <f t="shared" si="42"/>
        <v>1987</v>
      </c>
      <c r="H915" s="147">
        <v>86</v>
      </c>
    </row>
    <row r="916" spans="1:8" x14ac:dyDescent="0.2">
      <c r="A916" s="119">
        <v>932</v>
      </c>
      <c r="B916" s="57"/>
      <c r="C916" s="63">
        <f t="shared" si="44"/>
        <v>77.73</v>
      </c>
      <c r="D916" s="117"/>
      <c r="E916" s="147">
        <v>12870</v>
      </c>
      <c r="F916" s="139">
        <f t="shared" si="43"/>
        <v>2774</v>
      </c>
      <c r="G916" s="151">
        <f t="shared" si="42"/>
        <v>1987</v>
      </c>
      <c r="H916" s="147">
        <v>86</v>
      </c>
    </row>
    <row r="917" spans="1:8" x14ac:dyDescent="0.2">
      <c r="A917" s="119">
        <v>933</v>
      </c>
      <c r="B917" s="57"/>
      <c r="C917" s="63">
        <f t="shared" si="44"/>
        <v>77.75</v>
      </c>
      <c r="D917" s="117"/>
      <c r="E917" s="147">
        <v>12870</v>
      </c>
      <c r="F917" s="139">
        <f t="shared" si="43"/>
        <v>2773</v>
      </c>
      <c r="G917" s="151">
        <f t="shared" si="42"/>
        <v>1986</v>
      </c>
      <c r="H917" s="147">
        <v>86</v>
      </c>
    </row>
    <row r="918" spans="1:8" x14ac:dyDescent="0.2">
      <c r="A918" s="119">
        <v>934</v>
      </c>
      <c r="B918" s="57"/>
      <c r="C918" s="63">
        <f t="shared" si="44"/>
        <v>77.77</v>
      </c>
      <c r="D918" s="117"/>
      <c r="E918" s="147">
        <v>12870</v>
      </c>
      <c r="F918" s="139">
        <f t="shared" si="43"/>
        <v>2772</v>
      </c>
      <c r="G918" s="151">
        <f t="shared" si="42"/>
        <v>1986</v>
      </c>
      <c r="H918" s="147">
        <v>86</v>
      </c>
    </row>
    <row r="919" spans="1:8" x14ac:dyDescent="0.2">
      <c r="A919" s="119">
        <v>935</v>
      </c>
      <c r="B919" s="57"/>
      <c r="C919" s="63">
        <f t="shared" si="44"/>
        <v>77.790000000000006</v>
      </c>
      <c r="D919" s="117"/>
      <c r="E919" s="147">
        <v>12870</v>
      </c>
      <c r="F919" s="139">
        <f t="shared" si="43"/>
        <v>2772</v>
      </c>
      <c r="G919" s="151">
        <f t="shared" si="42"/>
        <v>1985</v>
      </c>
      <c r="H919" s="147">
        <v>86</v>
      </c>
    </row>
    <row r="920" spans="1:8" x14ac:dyDescent="0.2">
      <c r="A920" s="119">
        <v>936</v>
      </c>
      <c r="B920" s="57"/>
      <c r="C920" s="63">
        <f t="shared" si="44"/>
        <v>77.81</v>
      </c>
      <c r="D920" s="117"/>
      <c r="E920" s="147">
        <v>12870</v>
      </c>
      <c r="F920" s="139">
        <f t="shared" si="43"/>
        <v>2771</v>
      </c>
      <c r="G920" s="151">
        <f t="shared" si="42"/>
        <v>1985</v>
      </c>
      <c r="H920" s="147">
        <v>86</v>
      </c>
    </row>
    <row r="921" spans="1:8" x14ac:dyDescent="0.2">
      <c r="A921" s="119">
        <v>937</v>
      </c>
      <c r="B921" s="57"/>
      <c r="C921" s="63">
        <f t="shared" si="44"/>
        <v>77.83</v>
      </c>
      <c r="D921" s="117"/>
      <c r="E921" s="147">
        <v>12870</v>
      </c>
      <c r="F921" s="139">
        <f t="shared" si="43"/>
        <v>2770</v>
      </c>
      <c r="G921" s="151">
        <f t="shared" si="42"/>
        <v>1984</v>
      </c>
      <c r="H921" s="147">
        <v>86</v>
      </c>
    </row>
    <row r="922" spans="1:8" x14ac:dyDescent="0.2">
      <c r="A922" s="119">
        <v>938</v>
      </c>
      <c r="B922" s="57"/>
      <c r="C922" s="63">
        <f t="shared" si="44"/>
        <v>77.84</v>
      </c>
      <c r="D922" s="117"/>
      <c r="E922" s="147">
        <v>12870</v>
      </c>
      <c r="F922" s="139">
        <f t="shared" si="43"/>
        <v>2770</v>
      </c>
      <c r="G922" s="151">
        <f t="shared" si="42"/>
        <v>1984</v>
      </c>
      <c r="H922" s="147">
        <v>86</v>
      </c>
    </row>
    <row r="923" spans="1:8" x14ac:dyDescent="0.2">
      <c r="A923" s="119">
        <v>939</v>
      </c>
      <c r="B923" s="57"/>
      <c r="C923" s="63">
        <f t="shared" si="44"/>
        <v>77.86</v>
      </c>
      <c r="D923" s="117"/>
      <c r="E923" s="147">
        <v>12870</v>
      </c>
      <c r="F923" s="139">
        <f t="shared" si="43"/>
        <v>2769</v>
      </c>
      <c r="G923" s="151">
        <f t="shared" si="42"/>
        <v>1984</v>
      </c>
      <c r="H923" s="147">
        <v>86</v>
      </c>
    </row>
    <row r="924" spans="1:8" x14ac:dyDescent="0.2">
      <c r="A924" s="119">
        <v>940</v>
      </c>
      <c r="B924" s="57"/>
      <c r="C924" s="63">
        <f t="shared" si="44"/>
        <v>77.88</v>
      </c>
      <c r="D924" s="117"/>
      <c r="E924" s="147">
        <v>12870</v>
      </c>
      <c r="F924" s="139">
        <f t="shared" si="43"/>
        <v>2769</v>
      </c>
      <c r="G924" s="151">
        <f t="shared" si="42"/>
        <v>1983</v>
      </c>
      <c r="H924" s="147">
        <v>86</v>
      </c>
    </row>
    <row r="925" spans="1:8" x14ac:dyDescent="0.2">
      <c r="A925" s="119">
        <v>941</v>
      </c>
      <c r="B925" s="57"/>
      <c r="C925" s="63">
        <f t="shared" si="44"/>
        <v>77.900000000000006</v>
      </c>
      <c r="D925" s="117"/>
      <c r="E925" s="147">
        <v>12870</v>
      </c>
      <c r="F925" s="139">
        <f t="shared" si="43"/>
        <v>2768</v>
      </c>
      <c r="G925" s="151">
        <f t="shared" si="42"/>
        <v>1983</v>
      </c>
      <c r="H925" s="147">
        <v>86</v>
      </c>
    </row>
    <row r="926" spans="1:8" x14ac:dyDescent="0.2">
      <c r="A926" s="119">
        <v>942</v>
      </c>
      <c r="B926" s="57"/>
      <c r="C926" s="63">
        <f t="shared" si="44"/>
        <v>77.92</v>
      </c>
      <c r="D926" s="117"/>
      <c r="E926" s="147">
        <v>12870</v>
      </c>
      <c r="F926" s="139">
        <f t="shared" si="43"/>
        <v>2767</v>
      </c>
      <c r="G926" s="151">
        <f t="shared" si="42"/>
        <v>1982</v>
      </c>
      <c r="H926" s="147">
        <v>86</v>
      </c>
    </row>
    <row r="927" spans="1:8" x14ac:dyDescent="0.2">
      <c r="A927" s="119">
        <v>943</v>
      </c>
      <c r="B927" s="57"/>
      <c r="C927" s="63">
        <f t="shared" si="44"/>
        <v>77.930000000000007</v>
      </c>
      <c r="D927" s="117"/>
      <c r="E927" s="147">
        <v>12870</v>
      </c>
      <c r="F927" s="139">
        <f t="shared" si="43"/>
        <v>2767</v>
      </c>
      <c r="G927" s="151">
        <f t="shared" si="42"/>
        <v>1982</v>
      </c>
      <c r="H927" s="147">
        <v>86</v>
      </c>
    </row>
    <row r="928" spans="1:8" x14ac:dyDescent="0.2">
      <c r="A928" s="119">
        <v>944</v>
      </c>
      <c r="B928" s="57"/>
      <c r="C928" s="63">
        <f t="shared" si="44"/>
        <v>77.95</v>
      </c>
      <c r="D928" s="117"/>
      <c r="E928" s="147">
        <v>12870</v>
      </c>
      <c r="F928" s="139">
        <f t="shared" si="43"/>
        <v>2766</v>
      </c>
      <c r="G928" s="151">
        <f t="shared" si="42"/>
        <v>1981</v>
      </c>
      <c r="H928" s="147">
        <v>86</v>
      </c>
    </row>
    <row r="929" spans="1:8" x14ac:dyDescent="0.2">
      <c r="A929" s="119">
        <v>945</v>
      </c>
      <c r="B929" s="57"/>
      <c r="C929" s="63">
        <f t="shared" si="44"/>
        <v>77.97</v>
      </c>
      <c r="D929" s="117"/>
      <c r="E929" s="147">
        <v>12870</v>
      </c>
      <c r="F929" s="139">
        <f t="shared" si="43"/>
        <v>2766</v>
      </c>
      <c r="G929" s="151">
        <f t="shared" si="42"/>
        <v>1981</v>
      </c>
      <c r="H929" s="147">
        <v>86</v>
      </c>
    </row>
    <row r="930" spans="1:8" x14ac:dyDescent="0.2">
      <c r="A930" s="119">
        <v>946</v>
      </c>
      <c r="B930" s="57"/>
      <c r="C930" s="63">
        <f t="shared" si="44"/>
        <v>77.989999999999995</v>
      </c>
      <c r="D930" s="117"/>
      <c r="E930" s="147">
        <v>12870</v>
      </c>
      <c r="F930" s="139">
        <f t="shared" si="43"/>
        <v>2765</v>
      </c>
      <c r="G930" s="151">
        <f t="shared" si="42"/>
        <v>1980</v>
      </c>
      <c r="H930" s="147">
        <v>86</v>
      </c>
    </row>
    <row r="931" spans="1:8" x14ac:dyDescent="0.2">
      <c r="A931" s="119">
        <v>947</v>
      </c>
      <c r="B931" s="57"/>
      <c r="C931" s="63">
        <f t="shared" si="44"/>
        <v>78.010000000000005</v>
      </c>
      <c r="D931" s="117"/>
      <c r="E931" s="147">
        <v>12870</v>
      </c>
      <c r="F931" s="139">
        <f t="shared" si="43"/>
        <v>2764</v>
      </c>
      <c r="G931" s="151">
        <f t="shared" si="42"/>
        <v>1980</v>
      </c>
      <c r="H931" s="147">
        <v>86</v>
      </c>
    </row>
    <row r="932" spans="1:8" x14ac:dyDescent="0.2">
      <c r="A932" s="119">
        <v>948</v>
      </c>
      <c r="B932" s="57"/>
      <c r="C932" s="63">
        <f t="shared" si="44"/>
        <v>78.03</v>
      </c>
      <c r="D932" s="117"/>
      <c r="E932" s="147">
        <v>12870</v>
      </c>
      <c r="F932" s="139">
        <f t="shared" si="43"/>
        <v>2763</v>
      </c>
      <c r="G932" s="151">
        <f t="shared" si="42"/>
        <v>1979</v>
      </c>
      <c r="H932" s="147">
        <v>86</v>
      </c>
    </row>
    <row r="933" spans="1:8" x14ac:dyDescent="0.2">
      <c r="A933" s="119">
        <v>949</v>
      </c>
      <c r="B933" s="57"/>
      <c r="C933" s="63">
        <f t="shared" si="44"/>
        <v>78.040000000000006</v>
      </c>
      <c r="D933" s="117"/>
      <c r="E933" s="147">
        <v>12870</v>
      </c>
      <c r="F933" s="139">
        <f t="shared" si="43"/>
        <v>2763</v>
      </c>
      <c r="G933" s="151">
        <f t="shared" si="42"/>
        <v>1979</v>
      </c>
      <c r="H933" s="147">
        <v>86</v>
      </c>
    </row>
    <row r="934" spans="1:8" x14ac:dyDescent="0.2">
      <c r="A934" s="119">
        <v>950</v>
      </c>
      <c r="B934" s="57"/>
      <c r="C934" s="63">
        <f t="shared" si="44"/>
        <v>78.06</v>
      </c>
      <c r="D934" s="117"/>
      <c r="E934" s="147">
        <v>12870</v>
      </c>
      <c r="F934" s="139">
        <f t="shared" si="43"/>
        <v>2762</v>
      </c>
      <c r="G934" s="151">
        <f t="shared" si="42"/>
        <v>1978</v>
      </c>
      <c r="H934" s="147">
        <v>86</v>
      </c>
    </row>
    <row r="935" spans="1:8" x14ac:dyDescent="0.2">
      <c r="A935" s="119">
        <v>951</v>
      </c>
      <c r="B935" s="57"/>
      <c r="C935" s="63">
        <f t="shared" si="44"/>
        <v>78.08</v>
      </c>
      <c r="D935" s="117"/>
      <c r="E935" s="147">
        <v>12870</v>
      </c>
      <c r="F935" s="139">
        <f t="shared" si="43"/>
        <v>2762</v>
      </c>
      <c r="G935" s="151">
        <f t="shared" si="42"/>
        <v>1978</v>
      </c>
      <c r="H935" s="147">
        <v>86</v>
      </c>
    </row>
    <row r="936" spans="1:8" x14ac:dyDescent="0.2">
      <c r="A936" s="119">
        <v>952</v>
      </c>
      <c r="B936" s="57"/>
      <c r="C936" s="63">
        <f t="shared" si="44"/>
        <v>78.099999999999994</v>
      </c>
      <c r="D936" s="117"/>
      <c r="E936" s="147">
        <v>12870</v>
      </c>
      <c r="F936" s="139">
        <f t="shared" si="43"/>
        <v>2761</v>
      </c>
      <c r="G936" s="151">
        <f t="shared" si="42"/>
        <v>1977</v>
      </c>
      <c r="H936" s="147">
        <v>86</v>
      </c>
    </row>
    <row r="937" spans="1:8" x14ac:dyDescent="0.2">
      <c r="A937" s="119">
        <v>953</v>
      </c>
      <c r="B937" s="57"/>
      <c r="C937" s="63">
        <f t="shared" si="44"/>
        <v>78.12</v>
      </c>
      <c r="D937" s="117"/>
      <c r="E937" s="147">
        <v>12870</v>
      </c>
      <c r="F937" s="139">
        <f t="shared" si="43"/>
        <v>2760</v>
      </c>
      <c r="G937" s="151">
        <f t="shared" ref="G937:G983" si="45">ROUND(12*(1/C937*E937),0)</f>
        <v>1977</v>
      </c>
      <c r="H937" s="147">
        <v>86</v>
      </c>
    </row>
    <row r="938" spans="1:8" x14ac:dyDescent="0.2">
      <c r="A938" s="119">
        <v>954</v>
      </c>
      <c r="B938" s="57"/>
      <c r="C938" s="63">
        <f t="shared" si="44"/>
        <v>78.13</v>
      </c>
      <c r="D938" s="117"/>
      <c r="E938" s="147">
        <v>12870</v>
      </c>
      <c r="F938" s="139">
        <f t="shared" si="43"/>
        <v>2760</v>
      </c>
      <c r="G938" s="151">
        <f t="shared" si="45"/>
        <v>1977</v>
      </c>
      <c r="H938" s="147">
        <v>86</v>
      </c>
    </row>
    <row r="939" spans="1:8" x14ac:dyDescent="0.2">
      <c r="A939" s="119">
        <v>955</v>
      </c>
      <c r="B939" s="57"/>
      <c r="C939" s="63">
        <f t="shared" si="44"/>
        <v>78.150000000000006</v>
      </c>
      <c r="D939" s="117"/>
      <c r="E939" s="147">
        <v>12870</v>
      </c>
      <c r="F939" s="139">
        <f t="shared" si="43"/>
        <v>2759</v>
      </c>
      <c r="G939" s="151">
        <f t="shared" si="45"/>
        <v>1976</v>
      </c>
      <c r="H939" s="147">
        <v>86</v>
      </c>
    </row>
    <row r="940" spans="1:8" x14ac:dyDescent="0.2">
      <c r="A940" s="119">
        <v>956</v>
      </c>
      <c r="B940" s="57"/>
      <c r="C940" s="63">
        <f t="shared" si="44"/>
        <v>78.17</v>
      </c>
      <c r="D940" s="117"/>
      <c r="E940" s="147">
        <v>12870</v>
      </c>
      <c r="F940" s="139">
        <f t="shared" si="43"/>
        <v>2759</v>
      </c>
      <c r="G940" s="151">
        <f t="shared" si="45"/>
        <v>1976</v>
      </c>
      <c r="H940" s="147">
        <v>86</v>
      </c>
    </row>
    <row r="941" spans="1:8" x14ac:dyDescent="0.2">
      <c r="A941" s="119">
        <v>957</v>
      </c>
      <c r="B941" s="57"/>
      <c r="C941" s="63">
        <f t="shared" si="44"/>
        <v>78.19</v>
      </c>
      <c r="D941" s="117"/>
      <c r="E941" s="147">
        <v>12870</v>
      </c>
      <c r="F941" s="139">
        <f t="shared" si="43"/>
        <v>2758</v>
      </c>
      <c r="G941" s="151">
        <f t="shared" si="45"/>
        <v>1975</v>
      </c>
      <c r="H941" s="147">
        <v>86</v>
      </c>
    </row>
    <row r="942" spans="1:8" x14ac:dyDescent="0.2">
      <c r="A942" s="119">
        <v>958</v>
      </c>
      <c r="B942" s="57"/>
      <c r="C942" s="63">
        <f t="shared" si="44"/>
        <v>78.209999999999994</v>
      </c>
      <c r="D942" s="117"/>
      <c r="E942" s="147">
        <v>12870</v>
      </c>
      <c r="F942" s="139">
        <f t="shared" si="43"/>
        <v>2757</v>
      </c>
      <c r="G942" s="151">
        <f t="shared" si="45"/>
        <v>1975</v>
      </c>
      <c r="H942" s="147">
        <v>86</v>
      </c>
    </row>
    <row r="943" spans="1:8" x14ac:dyDescent="0.2">
      <c r="A943" s="119">
        <v>959</v>
      </c>
      <c r="B943" s="57"/>
      <c r="C943" s="63">
        <f t="shared" si="44"/>
        <v>78.22</v>
      </c>
      <c r="D943" s="117"/>
      <c r="E943" s="147">
        <v>12870</v>
      </c>
      <c r="F943" s="139">
        <f t="shared" si="43"/>
        <v>2757</v>
      </c>
      <c r="G943" s="151">
        <f t="shared" si="45"/>
        <v>1974</v>
      </c>
      <c r="H943" s="147">
        <v>86</v>
      </c>
    </row>
    <row r="944" spans="1:8" x14ac:dyDescent="0.2">
      <c r="A944" s="119">
        <v>960</v>
      </c>
      <c r="B944" s="57"/>
      <c r="C944" s="63">
        <f t="shared" si="44"/>
        <v>78.239999999999995</v>
      </c>
      <c r="D944" s="117"/>
      <c r="E944" s="147">
        <v>12870</v>
      </c>
      <c r="F944" s="139">
        <f t="shared" si="43"/>
        <v>2756</v>
      </c>
      <c r="G944" s="151">
        <f t="shared" si="45"/>
        <v>1974</v>
      </c>
      <c r="H944" s="147">
        <v>86</v>
      </c>
    </row>
    <row r="945" spans="1:8" x14ac:dyDescent="0.2">
      <c r="A945" s="119">
        <v>961</v>
      </c>
      <c r="B945" s="57"/>
      <c r="C945" s="63">
        <f t="shared" si="44"/>
        <v>78.260000000000005</v>
      </c>
      <c r="D945" s="117"/>
      <c r="E945" s="147">
        <v>12870</v>
      </c>
      <c r="F945" s="139">
        <f t="shared" si="43"/>
        <v>2756</v>
      </c>
      <c r="G945" s="151">
        <f t="shared" si="45"/>
        <v>1973</v>
      </c>
      <c r="H945" s="147">
        <v>86</v>
      </c>
    </row>
    <row r="946" spans="1:8" x14ac:dyDescent="0.2">
      <c r="A946" s="119">
        <v>962</v>
      </c>
      <c r="B946" s="57"/>
      <c r="C946" s="63">
        <f t="shared" si="44"/>
        <v>78.28</v>
      </c>
      <c r="D946" s="117"/>
      <c r="E946" s="147">
        <v>12870</v>
      </c>
      <c r="F946" s="139">
        <f t="shared" si="43"/>
        <v>2755</v>
      </c>
      <c r="G946" s="151">
        <f t="shared" si="45"/>
        <v>1973</v>
      </c>
      <c r="H946" s="147">
        <v>86</v>
      </c>
    </row>
    <row r="947" spans="1:8" x14ac:dyDescent="0.2">
      <c r="A947" s="119">
        <v>963</v>
      </c>
      <c r="B947" s="57"/>
      <c r="C947" s="63">
        <f t="shared" si="44"/>
        <v>78.3</v>
      </c>
      <c r="D947" s="117"/>
      <c r="E947" s="147">
        <v>12870</v>
      </c>
      <c r="F947" s="139">
        <f t="shared" si="43"/>
        <v>2754</v>
      </c>
      <c r="G947" s="151">
        <f t="shared" si="45"/>
        <v>1972</v>
      </c>
      <c r="H947" s="147">
        <v>86</v>
      </c>
    </row>
    <row r="948" spans="1:8" x14ac:dyDescent="0.2">
      <c r="A948" s="119">
        <v>964</v>
      </c>
      <c r="B948" s="57"/>
      <c r="C948" s="63">
        <f t="shared" si="44"/>
        <v>78.31</v>
      </c>
      <c r="D948" s="117"/>
      <c r="E948" s="147">
        <v>12870</v>
      </c>
      <c r="F948" s="139">
        <f t="shared" si="43"/>
        <v>2754</v>
      </c>
      <c r="G948" s="151">
        <f t="shared" si="45"/>
        <v>1972</v>
      </c>
      <c r="H948" s="147">
        <v>86</v>
      </c>
    </row>
    <row r="949" spans="1:8" x14ac:dyDescent="0.2">
      <c r="A949" s="119">
        <v>965</v>
      </c>
      <c r="B949" s="57"/>
      <c r="C949" s="63">
        <f t="shared" si="44"/>
        <v>78.33</v>
      </c>
      <c r="D949" s="117"/>
      <c r="E949" s="147">
        <v>12870</v>
      </c>
      <c r="F949" s="139">
        <f t="shared" si="43"/>
        <v>2753</v>
      </c>
      <c r="G949" s="151">
        <f t="shared" si="45"/>
        <v>1972</v>
      </c>
      <c r="H949" s="147">
        <v>86</v>
      </c>
    </row>
    <row r="950" spans="1:8" x14ac:dyDescent="0.2">
      <c r="A950" s="119">
        <v>966</v>
      </c>
      <c r="B950" s="57"/>
      <c r="C950" s="63">
        <f t="shared" si="44"/>
        <v>78.349999999999994</v>
      </c>
      <c r="D950" s="117"/>
      <c r="E950" s="147">
        <v>12870</v>
      </c>
      <c r="F950" s="139">
        <f t="shared" si="43"/>
        <v>2753</v>
      </c>
      <c r="G950" s="151">
        <f t="shared" si="45"/>
        <v>1971</v>
      </c>
      <c r="H950" s="147">
        <v>86</v>
      </c>
    </row>
    <row r="951" spans="1:8" x14ac:dyDescent="0.2">
      <c r="A951" s="119">
        <v>967</v>
      </c>
      <c r="B951" s="57"/>
      <c r="C951" s="63">
        <f t="shared" si="44"/>
        <v>78.37</v>
      </c>
      <c r="D951" s="117"/>
      <c r="E951" s="147">
        <v>12870</v>
      </c>
      <c r="F951" s="139">
        <f t="shared" si="43"/>
        <v>2752</v>
      </c>
      <c r="G951" s="151">
        <f t="shared" si="45"/>
        <v>1971</v>
      </c>
      <c r="H951" s="147">
        <v>86</v>
      </c>
    </row>
    <row r="952" spans="1:8" x14ac:dyDescent="0.2">
      <c r="A952" s="119">
        <v>968</v>
      </c>
      <c r="B952" s="57"/>
      <c r="C952" s="63">
        <f t="shared" si="44"/>
        <v>78.39</v>
      </c>
      <c r="D952" s="117"/>
      <c r="E952" s="147">
        <v>12870</v>
      </c>
      <c r="F952" s="139">
        <f t="shared" si="43"/>
        <v>2751</v>
      </c>
      <c r="G952" s="151">
        <f t="shared" si="45"/>
        <v>1970</v>
      </c>
      <c r="H952" s="147">
        <v>86</v>
      </c>
    </row>
    <row r="953" spans="1:8" x14ac:dyDescent="0.2">
      <c r="A953" s="119">
        <v>969</v>
      </c>
      <c r="B953" s="57"/>
      <c r="C953" s="63">
        <f t="shared" si="44"/>
        <v>78.400000000000006</v>
      </c>
      <c r="D953" s="117"/>
      <c r="E953" s="147">
        <v>12870</v>
      </c>
      <c r="F953" s="139">
        <f t="shared" si="43"/>
        <v>2751</v>
      </c>
      <c r="G953" s="151">
        <f t="shared" si="45"/>
        <v>1970</v>
      </c>
      <c r="H953" s="147">
        <v>86</v>
      </c>
    </row>
    <row r="954" spans="1:8" x14ac:dyDescent="0.2">
      <c r="A954" s="119">
        <v>970</v>
      </c>
      <c r="B954" s="57"/>
      <c r="C954" s="63">
        <f t="shared" si="44"/>
        <v>78.42</v>
      </c>
      <c r="D954" s="117"/>
      <c r="E954" s="147">
        <v>12870</v>
      </c>
      <c r="F954" s="139">
        <f t="shared" si="43"/>
        <v>2750</v>
      </c>
      <c r="G954" s="151">
        <f t="shared" si="45"/>
        <v>1969</v>
      </c>
      <c r="H954" s="147">
        <v>86</v>
      </c>
    </row>
    <row r="955" spans="1:8" x14ac:dyDescent="0.2">
      <c r="A955" s="119">
        <v>971</v>
      </c>
      <c r="B955" s="57"/>
      <c r="C955" s="63">
        <f t="shared" si="44"/>
        <v>78.44</v>
      </c>
      <c r="D955" s="117"/>
      <c r="E955" s="147">
        <v>12870</v>
      </c>
      <c r="F955" s="139">
        <f t="shared" si="43"/>
        <v>2749</v>
      </c>
      <c r="G955" s="151">
        <f t="shared" si="45"/>
        <v>1969</v>
      </c>
      <c r="H955" s="147">
        <v>86</v>
      </c>
    </row>
    <row r="956" spans="1:8" x14ac:dyDescent="0.2">
      <c r="A956" s="119">
        <v>972</v>
      </c>
      <c r="B956" s="57"/>
      <c r="C956" s="63">
        <f t="shared" si="44"/>
        <v>78.459999999999994</v>
      </c>
      <c r="D956" s="117"/>
      <c r="E956" s="147">
        <v>12870</v>
      </c>
      <c r="F956" s="139">
        <f t="shared" si="43"/>
        <v>2749</v>
      </c>
      <c r="G956" s="151">
        <f t="shared" si="45"/>
        <v>1968</v>
      </c>
      <c r="H956" s="147">
        <v>86</v>
      </c>
    </row>
    <row r="957" spans="1:8" x14ac:dyDescent="0.2">
      <c r="A957" s="119">
        <v>973</v>
      </c>
      <c r="B957" s="57"/>
      <c r="C957" s="63">
        <f t="shared" si="44"/>
        <v>78.48</v>
      </c>
      <c r="D957" s="117"/>
      <c r="E957" s="147">
        <v>12870</v>
      </c>
      <c r="F957" s="139">
        <f t="shared" si="43"/>
        <v>2748</v>
      </c>
      <c r="G957" s="151">
        <f t="shared" si="45"/>
        <v>1968</v>
      </c>
      <c r="H957" s="147">
        <v>86</v>
      </c>
    </row>
    <row r="958" spans="1:8" x14ac:dyDescent="0.2">
      <c r="A958" s="119">
        <v>974</v>
      </c>
      <c r="B958" s="57"/>
      <c r="C958" s="63">
        <f t="shared" si="44"/>
        <v>78.489999999999995</v>
      </c>
      <c r="D958" s="117"/>
      <c r="E958" s="147">
        <v>12870</v>
      </c>
      <c r="F958" s="139">
        <f t="shared" si="43"/>
        <v>2748</v>
      </c>
      <c r="G958" s="151">
        <f t="shared" si="45"/>
        <v>1968</v>
      </c>
      <c r="H958" s="147">
        <v>86</v>
      </c>
    </row>
    <row r="959" spans="1:8" x14ac:dyDescent="0.2">
      <c r="A959" s="119">
        <v>975</v>
      </c>
      <c r="B959" s="57"/>
      <c r="C959" s="63">
        <f t="shared" si="44"/>
        <v>78.510000000000005</v>
      </c>
      <c r="D959" s="117"/>
      <c r="E959" s="147">
        <v>12870</v>
      </c>
      <c r="F959" s="139">
        <f t="shared" si="43"/>
        <v>2747</v>
      </c>
      <c r="G959" s="151">
        <f t="shared" si="45"/>
        <v>1967</v>
      </c>
      <c r="H959" s="147">
        <v>86</v>
      </c>
    </row>
    <row r="960" spans="1:8" x14ac:dyDescent="0.2">
      <c r="A960" s="119">
        <v>976</v>
      </c>
      <c r="B960" s="57"/>
      <c r="C960" s="63">
        <f t="shared" si="44"/>
        <v>78.53</v>
      </c>
      <c r="D960" s="117"/>
      <c r="E960" s="147">
        <v>12870</v>
      </c>
      <c r="F960" s="139">
        <f t="shared" si="43"/>
        <v>2746</v>
      </c>
      <c r="G960" s="151">
        <f t="shared" si="45"/>
        <v>1967</v>
      </c>
      <c r="H960" s="147">
        <v>86</v>
      </c>
    </row>
    <row r="961" spans="1:8" x14ac:dyDescent="0.2">
      <c r="A961" s="119">
        <v>977</v>
      </c>
      <c r="B961" s="57"/>
      <c r="C961" s="63">
        <f t="shared" si="44"/>
        <v>78.55</v>
      </c>
      <c r="D961" s="117"/>
      <c r="E961" s="147">
        <v>12870</v>
      </c>
      <c r="F961" s="139">
        <f t="shared" si="43"/>
        <v>2746</v>
      </c>
      <c r="G961" s="151">
        <f t="shared" si="45"/>
        <v>1966</v>
      </c>
      <c r="H961" s="147">
        <v>86</v>
      </c>
    </row>
    <row r="962" spans="1:8" x14ac:dyDescent="0.2">
      <c r="A962" s="119">
        <v>978</v>
      </c>
      <c r="B962" s="57"/>
      <c r="C962" s="63">
        <f t="shared" si="44"/>
        <v>78.569999999999993</v>
      </c>
      <c r="D962" s="117"/>
      <c r="E962" s="147">
        <v>12870</v>
      </c>
      <c r="F962" s="139">
        <f t="shared" si="43"/>
        <v>2745</v>
      </c>
      <c r="G962" s="151">
        <f t="shared" si="45"/>
        <v>1966</v>
      </c>
      <c r="H962" s="147">
        <v>86</v>
      </c>
    </row>
    <row r="963" spans="1:8" x14ac:dyDescent="0.2">
      <c r="A963" s="119">
        <v>979</v>
      </c>
      <c r="B963" s="57"/>
      <c r="C963" s="63">
        <f t="shared" si="44"/>
        <v>78.58</v>
      </c>
      <c r="D963" s="117"/>
      <c r="E963" s="147">
        <v>12870</v>
      </c>
      <c r="F963" s="139">
        <f t="shared" si="43"/>
        <v>2745</v>
      </c>
      <c r="G963" s="151">
        <f t="shared" si="45"/>
        <v>1965</v>
      </c>
      <c r="H963" s="147">
        <v>86</v>
      </c>
    </row>
    <row r="964" spans="1:8" x14ac:dyDescent="0.2">
      <c r="A964" s="119">
        <v>980</v>
      </c>
      <c r="B964" s="57"/>
      <c r="C964" s="63">
        <f t="shared" si="44"/>
        <v>78.599999999999994</v>
      </c>
      <c r="D964" s="117"/>
      <c r="E964" s="147">
        <v>12870</v>
      </c>
      <c r="F964" s="139">
        <f t="shared" si="43"/>
        <v>2744</v>
      </c>
      <c r="G964" s="151">
        <f t="shared" si="45"/>
        <v>1965</v>
      </c>
      <c r="H964" s="147">
        <v>86</v>
      </c>
    </row>
    <row r="965" spans="1:8" x14ac:dyDescent="0.2">
      <c r="A965" s="119">
        <v>981</v>
      </c>
      <c r="B965" s="57"/>
      <c r="C965" s="63">
        <f t="shared" si="44"/>
        <v>78.62</v>
      </c>
      <c r="D965" s="117"/>
      <c r="E965" s="147">
        <v>12870</v>
      </c>
      <c r="F965" s="139">
        <f t="shared" si="43"/>
        <v>2743</v>
      </c>
      <c r="G965" s="151">
        <f t="shared" si="45"/>
        <v>1964</v>
      </c>
      <c r="H965" s="147">
        <v>86</v>
      </c>
    </row>
    <row r="966" spans="1:8" x14ac:dyDescent="0.2">
      <c r="A966" s="119">
        <v>982</v>
      </c>
      <c r="B966" s="57"/>
      <c r="C966" s="63">
        <f t="shared" si="44"/>
        <v>78.64</v>
      </c>
      <c r="D966" s="117"/>
      <c r="E966" s="147">
        <v>12870</v>
      </c>
      <c r="F966" s="139">
        <f t="shared" si="43"/>
        <v>2743</v>
      </c>
      <c r="G966" s="151">
        <f t="shared" si="45"/>
        <v>1964</v>
      </c>
      <c r="H966" s="147">
        <v>86</v>
      </c>
    </row>
    <row r="967" spans="1:8" x14ac:dyDescent="0.2">
      <c r="A967" s="119">
        <v>983</v>
      </c>
      <c r="B967" s="57"/>
      <c r="C967" s="63">
        <f t="shared" si="44"/>
        <v>78.650000000000006</v>
      </c>
      <c r="D967" s="117"/>
      <c r="E967" s="147">
        <v>12870</v>
      </c>
      <c r="F967" s="139">
        <f t="shared" si="43"/>
        <v>2742</v>
      </c>
      <c r="G967" s="151">
        <f t="shared" si="45"/>
        <v>1964</v>
      </c>
      <c r="H967" s="147">
        <v>86</v>
      </c>
    </row>
    <row r="968" spans="1:8" x14ac:dyDescent="0.2">
      <c r="A968" s="119">
        <v>984</v>
      </c>
      <c r="B968" s="57"/>
      <c r="C968" s="63">
        <f t="shared" si="44"/>
        <v>78.67</v>
      </c>
      <c r="D968" s="117"/>
      <c r="E968" s="147">
        <v>12870</v>
      </c>
      <c r="F968" s="139">
        <f t="shared" si="43"/>
        <v>2742</v>
      </c>
      <c r="G968" s="151">
        <f t="shared" si="45"/>
        <v>1963</v>
      </c>
      <c r="H968" s="147">
        <v>86</v>
      </c>
    </row>
    <row r="969" spans="1:8" x14ac:dyDescent="0.2">
      <c r="A969" s="119">
        <v>985</v>
      </c>
      <c r="B969" s="57"/>
      <c r="C969" s="63">
        <f t="shared" si="44"/>
        <v>78.69</v>
      </c>
      <c r="D969" s="117"/>
      <c r="E969" s="147">
        <v>12870</v>
      </c>
      <c r="F969" s="139">
        <f t="shared" si="43"/>
        <v>2741</v>
      </c>
      <c r="G969" s="151">
        <f t="shared" si="45"/>
        <v>1963</v>
      </c>
      <c r="H969" s="147">
        <v>86</v>
      </c>
    </row>
    <row r="970" spans="1:8" x14ac:dyDescent="0.2">
      <c r="A970" s="119">
        <v>986</v>
      </c>
      <c r="B970" s="57"/>
      <c r="C970" s="63">
        <f t="shared" si="44"/>
        <v>78.709999999999994</v>
      </c>
      <c r="D970" s="117"/>
      <c r="E970" s="147">
        <v>12870</v>
      </c>
      <c r="F970" s="139">
        <f t="shared" si="43"/>
        <v>2740</v>
      </c>
      <c r="G970" s="151">
        <f t="shared" si="45"/>
        <v>1962</v>
      </c>
      <c r="H970" s="147">
        <v>86</v>
      </c>
    </row>
    <row r="971" spans="1:8" x14ac:dyDescent="0.2">
      <c r="A971" s="119">
        <v>987</v>
      </c>
      <c r="B971" s="57"/>
      <c r="C971" s="63">
        <f t="shared" si="44"/>
        <v>78.73</v>
      </c>
      <c r="D971" s="117"/>
      <c r="E971" s="147">
        <v>12870</v>
      </c>
      <c r="F971" s="139">
        <f t="shared" si="43"/>
        <v>2740</v>
      </c>
      <c r="G971" s="151">
        <f t="shared" si="45"/>
        <v>1962</v>
      </c>
      <c r="H971" s="147">
        <v>86</v>
      </c>
    </row>
    <row r="972" spans="1:8" x14ac:dyDescent="0.2">
      <c r="A972" s="119">
        <v>988</v>
      </c>
      <c r="B972" s="57"/>
      <c r="C972" s="63">
        <f t="shared" si="44"/>
        <v>78.739999999999995</v>
      </c>
      <c r="D972" s="117"/>
      <c r="E972" s="147">
        <v>12870</v>
      </c>
      <c r="F972" s="139">
        <f t="shared" si="43"/>
        <v>2739</v>
      </c>
      <c r="G972" s="151">
        <f t="shared" si="45"/>
        <v>1961</v>
      </c>
      <c r="H972" s="147">
        <v>86</v>
      </c>
    </row>
    <row r="973" spans="1:8" x14ac:dyDescent="0.2">
      <c r="A973" s="119">
        <v>989</v>
      </c>
      <c r="B973" s="57"/>
      <c r="C973" s="63">
        <f t="shared" si="44"/>
        <v>78.760000000000005</v>
      </c>
      <c r="D973" s="117"/>
      <c r="E973" s="147">
        <v>12870</v>
      </c>
      <c r="F973" s="139">
        <f t="shared" si="43"/>
        <v>2739</v>
      </c>
      <c r="G973" s="151">
        <f t="shared" si="45"/>
        <v>1961</v>
      </c>
      <c r="H973" s="147">
        <v>86</v>
      </c>
    </row>
    <row r="974" spans="1:8" x14ac:dyDescent="0.2">
      <c r="A974" s="119">
        <v>990</v>
      </c>
      <c r="B974" s="57"/>
      <c r="C974" s="63">
        <f t="shared" si="44"/>
        <v>78.78</v>
      </c>
      <c r="D974" s="117"/>
      <c r="E974" s="147">
        <v>12870</v>
      </c>
      <c r="F974" s="139">
        <f t="shared" ref="F974:F983" si="46">ROUND(12*1.35278*(1/C974*E974)+H974,0)</f>
        <v>2738</v>
      </c>
      <c r="G974" s="151">
        <f t="shared" si="45"/>
        <v>1960</v>
      </c>
      <c r="H974" s="147">
        <v>86</v>
      </c>
    </row>
    <row r="975" spans="1:8" x14ac:dyDescent="0.2">
      <c r="A975" s="119">
        <v>991</v>
      </c>
      <c r="B975" s="57"/>
      <c r="C975" s="63">
        <f t="shared" ref="C975:C983" si="47">ROUND(10.899*LN(A975)+A975/150-3,2)</f>
        <v>78.8</v>
      </c>
      <c r="D975" s="117"/>
      <c r="E975" s="147">
        <v>12870</v>
      </c>
      <c r="F975" s="139">
        <f t="shared" si="46"/>
        <v>2737</v>
      </c>
      <c r="G975" s="151">
        <f t="shared" si="45"/>
        <v>1960</v>
      </c>
      <c r="H975" s="147">
        <v>86</v>
      </c>
    </row>
    <row r="976" spans="1:8" x14ac:dyDescent="0.2">
      <c r="A976" s="119">
        <v>992</v>
      </c>
      <c r="B976" s="57"/>
      <c r="C976" s="63">
        <f t="shared" si="47"/>
        <v>78.81</v>
      </c>
      <c r="D976" s="117"/>
      <c r="E976" s="147">
        <v>12870</v>
      </c>
      <c r="F976" s="139">
        <f t="shared" si="46"/>
        <v>2737</v>
      </c>
      <c r="G976" s="151">
        <f t="shared" si="45"/>
        <v>1960</v>
      </c>
      <c r="H976" s="147">
        <v>86</v>
      </c>
    </row>
    <row r="977" spans="1:8" x14ac:dyDescent="0.2">
      <c r="A977" s="119">
        <v>993</v>
      </c>
      <c r="B977" s="57"/>
      <c r="C977" s="63">
        <f t="shared" si="47"/>
        <v>78.83</v>
      </c>
      <c r="D977" s="117"/>
      <c r="E977" s="147">
        <v>12870</v>
      </c>
      <c r="F977" s="139">
        <f t="shared" si="46"/>
        <v>2736</v>
      </c>
      <c r="G977" s="151">
        <f t="shared" si="45"/>
        <v>1959</v>
      </c>
      <c r="H977" s="147">
        <v>86</v>
      </c>
    </row>
    <row r="978" spans="1:8" x14ac:dyDescent="0.2">
      <c r="A978" s="119">
        <v>994</v>
      </c>
      <c r="B978" s="57"/>
      <c r="C978" s="63">
        <f t="shared" si="47"/>
        <v>78.849999999999994</v>
      </c>
      <c r="D978" s="117"/>
      <c r="E978" s="147">
        <v>12870</v>
      </c>
      <c r="F978" s="139">
        <f t="shared" si="46"/>
        <v>2736</v>
      </c>
      <c r="G978" s="151">
        <f t="shared" si="45"/>
        <v>1959</v>
      </c>
      <c r="H978" s="147">
        <v>86</v>
      </c>
    </row>
    <row r="979" spans="1:8" x14ac:dyDescent="0.2">
      <c r="A979" s="119">
        <v>995</v>
      </c>
      <c r="B979" s="57"/>
      <c r="C979" s="63">
        <f t="shared" si="47"/>
        <v>78.87</v>
      </c>
      <c r="D979" s="117"/>
      <c r="E979" s="147">
        <v>12870</v>
      </c>
      <c r="F979" s="139">
        <f t="shared" si="46"/>
        <v>2735</v>
      </c>
      <c r="G979" s="151">
        <f t="shared" si="45"/>
        <v>1958</v>
      </c>
      <c r="H979" s="147">
        <v>86</v>
      </c>
    </row>
    <row r="980" spans="1:8" x14ac:dyDescent="0.2">
      <c r="A980" s="119">
        <v>996</v>
      </c>
      <c r="B980" s="57"/>
      <c r="C980" s="63">
        <f t="shared" si="47"/>
        <v>78.88</v>
      </c>
      <c r="D980" s="117"/>
      <c r="E980" s="147">
        <v>12870</v>
      </c>
      <c r="F980" s="139">
        <f t="shared" si="46"/>
        <v>2735</v>
      </c>
      <c r="G980" s="151">
        <f t="shared" si="45"/>
        <v>1958</v>
      </c>
      <c r="H980" s="147">
        <v>86</v>
      </c>
    </row>
    <row r="981" spans="1:8" x14ac:dyDescent="0.2">
      <c r="A981" s="119">
        <v>997</v>
      </c>
      <c r="B981" s="57"/>
      <c r="C981" s="63">
        <f t="shared" si="47"/>
        <v>78.900000000000006</v>
      </c>
      <c r="D981" s="117"/>
      <c r="E981" s="147">
        <v>12870</v>
      </c>
      <c r="F981" s="139">
        <f t="shared" si="46"/>
        <v>2734</v>
      </c>
      <c r="G981" s="151">
        <f t="shared" si="45"/>
        <v>1957</v>
      </c>
      <c r="H981" s="147">
        <v>86</v>
      </c>
    </row>
    <row r="982" spans="1:8" x14ac:dyDescent="0.2">
      <c r="A982" s="119">
        <v>998</v>
      </c>
      <c r="B982" s="57"/>
      <c r="C982" s="63">
        <f t="shared" si="47"/>
        <v>78.92</v>
      </c>
      <c r="D982" s="117"/>
      <c r="E982" s="147">
        <v>12870</v>
      </c>
      <c r="F982" s="139">
        <f t="shared" si="46"/>
        <v>2733</v>
      </c>
      <c r="G982" s="151">
        <f t="shared" si="45"/>
        <v>1957</v>
      </c>
      <c r="H982" s="147">
        <v>86</v>
      </c>
    </row>
    <row r="983" spans="1:8" ht="13.5" thickBot="1" x14ac:dyDescent="0.25">
      <c r="A983" s="93">
        <v>999</v>
      </c>
      <c r="B983" s="64"/>
      <c r="C983" s="65">
        <f t="shared" si="47"/>
        <v>78.94</v>
      </c>
      <c r="D983" s="118"/>
      <c r="E983" s="141">
        <v>12870</v>
      </c>
      <c r="F983" s="144">
        <f t="shared" si="46"/>
        <v>2733</v>
      </c>
      <c r="G983" s="153">
        <f t="shared" si="45"/>
        <v>1956</v>
      </c>
      <c r="H983" s="141">
        <v>86</v>
      </c>
    </row>
  </sheetData>
  <mergeCells count="2">
    <mergeCell ref="A10:B10"/>
    <mergeCell ref="G11:H11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25" orientation="portrait" r:id="rId1"/>
  <headerFooter alignWithMargins="0">
    <oddHeader>&amp;LKrajský úřad Plzeňského kraje&amp;R25. 2. 2015</oddHeader>
    <oddFooter>Stránka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I428"/>
  <sheetViews>
    <sheetView workbookViewId="0">
      <pane ySplit="12" topLeftCell="A13" activePane="bottomLeft" state="frozenSplit"/>
      <selection activeCell="J36" sqref="J36"/>
      <selection pane="bottomLeft" activeCell="L11" sqref="L11"/>
    </sheetView>
  </sheetViews>
  <sheetFormatPr defaultRowHeight="12.75" x14ac:dyDescent="0.2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3.140625" customWidth="1"/>
    <col min="8" max="8" width="10.7109375" customWidth="1"/>
    <col min="9" max="9" width="16.140625" customWidth="1"/>
  </cols>
  <sheetData>
    <row r="1" spans="1:9" x14ac:dyDescent="0.2">
      <c r="H1" t="s">
        <v>20</v>
      </c>
    </row>
    <row r="2" spans="1:9" ht="4.5" customHeight="1" x14ac:dyDescent="0.2"/>
    <row r="3" spans="1:9" ht="20.25" x14ac:dyDescent="0.3">
      <c r="A3" s="30" t="s">
        <v>735</v>
      </c>
      <c r="C3" s="26"/>
      <c r="D3" s="26"/>
      <c r="E3" s="26"/>
      <c r="F3" s="27"/>
      <c r="G3" s="27"/>
      <c r="H3" s="28"/>
      <c r="I3" s="28"/>
    </row>
    <row r="4" spans="1:9" ht="15" x14ac:dyDescent="0.25">
      <c r="A4" s="58" t="s">
        <v>63</v>
      </c>
      <c r="B4" s="32"/>
      <c r="C4" s="32"/>
      <c r="D4" s="32"/>
      <c r="E4" s="32"/>
      <c r="F4" s="32"/>
      <c r="G4" s="32"/>
      <c r="I4" s="28"/>
    </row>
    <row r="5" spans="1:9" ht="5.25" customHeight="1" x14ac:dyDescent="0.25">
      <c r="A5" s="58"/>
      <c r="B5" s="32"/>
      <c r="C5" s="32"/>
      <c r="D5" s="32"/>
      <c r="E5" s="32"/>
      <c r="F5" s="32"/>
      <c r="G5" s="32"/>
      <c r="I5" s="28"/>
    </row>
    <row r="6" spans="1:9" ht="15.75" x14ac:dyDescent="0.25">
      <c r="A6" s="33"/>
      <c r="B6" s="34"/>
      <c r="C6" s="35" t="s">
        <v>158</v>
      </c>
      <c r="E6" s="36" t="s">
        <v>159</v>
      </c>
      <c r="I6" s="28"/>
    </row>
    <row r="7" spans="1:9" ht="15.75" x14ac:dyDescent="0.25">
      <c r="A7" s="37" t="s">
        <v>59</v>
      </c>
      <c r="B7" s="34"/>
      <c r="C7" s="59"/>
      <c r="D7" s="60"/>
      <c r="E7" s="59">
        <v>16</v>
      </c>
      <c r="I7" s="28"/>
    </row>
    <row r="8" spans="1:9" ht="15.75" x14ac:dyDescent="0.25">
      <c r="A8" s="37" t="s">
        <v>60</v>
      </c>
      <c r="B8" s="34"/>
      <c r="C8" s="59"/>
      <c r="D8" s="60"/>
      <c r="E8" s="59" t="s">
        <v>534</v>
      </c>
      <c r="I8" s="28"/>
    </row>
    <row r="9" spans="1:9" ht="15.75" x14ac:dyDescent="0.25">
      <c r="A9" s="37"/>
      <c r="B9" s="34"/>
      <c r="C9" s="59"/>
      <c r="D9" s="60"/>
      <c r="E9" s="59"/>
      <c r="I9" s="28"/>
    </row>
    <row r="10" spans="1:9" ht="6" customHeight="1" thickBot="1" x14ac:dyDescent="0.25">
      <c r="A10" s="512"/>
      <c r="B10" s="512"/>
      <c r="C10" s="44"/>
      <c r="D10" s="45"/>
      <c r="E10" s="46"/>
      <c r="F10" s="46"/>
      <c r="G10" s="46"/>
      <c r="I10" s="28"/>
    </row>
    <row r="11" spans="1:9" ht="15.75" x14ac:dyDescent="0.2">
      <c r="A11" s="29"/>
      <c r="B11" s="47" t="s">
        <v>197</v>
      </c>
      <c r="C11" s="48"/>
      <c r="D11" s="47" t="s">
        <v>198</v>
      </c>
      <c r="E11" s="48"/>
      <c r="F11" s="49" t="s">
        <v>199</v>
      </c>
      <c r="G11" s="515"/>
      <c r="H11" s="514"/>
    </row>
    <row r="12" spans="1:9" ht="45.75" thickBot="1" x14ac:dyDescent="0.25">
      <c r="A12" s="50" t="s">
        <v>31</v>
      </c>
      <c r="B12" s="51" t="s">
        <v>158</v>
      </c>
      <c r="C12" s="52" t="s">
        <v>159</v>
      </c>
      <c r="D12" s="53" t="s">
        <v>201</v>
      </c>
      <c r="E12" s="54" t="s">
        <v>202</v>
      </c>
      <c r="F12" s="155" t="s">
        <v>199</v>
      </c>
      <c r="G12" s="152" t="s">
        <v>535</v>
      </c>
      <c r="H12" s="156" t="s">
        <v>204</v>
      </c>
    </row>
    <row r="13" spans="1:9" x14ac:dyDescent="0.2">
      <c r="A13" s="119" t="s">
        <v>61</v>
      </c>
      <c r="B13" s="67"/>
      <c r="C13" s="63">
        <v>16</v>
      </c>
      <c r="D13" s="117"/>
      <c r="E13" s="146">
        <v>12870</v>
      </c>
      <c r="F13" s="145">
        <f>ROUND(12*1.35278*(1/C13*E13)+H13,0)</f>
        <v>13144</v>
      </c>
      <c r="G13" s="157">
        <f t="shared" ref="G13:G76" si="0">ROUND(12*(1/C13*E13),0)</f>
        <v>9653</v>
      </c>
      <c r="H13" s="146">
        <v>86</v>
      </c>
    </row>
    <row r="14" spans="1:9" x14ac:dyDescent="0.2">
      <c r="A14" s="119">
        <v>30</v>
      </c>
      <c r="B14" s="57"/>
      <c r="C14" s="63">
        <f>ROUND((10.899*LN(A14)+A14/200)*0.5-1.5,2)</f>
        <v>17.11</v>
      </c>
      <c r="D14" s="117"/>
      <c r="E14" s="147">
        <v>12870</v>
      </c>
      <c r="F14" s="139">
        <f t="shared" ref="F14:F77" si="1">ROUND(12*1.35278*(1/C14*E14)+H14,0)</f>
        <v>12297</v>
      </c>
      <c r="G14" s="151">
        <f t="shared" si="0"/>
        <v>9026</v>
      </c>
      <c r="H14" s="147">
        <v>86</v>
      </c>
    </row>
    <row r="15" spans="1:9" x14ac:dyDescent="0.2">
      <c r="A15" s="119">
        <v>31</v>
      </c>
      <c r="B15" s="57"/>
      <c r="C15" s="63">
        <f t="shared" ref="C15:C78" si="2">ROUND((10.899*LN(A15)+A15/200)*0.5-1.5,2)</f>
        <v>17.29</v>
      </c>
      <c r="D15" s="117"/>
      <c r="E15" s="147">
        <v>12870</v>
      </c>
      <c r="F15" s="139">
        <f t="shared" si="1"/>
        <v>12169</v>
      </c>
      <c r="G15" s="151">
        <f t="shared" si="0"/>
        <v>8932</v>
      </c>
      <c r="H15" s="147">
        <v>86</v>
      </c>
    </row>
    <row r="16" spans="1:9" x14ac:dyDescent="0.2">
      <c r="A16" s="119">
        <v>32</v>
      </c>
      <c r="B16" s="57"/>
      <c r="C16" s="63">
        <f t="shared" si="2"/>
        <v>17.47</v>
      </c>
      <c r="D16" s="117"/>
      <c r="E16" s="147">
        <v>12870</v>
      </c>
      <c r="F16" s="139">
        <f t="shared" si="1"/>
        <v>12045</v>
      </c>
      <c r="G16" s="151">
        <f t="shared" si="0"/>
        <v>8840</v>
      </c>
      <c r="H16" s="147">
        <v>86</v>
      </c>
    </row>
    <row r="17" spans="1:8" x14ac:dyDescent="0.2">
      <c r="A17" s="119">
        <v>33</v>
      </c>
      <c r="B17" s="57"/>
      <c r="C17" s="63">
        <f t="shared" si="2"/>
        <v>17.64</v>
      </c>
      <c r="D17" s="117"/>
      <c r="E17" s="147">
        <v>12870</v>
      </c>
      <c r="F17" s="139">
        <f t="shared" si="1"/>
        <v>11930</v>
      </c>
      <c r="G17" s="151">
        <f t="shared" si="0"/>
        <v>8755</v>
      </c>
      <c r="H17" s="147">
        <v>86</v>
      </c>
    </row>
    <row r="18" spans="1:8" x14ac:dyDescent="0.2">
      <c r="A18" s="119">
        <v>34</v>
      </c>
      <c r="B18" s="57"/>
      <c r="C18" s="63">
        <f t="shared" si="2"/>
        <v>17.8</v>
      </c>
      <c r="D18" s="117"/>
      <c r="E18" s="147">
        <v>12870</v>
      </c>
      <c r="F18" s="139">
        <f t="shared" si="1"/>
        <v>11823</v>
      </c>
      <c r="G18" s="151">
        <f t="shared" si="0"/>
        <v>8676</v>
      </c>
      <c r="H18" s="147">
        <v>86</v>
      </c>
    </row>
    <row r="19" spans="1:8" x14ac:dyDescent="0.2">
      <c r="A19" s="119">
        <v>35</v>
      </c>
      <c r="B19" s="57"/>
      <c r="C19" s="63">
        <f t="shared" si="2"/>
        <v>17.96</v>
      </c>
      <c r="D19" s="117"/>
      <c r="E19" s="147">
        <v>12870</v>
      </c>
      <c r="F19" s="139">
        <f t="shared" si="1"/>
        <v>11719</v>
      </c>
      <c r="G19" s="151">
        <f t="shared" si="0"/>
        <v>8599</v>
      </c>
      <c r="H19" s="147">
        <v>86</v>
      </c>
    </row>
    <row r="20" spans="1:8" x14ac:dyDescent="0.2">
      <c r="A20" s="119">
        <v>36</v>
      </c>
      <c r="B20" s="57"/>
      <c r="C20" s="63">
        <f t="shared" si="2"/>
        <v>18.12</v>
      </c>
      <c r="D20" s="117"/>
      <c r="E20" s="147">
        <v>12870</v>
      </c>
      <c r="F20" s="139">
        <f t="shared" si="1"/>
        <v>11616</v>
      </c>
      <c r="G20" s="151">
        <f t="shared" si="0"/>
        <v>8523</v>
      </c>
      <c r="H20" s="147">
        <v>86</v>
      </c>
    </row>
    <row r="21" spans="1:8" x14ac:dyDescent="0.2">
      <c r="A21" s="119">
        <v>37</v>
      </c>
      <c r="B21" s="57"/>
      <c r="C21" s="63">
        <f t="shared" si="2"/>
        <v>18.27</v>
      </c>
      <c r="D21" s="117"/>
      <c r="E21" s="147">
        <v>12870</v>
      </c>
      <c r="F21" s="139">
        <f t="shared" si="1"/>
        <v>11521</v>
      </c>
      <c r="G21" s="151">
        <f t="shared" si="0"/>
        <v>8453</v>
      </c>
      <c r="H21" s="147">
        <v>86</v>
      </c>
    </row>
    <row r="22" spans="1:8" x14ac:dyDescent="0.2">
      <c r="A22" s="119">
        <v>38</v>
      </c>
      <c r="B22" s="57"/>
      <c r="C22" s="63">
        <f t="shared" si="2"/>
        <v>18.420000000000002</v>
      </c>
      <c r="D22" s="117"/>
      <c r="E22" s="147">
        <v>12870</v>
      </c>
      <c r="F22" s="139">
        <f t="shared" si="1"/>
        <v>11428</v>
      </c>
      <c r="G22" s="151">
        <f t="shared" si="0"/>
        <v>8384</v>
      </c>
      <c r="H22" s="147">
        <v>86</v>
      </c>
    </row>
    <row r="23" spans="1:8" x14ac:dyDescent="0.2">
      <c r="A23" s="119">
        <v>39</v>
      </c>
      <c r="B23" s="57"/>
      <c r="C23" s="63">
        <f t="shared" si="2"/>
        <v>18.559999999999999</v>
      </c>
      <c r="D23" s="117"/>
      <c r="E23" s="147">
        <v>12870</v>
      </c>
      <c r="F23" s="139">
        <f t="shared" si="1"/>
        <v>11343</v>
      </c>
      <c r="G23" s="151">
        <f t="shared" si="0"/>
        <v>8321</v>
      </c>
      <c r="H23" s="147">
        <v>86</v>
      </c>
    </row>
    <row r="24" spans="1:8" x14ac:dyDescent="0.2">
      <c r="A24" s="119">
        <v>40</v>
      </c>
      <c r="B24" s="57"/>
      <c r="C24" s="63">
        <f t="shared" si="2"/>
        <v>18.7</v>
      </c>
      <c r="D24" s="117"/>
      <c r="E24" s="147">
        <v>12870</v>
      </c>
      <c r="F24" s="139">
        <f t="shared" si="1"/>
        <v>11258</v>
      </c>
      <c r="G24" s="151">
        <f t="shared" si="0"/>
        <v>8259</v>
      </c>
      <c r="H24" s="147">
        <v>86</v>
      </c>
    </row>
    <row r="25" spans="1:8" x14ac:dyDescent="0.2">
      <c r="A25" s="119">
        <v>41</v>
      </c>
      <c r="B25" s="57"/>
      <c r="C25" s="63">
        <f t="shared" si="2"/>
        <v>18.84</v>
      </c>
      <c r="D25" s="117"/>
      <c r="E25" s="147">
        <v>12870</v>
      </c>
      <c r="F25" s="139">
        <f t="shared" si="1"/>
        <v>11175</v>
      </c>
      <c r="G25" s="151">
        <f t="shared" si="0"/>
        <v>8197</v>
      </c>
      <c r="H25" s="147">
        <v>86</v>
      </c>
    </row>
    <row r="26" spans="1:8" x14ac:dyDescent="0.2">
      <c r="A26" s="119">
        <v>42</v>
      </c>
      <c r="B26" s="57"/>
      <c r="C26" s="63">
        <f t="shared" si="2"/>
        <v>18.97</v>
      </c>
      <c r="D26" s="117"/>
      <c r="E26" s="147">
        <v>12870</v>
      </c>
      <c r="F26" s="139">
        <f t="shared" si="1"/>
        <v>11099</v>
      </c>
      <c r="G26" s="151">
        <f t="shared" si="0"/>
        <v>8141</v>
      </c>
      <c r="H26" s="147">
        <v>86</v>
      </c>
    </row>
    <row r="27" spans="1:8" x14ac:dyDescent="0.2">
      <c r="A27" s="119">
        <v>43</v>
      </c>
      <c r="B27" s="57"/>
      <c r="C27" s="63">
        <f t="shared" si="2"/>
        <v>19.100000000000001</v>
      </c>
      <c r="D27" s="117"/>
      <c r="E27" s="147">
        <v>12870</v>
      </c>
      <c r="F27" s="139">
        <f t="shared" si="1"/>
        <v>11024</v>
      </c>
      <c r="G27" s="151">
        <f t="shared" si="0"/>
        <v>8086</v>
      </c>
      <c r="H27" s="147">
        <v>86</v>
      </c>
    </row>
    <row r="28" spans="1:8" x14ac:dyDescent="0.2">
      <c r="A28" s="119">
        <v>44</v>
      </c>
      <c r="B28" s="57"/>
      <c r="C28" s="63">
        <f t="shared" si="2"/>
        <v>19.23</v>
      </c>
      <c r="D28" s="117"/>
      <c r="E28" s="147">
        <v>12870</v>
      </c>
      <c r="F28" s="139">
        <f t="shared" si="1"/>
        <v>10950</v>
      </c>
      <c r="G28" s="151">
        <f t="shared" si="0"/>
        <v>8031</v>
      </c>
      <c r="H28" s="147">
        <v>86</v>
      </c>
    </row>
    <row r="29" spans="1:8" x14ac:dyDescent="0.2">
      <c r="A29" s="119">
        <v>45</v>
      </c>
      <c r="B29" s="57"/>
      <c r="C29" s="63">
        <f t="shared" si="2"/>
        <v>19.36</v>
      </c>
      <c r="D29" s="117"/>
      <c r="E29" s="147">
        <v>12870</v>
      </c>
      <c r="F29" s="139">
        <f t="shared" si="1"/>
        <v>10877</v>
      </c>
      <c r="G29" s="151">
        <f t="shared" si="0"/>
        <v>7977</v>
      </c>
      <c r="H29" s="147">
        <v>86</v>
      </c>
    </row>
    <row r="30" spans="1:8" x14ac:dyDescent="0.2">
      <c r="A30" s="119">
        <v>46</v>
      </c>
      <c r="B30" s="57"/>
      <c r="C30" s="63">
        <f t="shared" si="2"/>
        <v>19.48</v>
      </c>
      <c r="D30" s="117"/>
      <c r="E30" s="147">
        <v>12870</v>
      </c>
      <c r="F30" s="139">
        <f t="shared" si="1"/>
        <v>10811</v>
      </c>
      <c r="G30" s="151">
        <f t="shared" si="0"/>
        <v>7928</v>
      </c>
      <c r="H30" s="147">
        <v>86</v>
      </c>
    </row>
    <row r="31" spans="1:8" x14ac:dyDescent="0.2">
      <c r="A31" s="119">
        <v>47</v>
      </c>
      <c r="B31" s="57"/>
      <c r="C31" s="63">
        <f t="shared" si="2"/>
        <v>19.600000000000001</v>
      </c>
      <c r="D31" s="117"/>
      <c r="E31" s="147">
        <v>12870</v>
      </c>
      <c r="F31" s="139">
        <f t="shared" si="1"/>
        <v>10745</v>
      </c>
      <c r="G31" s="151">
        <f t="shared" si="0"/>
        <v>7880</v>
      </c>
      <c r="H31" s="147">
        <v>86</v>
      </c>
    </row>
    <row r="32" spans="1:8" x14ac:dyDescent="0.2">
      <c r="A32" s="119">
        <v>48</v>
      </c>
      <c r="B32" s="57"/>
      <c r="C32" s="63">
        <f t="shared" si="2"/>
        <v>19.72</v>
      </c>
      <c r="D32" s="117"/>
      <c r="E32" s="147">
        <v>12870</v>
      </c>
      <c r="F32" s="139">
        <f t="shared" si="1"/>
        <v>10680</v>
      </c>
      <c r="G32" s="151">
        <f t="shared" si="0"/>
        <v>7832</v>
      </c>
      <c r="H32" s="147">
        <v>86</v>
      </c>
    </row>
    <row r="33" spans="1:8" x14ac:dyDescent="0.2">
      <c r="A33" s="119">
        <v>49</v>
      </c>
      <c r="B33" s="57"/>
      <c r="C33" s="63">
        <f t="shared" si="2"/>
        <v>19.829999999999998</v>
      </c>
      <c r="D33" s="117"/>
      <c r="E33" s="147">
        <v>12870</v>
      </c>
      <c r="F33" s="139">
        <f t="shared" si="1"/>
        <v>10622</v>
      </c>
      <c r="G33" s="151">
        <f t="shared" si="0"/>
        <v>7788</v>
      </c>
      <c r="H33" s="147">
        <v>86</v>
      </c>
    </row>
    <row r="34" spans="1:8" x14ac:dyDescent="0.2">
      <c r="A34" s="119">
        <v>50</v>
      </c>
      <c r="B34" s="57"/>
      <c r="C34" s="63">
        <f t="shared" si="2"/>
        <v>19.940000000000001</v>
      </c>
      <c r="D34" s="117"/>
      <c r="E34" s="147">
        <v>12870</v>
      </c>
      <c r="F34" s="139">
        <f t="shared" si="1"/>
        <v>10564</v>
      </c>
      <c r="G34" s="151">
        <f t="shared" si="0"/>
        <v>7745</v>
      </c>
      <c r="H34" s="147">
        <v>86</v>
      </c>
    </row>
    <row r="35" spans="1:8" x14ac:dyDescent="0.2">
      <c r="A35" s="119">
        <v>51</v>
      </c>
      <c r="B35" s="57"/>
      <c r="C35" s="63">
        <f t="shared" si="2"/>
        <v>20.05</v>
      </c>
      <c r="D35" s="117"/>
      <c r="E35" s="147">
        <v>12870</v>
      </c>
      <c r="F35" s="139">
        <f t="shared" si="1"/>
        <v>10506</v>
      </c>
      <c r="G35" s="151">
        <f t="shared" si="0"/>
        <v>7703</v>
      </c>
      <c r="H35" s="147">
        <v>86</v>
      </c>
    </row>
    <row r="36" spans="1:8" x14ac:dyDescent="0.2">
      <c r="A36" s="119">
        <v>52</v>
      </c>
      <c r="B36" s="57"/>
      <c r="C36" s="63">
        <f t="shared" si="2"/>
        <v>20.16</v>
      </c>
      <c r="D36" s="117"/>
      <c r="E36" s="147">
        <v>12870</v>
      </c>
      <c r="F36" s="139">
        <f t="shared" si="1"/>
        <v>10449</v>
      </c>
      <c r="G36" s="151">
        <f t="shared" si="0"/>
        <v>7661</v>
      </c>
      <c r="H36" s="147">
        <v>86</v>
      </c>
    </row>
    <row r="37" spans="1:8" x14ac:dyDescent="0.2">
      <c r="A37" s="119">
        <v>53</v>
      </c>
      <c r="B37" s="57"/>
      <c r="C37" s="63">
        <f t="shared" si="2"/>
        <v>20.27</v>
      </c>
      <c r="D37" s="117"/>
      <c r="E37" s="147">
        <v>12870</v>
      </c>
      <c r="F37" s="139">
        <f t="shared" si="1"/>
        <v>10393</v>
      </c>
      <c r="G37" s="151">
        <f t="shared" si="0"/>
        <v>7619</v>
      </c>
      <c r="H37" s="147">
        <v>86</v>
      </c>
    </row>
    <row r="38" spans="1:8" x14ac:dyDescent="0.2">
      <c r="A38" s="119">
        <v>54</v>
      </c>
      <c r="B38" s="57"/>
      <c r="C38" s="63">
        <f t="shared" si="2"/>
        <v>20.37</v>
      </c>
      <c r="D38" s="117"/>
      <c r="E38" s="147">
        <v>12870</v>
      </c>
      <c r="F38" s="139">
        <f t="shared" si="1"/>
        <v>10342</v>
      </c>
      <c r="G38" s="151">
        <f t="shared" si="0"/>
        <v>7582</v>
      </c>
      <c r="H38" s="147">
        <v>86</v>
      </c>
    </row>
    <row r="39" spans="1:8" x14ac:dyDescent="0.2">
      <c r="A39" s="119">
        <v>55</v>
      </c>
      <c r="B39" s="57"/>
      <c r="C39" s="63">
        <f t="shared" si="2"/>
        <v>20.48</v>
      </c>
      <c r="D39" s="117"/>
      <c r="E39" s="147">
        <v>12870</v>
      </c>
      <c r="F39" s="139">
        <f t="shared" si="1"/>
        <v>10287</v>
      </c>
      <c r="G39" s="151">
        <f t="shared" si="0"/>
        <v>7541</v>
      </c>
      <c r="H39" s="147">
        <v>86</v>
      </c>
    </row>
    <row r="40" spans="1:8" x14ac:dyDescent="0.2">
      <c r="A40" s="119">
        <v>56</v>
      </c>
      <c r="B40" s="57"/>
      <c r="C40" s="63">
        <f t="shared" si="2"/>
        <v>20.58</v>
      </c>
      <c r="D40" s="117"/>
      <c r="E40" s="147">
        <v>12870</v>
      </c>
      <c r="F40" s="139">
        <f t="shared" si="1"/>
        <v>10238</v>
      </c>
      <c r="G40" s="151">
        <f t="shared" si="0"/>
        <v>7504</v>
      </c>
      <c r="H40" s="147">
        <v>86</v>
      </c>
    </row>
    <row r="41" spans="1:8" x14ac:dyDescent="0.2">
      <c r="A41" s="119">
        <v>57</v>
      </c>
      <c r="B41" s="57"/>
      <c r="C41" s="63">
        <f t="shared" si="2"/>
        <v>20.68</v>
      </c>
      <c r="D41" s="117"/>
      <c r="E41" s="147">
        <v>12870</v>
      </c>
      <c r="F41" s="139">
        <f t="shared" si="1"/>
        <v>10189</v>
      </c>
      <c r="G41" s="151">
        <f t="shared" si="0"/>
        <v>7468</v>
      </c>
      <c r="H41" s="147">
        <v>86</v>
      </c>
    </row>
    <row r="42" spans="1:8" x14ac:dyDescent="0.2">
      <c r="A42" s="119">
        <v>58</v>
      </c>
      <c r="B42" s="57"/>
      <c r="C42" s="63">
        <f t="shared" si="2"/>
        <v>20.77</v>
      </c>
      <c r="D42" s="117"/>
      <c r="E42" s="147">
        <v>12870</v>
      </c>
      <c r="F42" s="139">
        <f t="shared" si="1"/>
        <v>10145</v>
      </c>
      <c r="G42" s="151">
        <f t="shared" si="0"/>
        <v>7436</v>
      </c>
      <c r="H42" s="147">
        <v>86</v>
      </c>
    </row>
    <row r="43" spans="1:8" x14ac:dyDescent="0.2">
      <c r="A43" s="119">
        <v>59</v>
      </c>
      <c r="B43" s="57"/>
      <c r="C43" s="63">
        <f t="shared" si="2"/>
        <v>20.87</v>
      </c>
      <c r="D43" s="117"/>
      <c r="E43" s="147">
        <v>12870</v>
      </c>
      <c r="F43" s="139">
        <f t="shared" si="1"/>
        <v>10097</v>
      </c>
      <c r="G43" s="151">
        <f t="shared" si="0"/>
        <v>7400</v>
      </c>
      <c r="H43" s="147">
        <v>86</v>
      </c>
    </row>
    <row r="44" spans="1:8" x14ac:dyDescent="0.2">
      <c r="A44" s="119">
        <v>60</v>
      </c>
      <c r="B44" s="57"/>
      <c r="C44" s="63">
        <f t="shared" si="2"/>
        <v>20.96</v>
      </c>
      <c r="D44" s="117"/>
      <c r="E44" s="147">
        <v>12870</v>
      </c>
      <c r="F44" s="139">
        <f t="shared" si="1"/>
        <v>10054</v>
      </c>
      <c r="G44" s="151">
        <f t="shared" si="0"/>
        <v>7368</v>
      </c>
      <c r="H44" s="147">
        <v>86</v>
      </c>
    </row>
    <row r="45" spans="1:8" x14ac:dyDescent="0.2">
      <c r="A45" s="119">
        <v>61</v>
      </c>
      <c r="B45" s="57"/>
      <c r="C45" s="63">
        <f t="shared" si="2"/>
        <v>21.05</v>
      </c>
      <c r="D45" s="117"/>
      <c r="E45" s="147">
        <v>12870</v>
      </c>
      <c r="F45" s="139">
        <f t="shared" si="1"/>
        <v>10011</v>
      </c>
      <c r="G45" s="151">
        <f t="shared" si="0"/>
        <v>7337</v>
      </c>
      <c r="H45" s="147">
        <v>86</v>
      </c>
    </row>
    <row r="46" spans="1:8" x14ac:dyDescent="0.2">
      <c r="A46" s="119">
        <v>62</v>
      </c>
      <c r="B46" s="57"/>
      <c r="C46" s="63">
        <f t="shared" si="2"/>
        <v>21.15</v>
      </c>
      <c r="D46" s="117"/>
      <c r="E46" s="147">
        <v>12870</v>
      </c>
      <c r="F46" s="139">
        <f t="shared" si="1"/>
        <v>9964</v>
      </c>
      <c r="G46" s="151">
        <f t="shared" si="0"/>
        <v>7302</v>
      </c>
      <c r="H46" s="147">
        <v>86</v>
      </c>
    </row>
    <row r="47" spans="1:8" x14ac:dyDescent="0.2">
      <c r="A47" s="119">
        <v>63</v>
      </c>
      <c r="B47" s="57"/>
      <c r="C47" s="63">
        <f t="shared" si="2"/>
        <v>21.24</v>
      </c>
      <c r="D47" s="117"/>
      <c r="E47" s="147">
        <v>12870</v>
      </c>
      <c r="F47" s="139">
        <f t="shared" si="1"/>
        <v>9922</v>
      </c>
      <c r="G47" s="151">
        <f t="shared" si="0"/>
        <v>7271</v>
      </c>
      <c r="H47" s="147">
        <v>86</v>
      </c>
    </row>
    <row r="48" spans="1:8" x14ac:dyDescent="0.2">
      <c r="A48" s="119">
        <v>64</v>
      </c>
      <c r="B48" s="57"/>
      <c r="C48" s="63">
        <f t="shared" si="2"/>
        <v>21.32</v>
      </c>
      <c r="D48" s="117"/>
      <c r="E48" s="147">
        <v>12870</v>
      </c>
      <c r="F48" s="139">
        <f t="shared" si="1"/>
        <v>9885</v>
      </c>
      <c r="G48" s="151">
        <f t="shared" si="0"/>
        <v>7244</v>
      </c>
      <c r="H48" s="147">
        <v>86</v>
      </c>
    </row>
    <row r="49" spans="1:8" x14ac:dyDescent="0.2">
      <c r="A49" s="119">
        <v>65</v>
      </c>
      <c r="B49" s="57"/>
      <c r="C49" s="63">
        <f t="shared" si="2"/>
        <v>21.41</v>
      </c>
      <c r="D49" s="117"/>
      <c r="E49" s="147">
        <v>12870</v>
      </c>
      <c r="F49" s="139">
        <f t="shared" si="1"/>
        <v>9844</v>
      </c>
      <c r="G49" s="151">
        <f t="shared" si="0"/>
        <v>7213</v>
      </c>
      <c r="H49" s="147">
        <v>86</v>
      </c>
    </row>
    <row r="50" spans="1:8" x14ac:dyDescent="0.2">
      <c r="A50" s="119">
        <v>66</v>
      </c>
      <c r="B50" s="57"/>
      <c r="C50" s="63">
        <f t="shared" si="2"/>
        <v>21.5</v>
      </c>
      <c r="D50" s="117"/>
      <c r="E50" s="147">
        <v>12870</v>
      </c>
      <c r="F50" s="139">
        <f t="shared" si="1"/>
        <v>9803</v>
      </c>
      <c r="G50" s="151">
        <f t="shared" si="0"/>
        <v>7183</v>
      </c>
      <c r="H50" s="147">
        <v>86</v>
      </c>
    </row>
    <row r="51" spans="1:8" x14ac:dyDescent="0.2">
      <c r="A51" s="119">
        <v>67</v>
      </c>
      <c r="B51" s="57"/>
      <c r="C51" s="63">
        <f t="shared" si="2"/>
        <v>21.58</v>
      </c>
      <c r="D51" s="117"/>
      <c r="E51" s="147">
        <v>12870</v>
      </c>
      <c r="F51" s="139">
        <f t="shared" si="1"/>
        <v>9767</v>
      </c>
      <c r="G51" s="151">
        <f t="shared" si="0"/>
        <v>7157</v>
      </c>
      <c r="H51" s="147">
        <v>86</v>
      </c>
    </row>
    <row r="52" spans="1:8" x14ac:dyDescent="0.2">
      <c r="A52" s="119">
        <v>68</v>
      </c>
      <c r="B52" s="57"/>
      <c r="C52" s="63">
        <f t="shared" si="2"/>
        <v>21.66</v>
      </c>
      <c r="D52" s="117"/>
      <c r="E52" s="147">
        <v>12870</v>
      </c>
      <c r="F52" s="139">
        <f t="shared" si="1"/>
        <v>9732</v>
      </c>
      <c r="G52" s="151">
        <f t="shared" si="0"/>
        <v>7130</v>
      </c>
      <c r="H52" s="147">
        <v>86</v>
      </c>
    </row>
    <row r="53" spans="1:8" x14ac:dyDescent="0.2">
      <c r="A53" s="119">
        <v>69</v>
      </c>
      <c r="B53" s="57"/>
      <c r="C53" s="63">
        <f t="shared" si="2"/>
        <v>21.75</v>
      </c>
      <c r="D53" s="117"/>
      <c r="E53" s="147">
        <v>12870</v>
      </c>
      <c r="F53" s="139">
        <f t="shared" si="1"/>
        <v>9692</v>
      </c>
      <c r="G53" s="151">
        <f t="shared" si="0"/>
        <v>7101</v>
      </c>
      <c r="H53" s="147">
        <v>86</v>
      </c>
    </row>
    <row r="54" spans="1:8" x14ac:dyDescent="0.2">
      <c r="A54" s="119">
        <v>70</v>
      </c>
      <c r="B54" s="57"/>
      <c r="C54" s="63">
        <f t="shared" si="2"/>
        <v>21.83</v>
      </c>
      <c r="D54" s="117"/>
      <c r="E54" s="147">
        <v>12870</v>
      </c>
      <c r="F54" s="139">
        <f t="shared" si="1"/>
        <v>9656</v>
      </c>
      <c r="G54" s="151">
        <f t="shared" si="0"/>
        <v>7075</v>
      </c>
      <c r="H54" s="147">
        <v>86</v>
      </c>
    </row>
    <row r="55" spans="1:8" x14ac:dyDescent="0.2">
      <c r="A55" s="119">
        <v>71</v>
      </c>
      <c r="B55" s="57"/>
      <c r="C55" s="63">
        <f t="shared" si="2"/>
        <v>21.91</v>
      </c>
      <c r="D55" s="117"/>
      <c r="E55" s="147">
        <v>12870</v>
      </c>
      <c r="F55" s="139">
        <f t="shared" si="1"/>
        <v>9622</v>
      </c>
      <c r="G55" s="151">
        <f t="shared" si="0"/>
        <v>7049</v>
      </c>
      <c r="H55" s="147">
        <v>86</v>
      </c>
    </row>
    <row r="56" spans="1:8" x14ac:dyDescent="0.2">
      <c r="A56" s="119">
        <v>72</v>
      </c>
      <c r="B56" s="57"/>
      <c r="C56" s="63">
        <f t="shared" si="2"/>
        <v>21.99</v>
      </c>
      <c r="D56" s="117"/>
      <c r="E56" s="147">
        <v>12870</v>
      </c>
      <c r="F56" s="139">
        <f t="shared" si="1"/>
        <v>9587</v>
      </c>
      <c r="G56" s="151">
        <f t="shared" si="0"/>
        <v>7023</v>
      </c>
      <c r="H56" s="147">
        <v>86</v>
      </c>
    </row>
    <row r="57" spans="1:8" x14ac:dyDescent="0.2">
      <c r="A57" s="119">
        <v>73</v>
      </c>
      <c r="B57" s="57"/>
      <c r="C57" s="63">
        <f t="shared" si="2"/>
        <v>22.06</v>
      </c>
      <c r="D57" s="117"/>
      <c r="E57" s="147">
        <v>12870</v>
      </c>
      <c r="F57" s="139">
        <f t="shared" si="1"/>
        <v>9557</v>
      </c>
      <c r="G57" s="151">
        <f t="shared" si="0"/>
        <v>7001</v>
      </c>
      <c r="H57" s="147">
        <v>86</v>
      </c>
    </row>
    <row r="58" spans="1:8" x14ac:dyDescent="0.2">
      <c r="A58" s="119">
        <v>74</v>
      </c>
      <c r="B58" s="57"/>
      <c r="C58" s="63">
        <f t="shared" si="2"/>
        <v>22.14</v>
      </c>
      <c r="D58" s="117"/>
      <c r="E58" s="147">
        <v>12870</v>
      </c>
      <c r="F58" s="139">
        <f t="shared" si="1"/>
        <v>9522</v>
      </c>
      <c r="G58" s="151">
        <f t="shared" si="0"/>
        <v>6976</v>
      </c>
      <c r="H58" s="147">
        <v>86</v>
      </c>
    </row>
    <row r="59" spans="1:8" x14ac:dyDescent="0.2">
      <c r="A59" s="119">
        <v>75</v>
      </c>
      <c r="B59" s="57"/>
      <c r="C59" s="63">
        <f t="shared" si="2"/>
        <v>22.22</v>
      </c>
      <c r="D59" s="117"/>
      <c r="E59" s="147">
        <v>12870</v>
      </c>
      <c r="F59" s="139">
        <f t="shared" si="1"/>
        <v>9488</v>
      </c>
      <c r="G59" s="151">
        <f t="shared" si="0"/>
        <v>6950</v>
      </c>
      <c r="H59" s="147">
        <v>86</v>
      </c>
    </row>
    <row r="60" spans="1:8" x14ac:dyDescent="0.2">
      <c r="A60" s="119">
        <v>76</v>
      </c>
      <c r="B60" s="57"/>
      <c r="C60" s="63">
        <f t="shared" si="2"/>
        <v>22.29</v>
      </c>
      <c r="D60" s="117"/>
      <c r="E60" s="147">
        <v>12870</v>
      </c>
      <c r="F60" s="139">
        <f t="shared" si="1"/>
        <v>9459</v>
      </c>
      <c r="G60" s="151">
        <f t="shared" si="0"/>
        <v>6929</v>
      </c>
      <c r="H60" s="147">
        <v>86</v>
      </c>
    </row>
    <row r="61" spans="1:8" x14ac:dyDescent="0.2">
      <c r="A61" s="119">
        <v>77</v>
      </c>
      <c r="B61" s="57"/>
      <c r="C61" s="63">
        <f t="shared" si="2"/>
        <v>22.36</v>
      </c>
      <c r="D61" s="117"/>
      <c r="E61" s="147">
        <v>12870</v>
      </c>
      <c r="F61" s="139">
        <f t="shared" si="1"/>
        <v>9430</v>
      </c>
      <c r="G61" s="151">
        <f t="shared" si="0"/>
        <v>6907</v>
      </c>
      <c r="H61" s="147">
        <v>86</v>
      </c>
    </row>
    <row r="62" spans="1:8" x14ac:dyDescent="0.2">
      <c r="A62" s="119">
        <v>78</v>
      </c>
      <c r="B62" s="57"/>
      <c r="C62" s="63">
        <f t="shared" si="2"/>
        <v>22.44</v>
      </c>
      <c r="D62" s="117"/>
      <c r="E62" s="147">
        <v>12870</v>
      </c>
      <c r="F62" s="139">
        <f t="shared" si="1"/>
        <v>9396</v>
      </c>
      <c r="G62" s="151">
        <f t="shared" si="0"/>
        <v>6882</v>
      </c>
      <c r="H62" s="147">
        <v>86</v>
      </c>
    </row>
    <row r="63" spans="1:8" x14ac:dyDescent="0.2">
      <c r="A63" s="119">
        <v>79</v>
      </c>
      <c r="B63" s="57"/>
      <c r="C63" s="63">
        <f t="shared" si="2"/>
        <v>22.51</v>
      </c>
      <c r="D63" s="117"/>
      <c r="E63" s="147">
        <v>12870</v>
      </c>
      <c r="F63" s="139">
        <f t="shared" si="1"/>
        <v>9367</v>
      </c>
      <c r="G63" s="151">
        <f t="shared" si="0"/>
        <v>6861</v>
      </c>
      <c r="H63" s="147">
        <v>86</v>
      </c>
    </row>
    <row r="64" spans="1:8" x14ac:dyDescent="0.2">
      <c r="A64" s="119">
        <v>80</v>
      </c>
      <c r="B64" s="57"/>
      <c r="C64" s="63">
        <f t="shared" si="2"/>
        <v>22.58</v>
      </c>
      <c r="D64" s="117"/>
      <c r="E64" s="147">
        <v>12870</v>
      </c>
      <c r="F64" s="139">
        <f t="shared" si="1"/>
        <v>9339</v>
      </c>
      <c r="G64" s="151">
        <f t="shared" si="0"/>
        <v>6840</v>
      </c>
      <c r="H64" s="147">
        <v>86</v>
      </c>
    </row>
    <row r="65" spans="1:8" x14ac:dyDescent="0.2">
      <c r="A65" s="119">
        <v>81</v>
      </c>
      <c r="B65" s="57"/>
      <c r="C65" s="63">
        <f t="shared" si="2"/>
        <v>22.65</v>
      </c>
      <c r="D65" s="117"/>
      <c r="E65" s="147">
        <v>12870</v>
      </c>
      <c r="F65" s="139">
        <f t="shared" si="1"/>
        <v>9310</v>
      </c>
      <c r="G65" s="151">
        <f t="shared" si="0"/>
        <v>6819</v>
      </c>
      <c r="H65" s="147">
        <v>86</v>
      </c>
    </row>
    <row r="66" spans="1:8" x14ac:dyDescent="0.2">
      <c r="A66" s="119">
        <v>82</v>
      </c>
      <c r="B66" s="57"/>
      <c r="C66" s="63">
        <f t="shared" si="2"/>
        <v>22.72</v>
      </c>
      <c r="D66" s="117"/>
      <c r="E66" s="147">
        <v>12870</v>
      </c>
      <c r="F66" s="139">
        <f t="shared" si="1"/>
        <v>9282</v>
      </c>
      <c r="G66" s="151">
        <f t="shared" si="0"/>
        <v>6798</v>
      </c>
      <c r="H66" s="147">
        <v>86</v>
      </c>
    </row>
    <row r="67" spans="1:8" x14ac:dyDescent="0.2">
      <c r="A67" s="119">
        <v>83</v>
      </c>
      <c r="B67" s="57"/>
      <c r="C67" s="63">
        <f t="shared" si="2"/>
        <v>22.79</v>
      </c>
      <c r="D67" s="117"/>
      <c r="E67" s="147">
        <v>12870</v>
      </c>
      <c r="F67" s="139">
        <f t="shared" si="1"/>
        <v>9253</v>
      </c>
      <c r="G67" s="151">
        <f t="shared" si="0"/>
        <v>6777</v>
      </c>
      <c r="H67" s="147">
        <v>86</v>
      </c>
    </row>
    <row r="68" spans="1:8" x14ac:dyDescent="0.2">
      <c r="A68" s="119">
        <v>84</v>
      </c>
      <c r="B68" s="57"/>
      <c r="C68" s="63">
        <f t="shared" si="2"/>
        <v>22.86</v>
      </c>
      <c r="D68" s="117"/>
      <c r="E68" s="147">
        <v>12870</v>
      </c>
      <c r="F68" s="139">
        <f t="shared" si="1"/>
        <v>9225</v>
      </c>
      <c r="G68" s="151">
        <f t="shared" si="0"/>
        <v>6756</v>
      </c>
      <c r="H68" s="147">
        <v>86</v>
      </c>
    </row>
    <row r="69" spans="1:8" x14ac:dyDescent="0.2">
      <c r="A69" s="119">
        <v>85</v>
      </c>
      <c r="B69" s="57"/>
      <c r="C69" s="63">
        <f t="shared" si="2"/>
        <v>22.92</v>
      </c>
      <c r="D69" s="117"/>
      <c r="E69" s="147">
        <v>12870</v>
      </c>
      <c r="F69" s="139">
        <f t="shared" si="1"/>
        <v>9201</v>
      </c>
      <c r="G69" s="151">
        <f t="shared" si="0"/>
        <v>6738</v>
      </c>
      <c r="H69" s="147">
        <v>86</v>
      </c>
    </row>
    <row r="70" spans="1:8" x14ac:dyDescent="0.2">
      <c r="A70" s="119">
        <v>86</v>
      </c>
      <c r="B70" s="57"/>
      <c r="C70" s="63">
        <f t="shared" si="2"/>
        <v>22.99</v>
      </c>
      <c r="D70" s="117"/>
      <c r="E70" s="147">
        <v>12870</v>
      </c>
      <c r="F70" s="139">
        <f t="shared" si="1"/>
        <v>9174</v>
      </c>
      <c r="G70" s="151">
        <f t="shared" si="0"/>
        <v>6718</v>
      </c>
      <c r="H70" s="147">
        <v>86</v>
      </c>
    </row>
    <row r="71" spans="1:8" x14ac:dyDescent="0.2">
      <c r="A71" s="119">
        <v>87</v>
      </c>
      <c r="B71" s="57"/>
      <c r="C71" s="63">
        <f t="shared" si="2"/>
        <v>23.05</v>
      </c>
      <c r="D71" s="117"/>
      <c r="E71" s="147">
        <v>12870</v>
      </c>
      <c r="F71" s="139">
        <f t="shared" si="1"/>
        <v>9150</v>
      </c>
      <c r="G71" s="151">
        <f t="shared" si="0"/>
        <v>6700</v>
      </c>
      <c r="H71" s="147">
        <v>86</v>
      </c>
    </row>
    <row r="72" spans="1:8" x14ac:dyDescent="0.2">
      <c r="A72" s="119">
        <v>88</v>
      </c>
      <c r="B72" s="57"/>
      <c r="C72" s="63">
        <f t="shared" si="2"/>
        <v>23.12</v>
      </c>
      <c r="D72" s="117"/>
      <c r="E72" s="147">
        <v>12870</v>
      </c>
      <c r="F72" s="139">
        <f t="shared" si="1"/>
        <v>9122</v>
      </c>
      <c r="G72" s="151">
        <f t="shared" si="0"/>
        <v>6680</v>
      </c>
      <c r="H72" s="147">
        <v>86</v>
      </c>
    </row>
    <row r="73" spans="1:8" x14ac:dyDescent="0.2">
      <c r="A73" s="119">
        <v>89</v>
      </c>
      <c r="B73" s="57"/>
      <c r="C73" s="63">
        <f t="shared" si="2"/>
        <v>23.18</v>
      </c>
      <c r="D73" s="117"/>
      <c r="E73" s="147">
        <v>12870</v>
      </c>
      <c r="F73" s="139">
        <f t="shared" si="1"/>
        <v>9099</v>
      </c>
      <c r="G73" s="151">
        <f t="shared" si="0"/>
        <v>6663</v>
      </c>
      <c r="H73" s="147">
        <v>86</v>
      </c>
    </row>
    <row r="74" spans="1:8" x14ac:dyDescent="0.2">
      <c r="A74" s="119">
        <v>90</v>
      </c>
      <c r="B74" s="57"/>
      <c r="C74" s="63">
        <f t="shared" si="2"/>
        <v>23.25</v>
      </c>
      <c r="D74" s="117"/>
      <c r="E74" s="147">
        <v>12870</v>
      </c>
      <c r="F74" s="139">
        <f t="shared" si="1"/>
        <v>9072</v>
      </c>
      <c r="G74" s="151">
        <f t="shared" si="0"/>
        <v>6643</v>
      </c>
      <c r="H74" s="147">
        <v>86</v>
      </c>
    </row>
    <row r="75" spans="1:8" x14ac:dyDescent="0.2">
      <c r="A75" s="119">
        <v>91</v>
      </c>
      <c r="B75" s="57"/>
      <c r="C75" s="63">
        <f t="shared" si="2"/>
        <v>23.31</v>
      </c>
      <c r="D75" s="117"/>
      <c r="E75" s="147">
        <v>12870</v>
      </c>
      <c r="F75" s="139">
        <f t="shared" si="1"/>
        <v>9049</v>
      </c>
      <c r="G75" s="151">
        <f t="shared" si="0"/>
        <v>6625</v>
      </c>
      <c r="H75" s="147">
        <v>86</v>
      </c>
    </row>
    <row r="76" spans="1:8" x14ac:dyDescent="0.2">
      <c r="A76" s="119">
        <v>92</v>
      </c>
      <c r="B76" s="57"/>
      <c r="C76" s="63">
        <f t="shared" si="2"/>
        <v>23.37</v>
      </c>
      <c r="D76" s="117"/>
      <c r="E76" s="147">
        <v>12870</v>
      </c>
      <c r="F76" s="139">
        <f t="shared" si="1"/>
        <v>9026</v>
      </c>
      <c r="G76" s="151">
        <f t="shared" si="0"/>
        <v>6608</v>
      </c>
      <c r="H76" s="147">
        <v>86</v>
      </c>
    </row>
    <row r="77" spans="1:8" x14ac:dyDescent="0.2">
      <c r="A77" s="119">
        <v>93</v>
      </c>
      <c r="B77" s="57"/>
      <c r="C77" s="63">
        <f t="shared" si="2"/>
        <v>23.43</v>
      </c>
      <c r="D77" s="117"/>
      <c r="E77" s="147">
        <v>12870</v>
      </c>
      <c r="F77" s="139">
        <f t="shared" si="1"/>
        <v>9003</v>
      </c>
      <c r="G77" s="151">
        <f t="shared" ref="G77:G140" si="3">ROUND(12*(1/C77*E77),0)</f>
        <v>6592</v>
      </c>
      <c r="H77" s="147">
        <v>86</v>
      </c>
    </row>
    <row r="78" spans="1:8" x14ac:dyDescent="0.2">
      <c r="A78" s="119">
        <v>94</v>
      </c>
      <c r="B78" s="57"/>
      <c r="C78" s="63">
        <f t="shared" si="2"/>
        <v>23.49</v>
      </c>
      <c r="D78" s="117"/>
      <c r="E78" s="147">
        <v>12870</v>
      </c>
      <c r="F78" s="139">
        <f t="shared" ref="F78:F141" si="4">ROUND(12*1.35278*(1/C78*E78)+H78,0)</f>
        <v>8980</v>
      </c>
      <c r="G78" s="151">
        <f t="shared" si="3"/>
        <v>6575</v>
      </c>
      <c r="H78" s="147">
        <v>86</v>
      </c>
    </row>
    <row r="79" spans="1:8" x14ac:dyDescent="0.2">
      <c r="A79" s="119">
        <v>95</v>
      </c>
      <c r="B79" s="57"/>
      <c r="C79" s="63">
        <f t="shared" ref="C79:C142" si="5">ROUND((10.899*LN(A79)+A79/200)*0.5-1.5,2)</f>
        <v>23.55</v>
      </c>
      <c r="D79" s="117"/>
      <c r="E79" s="147">
        <v>12870</v>
      </c>
      <c r="F79" s="139">
        <f t="shared" si="4"/>
        <v>8957</v>
      </c>
      <c r="G79" s="151">
        <f t="shared" si="3"/>
        <v>6558</v>
      </c>
      <c r="H79" s="147">
        <v>86</v>
      </c>
    </row>
    <row r="80" spans="1:8" x14ac:dyDescent="0.2">
      <c r="A80" s="119">
        <v>96</v>
      </c>
      <c r="B80" s="57"/>
      <c r="C80" s="63">
        <f t="shared" si="5"/>
        <v>23.61</v>
      </c>
      <c r="D80" s="117"/>
      <c r="E80" s="147">
        <v>12870</v>
      </c>
      <c r="F80" s="139">
        <f t="shared" si="4"/>
        <v>8935</v>
      </c>
      <c r="G80" s="151">
        <f t="shared" si="3"/>
        <v>6541</v>
      </c>
      <c r="H80" s="147">
        <v>86</v>
      </c>
    </row>
    <row r="81" spans="1:8" x14ac:dyDescent="0.2">
      <c r="A81" s="119">
        <v>97</v>
      </c>
      <c r="B81" s="57"/>
      <c r="C81" s="63">
        <f t="shared" si="5"/>
        <v>23.67</v>
      </c>
      <c r="D81" s="117"/>
      <c r="E81" s="147">
        <v>12870</v>
      </c>
      <c r="F81" s="139">
        <f t="shared" si="4"/>
        <v>8913</v>
      </c>
      <c r="G81" s="151">
        <f t="shared" si="3"/>
        <v>6525</v>
      </c>
      <c r="H81" s="147">
        <v>86</v>
      </c>
    </row>
    <row r="82" spans="1:8" x14ac:dyDescent="0.2">
      <c r="A82" s="119">
        <v>98</v>
      </c>
      <c r="B82" s="57"/>
      <c r="C82" s="63">
        <f t="shared" si="5"/>
        <v>23.73</v>
      </c>
      <c r="D82" s="117"/>
      <c r="E82" s="147">
        <v>12870</v>
      </c>
      <c r="F82" s="139">
        <f t="shared" si="4"/>
        <v>8890</v>
      </c>
      <c r="G82" s="151">
        <f t="shared" si="3"/>
        <v>6508</v>
      </c>
      <c r="H82" s="147">
        <v>86</v>
      </c>
    </row>
    <row r="83" spans="1:8" x14ac:dyDescent="0.2">
      <c r="A83" s="119">
        <v>99</v>
      </c>
      <c r="B83" s="57"/>
      <c r="C83" s="63">
        <f t="shared" si="5"/>
        <v>23.79</v>
      </c>
      <c r="D83" s="117"/>
      <c r="E83" s="147">
        <v>12870</v>
      </c>
      <c r="F83" s="139">
        <f t="shared" si="4"/>
        <v>8868</v>
      </c>
      <c r="G83" s="151">
        <f t="shared" si="3"/>
        <v>6492</v>
      </c>
      <c r="H83" s="147">
        <v>86</v>
      </c>
    </row>
    <row r="84" spans="1:8" x14ac:dyDescent="0.2">
      <c r="A84" s="119">
        <v>100</v>
      </c>
      <c r="B84" s="57"/>
      <c r="C84" s="63">
        <f t="shared" si="5"/>
        <v>23.85</v>
      </c>
      <c r="D84" s="117"/>
      <c r="E84" s="147">
        <v>12870</v>
      </c>
      <c r="F84" s="139">
        <f t="shared" si="4"/>
        <v>8846</v>
      </c>
      <c r="G84" s="151">
        <f t="shared" si="3"/>
        <v>6475</v>
      </c>
      <c r="H84" s="147">
        <v>86</v>
      </c>
    </row>
    <row r="85" spans="1:8" x14ac:dyDescent="0.2">
      <c r="A85" s="119">
        <v>101</v>
      </c>
      <c r="B85" s="57"/>
      <c r="C85" s="63">
        <f t="shared" si="5"/>
        <v>23.9</v>
      </c>
      <c r="D85" s="117"/>
      <c r="E85" s="147">
        <v>12870</v>
      </c>
      <c r="F85" s="139">
        <f t="shared" si="4"/>
        <v>8828</v>
      </c>
      <c r="G85" s="151">
        <f t="shared" si="3"/>
        <v>6462</v>
      </c>
      <c r="H85" s="147">
        <v>86</v>
      </c>
    </row>
    <row r="86" spans="1:8" x14ac:dyDescent="0.2">
      <c r="A86" s="119">
        <v>102</v>
      </c>
      <c r="B86" s="57"/>
      <c r="C86" s="63">
        <f t="shared" si="5"/>
        <v>23.96</v>
      </c>
      <c r="D86" s="117"/>
      <c r="E86" s="147">
        <v>12870</v>
      </c>
      <c r="F86" s="139">
        <f t="shared" si="4"/>
        <v>8806</v>
      </c>
      <c r="G86" s="151">
        <f t="shared" si="3"/>
        <v>6446</v>
      </c>
      <c r="H86" s="147">
        <v>86</v>
      </c>
    </row>
    <row r="87" spans="1:8" x14ac:dyDescent="0.2">
      <c r="A87" s="119">
        <v>103</v>
      </c>
      <c r="B87" s="57"/>
      <c r="C87" s="63">
        <f t="shared" si="5"/>
        <v>24.01</v>
      </c>
      <c r="D87" s="117"/>
      <c r="E87" s="147">
        <v>12870</v>
      </c>
      <c r="F87" s="139">
        <f t="shared" si="4"/>
        <v>8788</v>
      </c>
      <c r="G87" s="151">
        <f t="shared" si="3"/>
        <v>6432</v>
      </c>
      <c r="H87" s="147">
        <v>86</v>
      </c>
    </row>
    <row r="88" spans="1:8" x14ac:dyDescent="0.2">
      <c r="A88" s="119">
        <v>104</v>
      </c>
      <c r="B88" s="57"/>
      <c r="C88" s="63">
        <f t="shared" si="5"/>
        <v>24.07</v>
      </c>
      <c r="D88" s="117"/>
      <c r="E88" s="147">
        <v>12870</v>
      </c>
      <c r="F88" s="139">
        <f t="shared" si="4"/>
        <v>8766</v>
      </c>
      <c r="G88" s="151">
        <f t="shared" si="3"/>
        <v>6416</v>
      </c>
      <c r="H88" s="147">
        <v>86</v>
      </c>
    </row>
    <row r="89" spans="1:8" x14ac:dyDescent="0.2">
      <c r="A89" s="119">
        <v>105</v>
      </c>
      <c r="B89" s="57"/>
      <c r="C89" s="63">
        <f t="shared" si="5"/>
        <v>24.12</v>
      </c>
      <c r="D89" s="117"/>
      <c r="E89" s="147">
        <v>12870</v>
      </c>
      <c r="F89" s="139">
        <f t="shared" si="4"/>
        <v>8748</v>
      </c>
      <c r="G89" s="151">
        <f t="shared" si="3"/>
        <v>6403</v>
      </c>
      <c r="H89" s="147">
        <v>86</v>
      </c>
    </row>
    <row r="90" spans="1:8" x14ac:dyDescent="0.2">
      <c r="A90" s="119">
        <v>106</v>
      </c>
      <c r="B90" s="57"/>
      <c r="C90" s="63">
        <f t="shared" si="5"/>
        <v>24.18</v>
      </c>
      <c r="D90" s="117"/>
      <c r="E90" s="147">
        <v>12870</v>
      </c>
      <c r="F90" s="139">
        <f t="shared" si="4"/>
        <v>8726</v>
      </c>
      <c r="G90" s="151">
        <f t="shared" si="3"/>
        <v>6387</v>
      </c>
      <c r="H90" s="147">
        <v>86</v>
      </c>
    </row>
    <row r="91" spans="1:8" x14ac:dyDescent="0.2">
      <c r="A91" s="119">
        <v>107</v>
      </c>
      <c r="B91" s="57"/>
      <c r="C91" s="63">
        <f t="shared" si="5"/>
        <v>24.23</v>
      </c>
      <c r="D91" s="117"/>
      <c r="E91" s="147">
        <v>12870</v>
      </c>
      <c r="F91" s="139">
        <f t="shared" si="4"/>
        <v>8709</v>
      </c>
      <c r="G91" s="151">
        <f t="shared" si="3"/>
        <v>6374</v>
      </c>
      <c r="H91" s="147">
        <v>86</v>
      </c>
    </row>
    <row r="92" spans="1:8" x14ac:dyDescent="0.2">
      <c r="A92" s="119">
        <v>108</v>
      </c>
      <c r="B92" s="57"/>
      <c r="C92" s="63">
        <f t="shared" si="5"/>
        <v>24.29</v>
      </c>
      <c r="D92" s="117"/>
      <c r="E92" s="147">
        <v>12870</v>
      </c>
      <c r="F92" s="139">
        <f t="shared" si="4"/>
        <v>8687</v>
      </c>
      <c r="G92" s="151">
        <f t="shared" si="3"/>
        <v>6358</v>
      </c>
      <c r="H92" s="147">
        <v>86</v>
      </c>
    </row>
    <row r="93" spans="1:8" x14ac:dyDescent="0.2">
      <c r="A93" s="119">
        <v>109</v>
      </c>
      <c r="B93" s="57"/>
      <c r="C93" s="63">
        <f t="shared" si="5"/>
        <v>24.34</v>
      </c>
      <c r="D93" s="117"/>
      <c r="E93" s="147">
        <v>12870</v>
      </c>
      <c r="F93" s="139">
        <f t="shared" si="4"/>
        <v>8670</v>
      </c>
      <c r="G93" s="151">
        <f t="shared" si="3"/>
        <v>6345</v>
      </c>
      <c r="H93" s="147">
        <v>86</v>
      </c>
    </row>
    <row r="94" spans="1:8" x14ac:dyDescent="0.2">
      <c r="A94" s="119">
        <v>110</v>
      </c>
      <c r="B94" s="57"/>
      <c r="C94" s="63">
        <f t="shared" si="5"/>
        <v>24.39</v>
      </c>
      <c r="D94" s="117"/>
      <c r="E94" s="147">
        <v>12870</v>
      </c>
      <c r="F94" s="139">
        <f t="shared" si="4"/>
        <v>8652</v>
      </c>
      <c r="G94" s="151">
        <f t="shared" si="3"/>
        <v>6332</v>
      </c>
      <c r="H94" s="147">
        <v>86</v>
      </c>
    </row>
    <row r="95" spans="1:8" x14ac:dyDescent="0.2">
      <c r="A95" s="119">
        <v>111</v>
      </c>
      <c r="B95" s="57"/>
      <c r="C95" s="63">
        <f t="shared" si="5"/>
        <v>24.44</v>
      </c>
      <c r="D95" s="117"/>
      <c r="E95" s="147">
        <v>12870</v>
      </c>
      <c r="F95" s="139">
        <f t="shared" si="4"/>
        <v>8634</v>
      </c>
      <c r="G95" s="151">
        <f t="shared" si="3"/>
        <v>6319</v>
      </c>
      <c r="H95" s="147">
        <v>86</v>
      </c>
    </row>
    <row r="96" spans="1:8" x14ac:dyDescent="0.2">
      <c r="A96" s="119">
        <v>112</v>
      </c>
      <c r="B96" s="57"/>
      <c r="C96" s="63">
        <f t="shared" si="5"/>
        <v>24.49</v>
      </c>
      <c r="D96" s="117"/>
      <c r="E96" s="147">
        <v>12870</v>
      </c>
      <c r="F96" s="139">
        <f t="shared" si="4"/>
        <v>8617</v>
      </c>
      <c r="G96" s="151">
        <f t="shared" si="3"/>
        <v>6306</v>
      </c>
      <c r="H96" s="147">
        <v>86</v>
      </c>
    </row>
    <row r="97" spans="1:8" x14ac:dyDescent="0.2">
      <c r="A97" s="119">
        <v>113</v>
      </c>
      <c r="B97" s="57"/>
      <c r="C97" s="63">
        <f t="shared" si="5"/>
        <v>24.54</v>
      </c>
      <c r="D97" s="117"/>
      <c r="E97" s="147">
        <v>12870</v>
      </c>
      <c r="F97" s="139">
        <f t="shared" si="4"/>
        <v>8600</v>
      </c>
      <c r="G97" s="151">
        <f t="shared" si="3"/>
        <v>6293</v>
      </c>
      <c r="H97" s="147">
        <v>86</v>
      </c>
    </row>
    <row r="98" spans="1:8" x14ac:dyDescent="0.2">
      <c r="A98" s="119">
        <v>114</v>
      </c>
      <c r="B98" s="57"/>
      <c r="C98" s="63">
        <f t="shared" si="5"/>
        <v>24.59</v>
      </c>
      <c r="D98" s="117"/>
      <c r="E98" s="147">
        <v>12870</v>
      </c>
      <c r="F98" s="139">
        <f t="shared" si="4"/>
        <v>8582</v>
      </c>
      <c r="G98" s="151">
        <f t="shared" si="3"/>
        <v>6281</v>
      </c>
      <c r="H98" s="147">
        <v>86</v>
      </c>
    </row>
    <row r="99" spans="1:8" x14ac:dyDescent="0.2">
      <c r="A99" s="119">
        <v>115</v>
      </c>
      <c r="B99" s="57"/>
      <c r="C99" s="63">
        <f t="shared" si="5"/>
        <v>24.65</v>
      </c>
      <c r="D99" s="117"/>
      <c r="E99" s="147">
        <v>12870</v>
      </c>
      <c r="F99" s="139">
        <f t="shared" si="4"/>
        <v>8562</v>
      </c>
      <c r="G99" s="151">
        <f t="shared" si="3"/>
        <v>6265</v>
      </c>
      <c r="H99" s="147">
        <v>86</v>
      </c>
    </row>
    <row r="100" spans="1:8" x14ac:dyDescent="0.2">
      <c r="A100" s="119">
        <v>116</v>
      </c>
      <c r="B100" s="57"/>
      <c r="C100" s="63">
        <f t="shared" si="5"/>
        <v>24.69</v>
      </c>
      <c r="D100" s="117"/>
      <c r="E100" s="147">
        <v>12870</v>
      </c>
      <c r="F100" s="139">
        <f t="shared" si="4"/>
        <v>8548</v>
      </c>
      <c r="G100" s="151">
        <f t="shared" si="3"/>
        <v>6255</v>
      </c>
      <c r="H100" s="147">
        <v>86</v>
      </c>
    </row>
    <row r="101" spans="1:8" x14ac:dyDescent="0.2">
      <c r="A101" s="119">
        <v>117</v>
      </c>
      <c r="B101" s="57"/>
      <c r="C101" s="63">
        <f t="shared" si="5"/>
        <v>24.74</v>
      </c>
      <c r="D101" s="117"/>
      <c r="E101" s="147">
        <v>12870</v>
      </c>
      <c r="F101" s="139">
        <f t="shared" si="4"/>
        <v>8531</v>
      </c>
      <c r="G101" s="151">
        <f t="shared" si="3"/>
        <v>6243</v>
      </c>
      <c r="H101" s="147">
        <v>86</v>
      </c>
    </row>
    <row r="102" spans="1:8" x14ac:dyDescent="0.2">
      <c r="A102" s="119">
        <v>118</v>
      </c>
      <c r="B102" s="57"/>
      <c r="C102" s="63">
        <f t="shared" si="5"/>
        <v>24.79</v>
      </c>
      <c r="D102" s="117"/>
      <c r="E102" s="147">
        <v>12870</v>
      </c>
      <c r="F102" s="139">
        <f t="shared" si="4"/>
        <v>8514</v>
      </c>
      <c r="G102" s="151">
        <f t="shared" si="3"/>
        <v>6230</v>
      </c>
      <c r="H102" s="147">
        <v>86</v>
      </c>
    </row>
    <row r="103" spans="1:8" x14ac:dyDescent="0.2">
      <c r="A103" s="119">
        <v>119</v>
      </c>
      <c r="B103" s="57"/>
      <c r="C103" s="63">
        <f t="shared" si="5"/>
        <v>24.84</v>
      </c>
      <c r="D103" s="117"/>
      <c r="E103" s="147">
        <v>12870</v>
      </c>
      <c r="F103" s="139">
        <f t="shared" si="4"/>
        <v>8497</v>
      </c>
      <c r="G103" s="151">
        <f t="shared" si="3"/>
        <v>6217</v>
      </c>
      <c r="H103" s="147">
        <v>86</v>
      </c>
    </row>
    <row r="104" spans="1:8" x14ac:dyDescent="0.2">
      <c r="A104" s="119">
        <v>120</v>
      </c>
      <c r="B104" s="57"/>
      <c r="C104" s="63">
        <f t="shared" si="5"/>
        <v>24.89</v>
      </c>
      <c r="D104" s="117"/>
      <c r="E104" s="147">
        <v>12870</v>
      </c>
      <c r="F104" s="139">
        <f t="shared" si="4"/>
        <v>8480</v>
      </c>
      <c r="G104" s="151">
        <f t="shared" si="3"/>
        <v>6205</v>
      </c>
      <c r="H104" s="147">
        <v>86</v>
      </c>
    </row>
    <row r="105" spans="1:8" x14ac:dyDescent="0.2">
      <c r="A105" s="119">
        <v>121</v>
      </c>
      <c r="B105" s="57"/>
      <c r="C105" s="63">
        <f t="shared" si="5"/>
        <v>24.94</v>
      </c>
      <c r="D105" s="117"/>
      <c r="E105" s="147">
        <v>12870</v>
      </c>
      <c r="F105" s="139">
        <f t="shared" si="4"/>
        <v>8463</v>
      </c>
      <c r="G105" s="151">
        <f t="shared" si="3"/>
        <v>6192</v>
      </c>
      <c r="H105" s="147">
        <v>86</v>
      </c>
    </row>
    <row r="106" spans="1:8" x14ac:dyDescent="0.2">
      <c r="A106" s="119">
        <v>122</v>
      </c>
      <c r="B106" s="57"/>
      <c r="C106" s="63">
        <f t="shared" si="5"/>
        <v>24.98</v>
      </c>
      <c r="D106" s="117"/>
      <c r="E106" s="147">
        <v>12870</v>
      </c>
      <c r="F106" s="139">
        <f t="shared" si="4"/>
        <v>8450</v>
      </c>
      <c r="G106" s="151">
        <f t="shared" si="3"/>
        <v>6183</v>
      </c>
      <c r="H106" s="147">
        <v>86</v>
      </c>
    </row>
    <row r="107" spans="1:8" x14ac:dyDescent="0.2">
      <c r="A107" s="119">
        <v>123</v>
      </c>
      <c r="B107" s="57"/>
      <c r="C107" s="63">
        <f t="shared" si="5"/>
        <v>25.03</v>
      </c>
      <c r="D107" s="117"/>
      <c r="E107" s="147">
        <v>12870</v>
      </c>
      <c r="F107" s="139">
        <f t="shared" si="4"/>
        <v>8433</v>
      </c>
      <c r="G107" s="151">
        <f t="shared" si="3"/>
        <v>6170</v>
      </c>
      <c r="H107" s="147">
        <v>86</v>
      </c>
    </row>
    <row r="108" spans="1:8" x14ac:dyDescent="0.2">
      <c r="A108" s="119">
        <v>124</v>
      </c>
      <c r="B108" s="57"/>
      <c r="C108" s="63">
        <f t="shared" si="5"/>
        <v>25.08</v>
      </c>
      <c r="D108" s="117"/>
      <c r="E108" s="147">
        <v>12870</v>
      </c>
      <c r="F108" s="139">
        <f t="shared" si="4"/>
        <v>8416</v>
      </c>
      <c r="G108" s="151">
        <f t="shared" si="3"/>
        <v>6158</v>
      </c>
      <c r="H108" s="147">
        <v>86</v>
      </c>
    </row>
    <row r="109" spans="1:8" x14ac:dyDescent="0.2">
      <c r="A109" s="119">
        <v>125</v>
      </c>
      <c r="B109" s="57"/>
      <c r="C109" s="63">
        <f t="shared" si="5"/>
        <v>25.12</v>
      </c>
      <c r="D109" s="117"/>
      <c r="E109" s="147">
        <v>12870</v>
      </c>
      <c r="F109" s="139">
        <f t="shared" si="4"/>
        <v>8403</v>
      </c>
      <c r="G109" s="151">
        <f t="shared" si="3"/>
        <v>6148</v>
      </c>
      <c r="H109" s="147">
        <v>86</v>
      </c>
    </row>
    <row r="110" spans="1:8" x14ac:dyDescent="0.2">
      <c r="A110" s="119">
        <v>126</v>
      </c>
      <c r="B110" s="57"/>
      <c r="C110" s="63">
        <f t="shared" si="5"/>
        <v>25.17</v>
      </c>
      <c r="D110" s="117"/>
      <c r="E110" s="147">
        <v>12870</v>
      </c>
      <c r="F110" s="139">
        <f t="shared" si="4"/>
        <v>8386</v>
      </c>
      <c r="G110" s="151">
        <f t="shared" si="3"/>
        <v>6136</v>
      </c>
      <c r="H110" s="147">
        <v>86</v>
      </c>
    </row>
    <row r="111" spans="1:8" x14ac:dyDescent="0.2">
      <c r="A111" s="119">
        <v>127</v>
      </c>
      <c r="B111" s="57"/>
      <c r="C111" s="63">
        <f t="shared" si="5"/>
        <v>25.22</v>
      </c>
      <c r="D111" s="117"/>
      <c r="E111" s="147">
        <v>12870</v>
      </c>
      <c r="F111" s="139">
        <f t="shared" si="4"/>
        <v>8370</v>
      </c>
      <c r="G111" s="151">
        <f t="shared" si="3"/>
        <v>6124</v>
      </c>
      <c r="H111" s="147">
        <v>86</v>
      </c>
    </row>
    <row r="112" spans="1:8" x14ac:dyDescent="0.2">
      <c r="A112" s="119">
        <v>128</v>
      </c>
      <c r="B112" s="57"/>
      <c r="C112" s="63">
        <f t="shared" si="5"/>
        <v>25.26</v>
      </c>
      <c r="D112" s="117"/>
      <c r="E112" s="147">
        <v>12870</v>
      </c>
      <c r="F112" s="139">
        <f t="shared" si="4"/>
        <v>8357</v>
      </c>
      <c r="G112" s="151">
        <f t="shared" si="3"/>
        <v>6114</v>
      </c>
      <c r="H112" s="147">
        <v>86</v>
      </c>
    </row>
    <row r="113" spans="1:8" x14ac:dyDescent="0.2">
      <c r="A113" s="119">
        <v>129</v>
      </c>
      <c r="B113" s="57"/>
      <c r="C113" s="63">
        <f t="shared" si="5"/>
        <v>25.31</v>
      </c>
      <c r="D113" s="117"/>
      <c r="E113" s="147">
        <v>12870</v>
      </c>
      <c r="F113" s="139">
        <f t="shared" si="4"/>
        <v>8341</v>
      </c>
      <c r="G113" s="151">
        <f t="shared" si="3"/>
        <v>6102</v>
      </c>
      <c r="H113" s="147">
        <v>86</v>
      </c>
    </row>
    <row r="114" spans="1:8" x14ac:dyDescent="0.2">
      <c r="A114" s="119">
        <v>130</v>
      </c>
      <c r="B114" s="57"/>
      <c r="C114" s="63">
        <f t="shared" si="5"/>
        <v>25.35</v>
      </c>
      <c r="D114" s="117"/>
      <c r="E114" s="147">
        <v>12870</v>
      </c>
      <c r="F114" s="139">
        <f t="shared" si="4"/>
        <v>8328</v>
      </c>
      <c r="G114" s="151">
        <f t="shared" si="3"/>
        <v>6092</v>
      </c>
      <c r="H114" s="147">
        <v>86</v>
      </c>
    </row>
    <row r="115" spans="1:8" x14ac:dyDescent="0.2">
      <c r="A115" s="119">
        <v>131</v>
      </c>
      <c r="B115" s="57"/>
      <c r="C115" s="63">
        <f t="shared" si="5"/>
        <v>25.39</v>
      </c>
      <c r="D115" s="117"/>
      <c r="E115" s="147">
        <v>12870</v>
      </c>
      <c r="F115" s="139">
        <f t="shared" si="4"/>
        <v>8315</v>
      </c>
      <c r="G115" s="151">
        <f t="shared" si="3"/>
        <v>6083</v>
      </c>
      <c r="H115" s="147">
        <v>86</v>
      </c>
    </row>
    <row r="116" spans="1:8" x14ac:dyDescent="0.2">
      <c r="A116" s="119">
        <v>132</v>
      </c>
      <c r="B116" s="57"/>
      <c r="C116" s="63">
        <f t="shared" si="5"/>
        <v>25.44</v>
      </c>
      <c r="D116" s="117"/>
      <c r="E116" s="147">
        <v>12870</v>
      </c>
      <c r="F116" s="139">
        <f t="shared" si="4"/>
        <v>8298</v>
      </c>
      <c r="G116" s="151">
        <f t="shared" si="3"/>
        <v>6071</v>
      </c>
      <c r="H116" s="147">
        <v>86</v>
      </c>
    </row>
    <row r="117" spans="1:8" x14ac:dyDescent="0.2">
      <c r="A117" s="119">
        <v>133</v>
      </c>
      <c r="B117" s="57"/>
      <c r="C117" s="63">
        <f t="shared" si="5"/>
        <v>25.48</v>
      </c>
      <c r="D117" s="117"/>
      <c r="E117" s="147">
        <v>12870</v>
      </c>
      <c r="F117" s="139">
        <f t="shared" si="4"/>
        <v>8286</v>
      </c>
      <c r="G117" s="151">
        <f t="shared" si="3"/>
        <v>6061</v>
      </c>
      <c r="H117" s="147">
        <v>86</v>
      </c>
    </row>
    <row r="118" spans="1:8" x14ac:dyDescent="0.2">
      <c r="A118" s="119">
        <v>134</v>
      </c>
      <c r="B118" s="57"/>
      <c r="C118" s="63">
        <f t="shared" si="5"/>
        <v>25.53</v>
      </c>
      <c r="D118" s="117"/>
      <c r="E118" s="147">
        <v>12870</v>
      </c>
      <c r="F118" s="139">
        <f t="shared" si="4"/>
        <v>8269</v>
      </c>
      <c r="G118" s="151">
        <f t="shared" si="3"/>
        <v>6049</v>
      </c>
      <c r="H118" s="147">
        <v>86</v>
      </c>
    </row>
    <row r="119" spans="1:8" x14ac:dyDescent="0.2">
      <c r="A119" s="119">
        <v>135</v>
      </c>
      <c r="B119" s="57"/>
      <c r="C119" s="63">
        <f t="shared" si="5"/>
        <v>25.57</v>
      </c>
      <c r="D119" s="117"/>
      <c r="E119" s="147">
        <v>12870</v>
      </c>
      <c r="F119" s="139">
        <f t="shared" si="4"/>
        <v>8257</v>
      </c>
      <c r="G119" s="151">
        <f t="shared" si="3"/>
        <v>6040</v>
      </c>
      <c r="H119" s="147">
        <v>86</v>
      </c>
    </row>
    <row r="120" spans="1:8" x14ac:dyDescent="0.2">
      <c r="A120" s="119">
        <v>136</v>
      </c>
      <c r="B120" s="57"/>
      <c r="C120" s="63">
        <f t="shared" si="5"/>
        <v>25.61</v>
      </c>
      <c r="D120" s="117"/>
      <c r="E120" s="147">
        <v>12870</v>
      </c>
      <c r="F120" s="139">
        <f t="shared" si="4"/>
        <v>8244</v>
      </c>
      <c r="G120" s="151">
        <f t="shared" si="3"/>
        <v>6030</v>
      </c>
      <c r="H120" s="147">
        <v>86</v>
      </c>
    </row>
    <row r="121" spans="1:8" x14ac:dyDescent="0.2">
      <c r="A121" s="119">
        <v>137</v>
      </c>
      <c r="B121" s="57"/>
      <c r="C121" s="63">
        <f t="shared" si="5"/>
        <v>25.65</v>
      </c>
      <c r="D121" s="117"/>
      <c r="E121" s="147">
        <v>12870</v>
      </c>
      <c r="F121" s="139">
        <f t="shared" si="4"/>
        <v>8231</v>
      </c>
      <c r="G121" s="151">
        <f t="shared" si="3"/>
        <v>6021</v>
      </c>
      <c r="H121" s="147">
        <v>86</v>
      </c>
    </row>
    <row r="122" spans="1:8" x14ac:dyDescent="0.2">
      <c r="A122" s="119">
        <v>138</v>
      </c>
      <c r="B122" s="57"/>
      <c r="C122" s="63">
        <f t="shared" si="5"/>
        <v>25.7</v>
      </c>
      <c r="D122" s="117"/>
      <c r="E122" s="147">
        <v>12870</v>
      </c>
      <c r="F122" s="139">
        <f t="shared" si="4"/>
        <v>8215</v>
      </c>
      <c r="G122" s="151">
        <f t="shared" si="3"/>
        <v>6009</v>
      </c>
      <c r="H122" s="147">
        <v>86</v>
      </c>
    </row>
    <row r="123" spans="1:8" x14ac:dyDescent="0.2">
      <c r="A123" s="119">
        <v>139</v>
      </c>
      <c r="B123" s="57"/>
      <c r="C123" s="63">
        <f t="shared" si="5"/>
        <v>25.74</v>
      </c>
      <c r="D123" s="117"/>
      <c r="E123" s="147">
        <v>12870</v>
      </c>
      <c r="F123" s="139">
        <f t="shared" si="4"/>
        <v>8203</v>
      </c>
      <c r="G123" s="151">
        <f t="shared" si="3"/>
        <v>6000</v>
      </c>
      <c r="H123" s="147">
        <v>86</v>
      </c>
    </row>
    <row r="124" spans="1:8" x14ac:dyDescent="0.2">
      <c r="A124" s="119">
        <v>140</v>
      </c>
      <c r="B124" s="57"/>
      <c r="C124" s="63">
        <f t="shared" si="5"/>
        <v>25.78</v>
      </c>
      <c r="D124" s="117"/>
      <c r="E124" s="147">
        <v>12870</v>
      </c>
      <c r="F124" s="139">
        <f t="shared" si="4"/>
        <v>8190</v>
      </c>
      <c r="G124" s="151">
        <f t="shared" si="3"/>
        <v>5991</v>
      </c>
      <c r="H124" s="147">
        <v>86</v>
      </c>
    </row>
    <row r="125" spans="1:8" x14ac:dyDescent="0.2">
      <c r="A125" s="119">
        <v>141</v>
      </c>
      <c r="B125" s="57"/>
      <c r="C125" s="63">
        <f t="shared" si="5"/>
        <v>25.82</v>
      </c>
      <c r="D125" s="117"/>
      <c r="E125" s="147">
        <v>12870</v>
      </c>
      <c r="F125" s="139">
        <f t="shared" si="4"/>
        <v>8178</v>
      </c>
      <c r="G125" s="151">
        <f t="shared" si="3"/>
        <v>5981</v>
      </c>
      <c r="H125" s="147">
        <v>86</v>
      </c>
    </row>
    <row r="126" spans="1:8" x14ac:dyDescent="0.2">
      <c r="A126" s="119">
        <v>142</v>
      </c>
      <c r="B126" s="57"/>
      <c r="C126" s="63">
        <f t="shared" si="5"/>
        <v>25.86</v>
      </c>
      <c r="D126" s="117"/>
      <c r="E126" s="147">
        <v>12870</v>
      </c>
      <c r="F126" s="139">
        <f t="shared" si="4"/>
        <v>8165</v>
      </c>
      <c r="G126" s="151">
        <f t="shared" si="3"/>
        <v>5972</v>
      </c>
      <c r="H126" s="147">
        <v>86</v>
      </c>
    </row>
    <row r="127" spans="1:8" x14ac:dyDescent="0.2">
      <c r="A127" s="119">
        <v>143</v>
      </c>
      <c r="B127" s="57"/>
      <c r="C127" s="63">
        <f t="shared" si="5"/>
        <v>25.9</v>
      </c>
      <c r="D127" s="117"/>
      <c r="E127" s="147">
        <v>12870</v>
      </c>
      <c r="F127" s="139">
        <f t="shared" si="4"/>
        <v>8153</v>
      </c>
      <c r="G127" s="151">
        <f t="shared" si="3"/>
        <v>5963</v>
      </c>
      <c r="H127" s="147">
        <v>86</v>
      </c>
    </row>
    <row r="128" spans="1:8" x14ac:dyDescent="0.2">
      <c r="A128" s="119">
        <v>144</v>
      </c>
      <c r="B128" s="57"/>
      <c r="C128" s="63">
        <f t="shared" si="5"/>
        <v>25.94</v>
      </c>
      <c r="D128" s="117"/>
      <c r="E128" s="147">
        <v>12870</v>
      </c>
      <c r="F128" s="139">
        <f t="shared" si="4"/>
        <v>8140</v>
      </c>
      <c r="G128" s="151">
        <f t="shared" si="3"/>
        <v>5954</v>
      </c>
      <c r="H128" s="147">
        <v>86</v>
      </c>
    </row>
    <row r="129" spans="1:8" x14ac:dyDescent="0.2">
      <c r="A129" s="119">
        <v>145</v>
      </c>
      <c r="B129" s="57"/>
      <c r="C129" s="63">
        <f t="shared" si="5"/>
        <v>25.98</v>
      </c>
      <c r="D129" s="117"/>
      <c r="E129" s="147">
        <v>12870</v>
      </c>
      <c r="F129" s="139">
        <f t="shared" si="4"/>
        <v>8128</v>
      </c>
      <c r="G129" s="151">
        <f t="shared" si="3"/>
        <v>5945</v>
      </c>
      <c r="H129" s="147">
        <v>86</v>
      </c>
    </row>
    <row r="130" spans="1:8" x14ac:dyDescent="0.2">
      <c r="A130" s="119">
        <v>146</v>
      </c>
      <c r="B130" s="57"/>
      <c r="C130" s="63">
        <f t="shared" si="5"/>
        <v>26.02</v>
      </c>
      <c r="D130" s="117"/>
      <c r="E130" s="147">
        <v>12870</v>
      </c>
      <c r="F130" s="139">
        <f t="shared" si="4"/>
        <v>8115</v>
      </c>
      <c r="G130" s="151">
        <f t="shared" si="3"/>
        <v>5935</v>
      </c>
      <c r="H130" s="147">
        <v>86</v>
      </c>
    </row>
    <row r="131" spans="1:8" x14ac:dyDescent="0.2">
      <c r="A131" s="119">
        <v>147</v>
      </c>
      <c r="B131" s="57"/>
      <c r="C131" s="63">
        <f t="shared" si="5"/>
        <v>26.06</v>
      </c>
      <c r="D131" s="117"/>
      <c r="E131" s="147">
        <v>12870</v>
      </c>
      <c r="F131" s="139">
        <f t="shared" si="4"/>
        <v>8103</v>
      </c>
      <c r="G131" s="151">
        <f t="shared" si="3"/>
        <v>5926</v>
      </c>
      <c r="H131" s="147">
        <v>86</v>
      </c>
    </row>
    <row r="132" spans="1:8" x14ac:dyDescent="0.2">
      <c r="A132" s="119">
        <v>148</v>
      </c>
      <c r="B132" s="57"/>
      <c r="C132" s="63">
        <f t="shared" si="5"/>
        <v>26.1</v>
      </c>
      <c r="D132" s="117"/>
      <c r="E132" s="147">
        <v>12870</v>
      </c>
      <c r="F132" s="139">
        <f t="shared" si="4"/>
        <v>8091</v>
      </c>
      <c r="G132" s="151">
        <f t="shared" si="3"/>
        <v>5917</v>
      </c>
      <c r="H132" s="147">
        <v>86</v>
      </c>
    </row>
    <row r="133" spans="1:8" x14ac:dyDescent="0.2">
      <c r="A133" s="119">
        <v>149</v>
      </c>
      <c r="B133" s="57"/>
      <c r="C133" s="63">
        <f t="shared" si="5"/>
        <v>26.14</v>
      </c>
      <c r="D133" s="117"/>
      <c r="E133" s="147">
        <v>12870</v>
      </c>
      <c r="F133" s="139">
        <f t="shared" si="4"/>
        <v>8078</v>
      </c>
      <c r="G133" s="151">
        <f t="shared" si="3"/>
        <v>5908</v>
      </c>
      <c r="H133" s="147">
        <v>86</v>
      </c>
    </row>
    <row r="134" spans="1:8" x14ac:dyDescent="0.2">
      <c r="A134" s="119">
        <v>150</v>
      </c>
      <c r="B134" s="57"/>
      <c r="C134" s="63">
        <f t="shared" si="5"/>
        <v>26.18</v>
      </c>
      <c r="D134" s="117"/>
      <c r="E134" s="147">
        <v>12870</v>
      </c>
      <c r="F134" s="139">
        <f t="shared" si="4"/>
        <v>8066</v>
      </c>
      <c r="G134" s="151">
        <f t="shared" si="3"/>
        <v>5899</v>
      </c>
      <c r="H134" s="147">
        <v>86</v>
      </c>
    </row>
    <row r="135" spans="1:8" x14ac:dyDescent="0.2">
      <c r="A135" s="119">
        <v>151</v>
      </c>
      <c r="B135" s="57"/>
      <c r="C135" s="63">
        <f t="shared" si="5"/>
        <v>26.22</v>
      </c>
      <c r="D135" s="117"/>
      <c r="E135" s="147">
        <v>12870</v>
      </c>
      <c r="F135" s="139">
        <f t="shared" si="4"/>
        <v>8054</v>
      </c>
      <c r="G135" s="151">
        <f t="shared" si="3"/>
        <v>5890</v>
      </c>
      <c r="H135" s="147">
        <v>86</v>
      </c>
    </row>
    <row r="136" spans="1:8" x14ac:dyDescent="0.2">
      <c r="A136" s="119">
        <v>152</v>
      </c>
      <c r="B136" s="57"/>
      <c r="C136" s="63">
        <f t="shared" si="5"/>
        <v>26.26</v>
      </c>
      <c r="D136" s="117"/>
      <c r="E136" s="147">
        <v>12870</v>
      </c>
      <c r="F136" s="139">
        <f t="shared" si="4"/>
        <v>8042</v>
      </c>
      <c r="G136" s="151">
        <f t="shared" si="3"/>
        <v>5881</v>
      </c>
      <c r="H136" s="147">
        <v>86</v>
      </c>
    </row>
    <row r="137" spans="1:8" x14ac:dyDescent="0.2">
      <c r="A137" s="119">
        <v>153</v>
      </c>
      <c r="B137" s="57"/>
      <c r="C137" s="63">
        <f t="shared" si="5"/>
        <v>26.3</v>
      </c>
      <c r="D137" s="117"/>
      <c r="E137" s="147">
        <v>12870</v>
      </c>
      <c r="F137" s="139">
        <f t="shared" si="4"/>
        <v>8030</v>
      </c>
      <c r="G137" s="151">
        <f t="shared" si="3"/>
        <v>5872</v>
      </c>
      <c r="H137" s="147">
        <v>86</v>
      </c>
    </row>
    <row r="138" spans="1:8" x14ac:dyDescent="0.2">
      <c r="A138" s="119">
        <v>154</v>
      </c>
      <c r="B138" s="57"/>
      <c r="C138" s="63">
        <f t="shared" si="5"/>
        <v>26.33</v>
      </c>
      <c r="D138" s="117"/>
      <c r="E138" s="147">
        <v>12870</v>
      </c>
      <c r="F138" s="139">
        <f t="shared" si="4"/>
        <v>8021</v>
      </c>
      <c r="G138" s="151">
        <f t="shared" si="3"/>
        <v>5866</v>
      </c>
      <c r="H138" s="147">
        <v>86</v>
      </c>
    </row>
    <row r="139" spans="1:8" x14ac:dyDescent="0.2">
      <c r="A139" s="119">
        <v>155</v>
      </c>
      <c r="B139" s="57"/>
      <c r="C139" s="63">
        <f t="shared" si="5"/>
        <v>26.37</v>
      </c>
      <c r="D139" s="117"/>
      <c r="E139" s="147">
        <v>12870</v>
      </c>
      <c r="F139" s="139">
        <f t="shared" si="4"/>
        <v>8009</v>
      </c>
      <c r="G139" s="151">
        <f t="shared" si="3"/>
        <v>5857</v>
      </c>
      <c r="H139" s="147">
        <v>86</v>
      </c>
    </row>
    <row r="140" spans="1:8" x14ac:dyDescent="0.2">
      <c r="A140" s="119">
        <v>156</v>
      </c>
      <c r="B140" s="57"/>
      <c r="C140" s="63">
        <f t="shared" si="5"/>
        <v>26.41</v>
      </c>
      <c r="D140" s="117"/>
      <c r="E140" s="147">
        <v>12870</v>
      </c>
      <c r="F140" s="139">
        <f t="shared" si="4"/>
        <v>7997</v>
      </c>
      <c r="G140" s="151">
        <f t="shared" si="3"/>
        <v>5848</v>
      </c>
      <c r="H140" s="147">
        <v>86</v>
      </c>
    </row>
    <row r="141" spans="1:8" x14ac:dyDescent="0.2">
      <c r="A141" s="119">
        <v>157</v>
      </c>
      <c r="B141" s="57"/>
      <c r="C141" s="63">
        <f t="shared" si="5"/>
        <v>26.45</v>
      </c>
      <c r="D141" s="117"/>
      <c r="E141" s="147">
        <v>12870</v>
      </c>
      <c r="F141" s="139">
        <f t="shared" si="4"/>
        <v>7985</v>
      </c>
      <c r="G141" s="151">
        <f t="shared" ref="G141:G204" si="6">ROUND(12*(1/C141*E141),0)</f>
        <v>5839</v>
      </c>
      <c r="H141" s="147">
        <v>86</v>
      </c>
    </row>
    <row r="142" spans="1:8" x14ac:dyDescent="0.2">
      <c r="A142" s="119">
        <v>158</v>
      </c>
      <c r="B142" s="57"/>
      <c r="C142" s="63">
        <f t="shared" si="5"/>
        <v>26.48</v>
      </c>
      <c r="D142" s="117"/>
      <c r="E142" s="147">
        <v>12870</v>
      </c>
      <c r="F142" s="139">
        <f t="shared" ref="F142:F205" si="7">ROUND(12*1.35278*(1/C142*E142)+H142,0)</f>
        <v>7976</v>
      </c>
      <c r="G142" s="151">
        <f t="shared" si="6"/>
        <v>5832</v>
      </c>
      <c r="H142" s="147">
        <v>86</v>
      </c>
    </row>
    <row r="143" spans="1:8" x14ac:dyDescent="0.2">
      <c r="A143" s="119">
        <v>159</v>
      </c>
      <c r="B143" s="57"/>
      <c r="C143" s="63">
        <f t="shared" ref="C143:C206" si="8">ROUND((10.899*LN(A143)+A143/200)*0.5-1.5,2)</f>
        <v>26.52</v>
      </c>
      <c r="D143" s="117"/>
      <c r="E143" s="147">
        <v>12870</v>
      </c>
      <c r="F143" s="139">
        <f t="shared" si="7"/>
        <v>7964</v>
      </c>
      <c r="G143" s="151">
        <f t="shared" si="6"/>
        <v>5824</v>
      </c>
      <c r="H143" s="147">
        <v>86</v>
      </c>
    </row>
    <row r="144" spans="1:8" x14ac:dyDescent="0.2">
      <c r="A144" s="119">
        <v>160</v>
      </c>
      <c r="B144" s="57"/>
      <c r="C144" s="63">
        <f t="shared" si="8"/>
        <v>26.56</v>
      </c>
      <c r="D144" s="117"/>
      <c r="E144" s="147">
        <v>12870</v>
      </c>
      <c r="F144" s="139">
        <f t="shared" si="7"/>
        <v>7952</v>
      </c>
      <c r="G144" s="151">
        <f t="shared" si="6"/>
        <v>5815</v>
      </c>
      <c r="H144" s="147">
        <v>86</v>
      </c>
    </row>
    <row r="145" spans="1:8" x14ac:dyDescent="0.2">
      <c r="A145" s="119">
        <v>161</v>
      </c>
      <c r="B145" s="57"/>
      <c r="C145" s="63">
        <f t="shared" si="8"/>
        <v>26.59</v>
      </c>
      <c r="D145" s="117"/>
      <c r="E145" s="147">
        <v>12870</v>
      </c>
      <c r="F145" s="139">
        <f t="shared" si="7"/>
        <v>7943</v>
      </c>
      <c r="G145" s="151">
        <f t="shared" si="6"/>
        <v>5808</v>
      </c>
      <c r="H145" s="147">
        <v>86</v>
      </c>
    </row>
    <row r="146" spans="1:8" x14ac:dyDescent="0.2">
      <c r="A146" s="119">
        <v>162</v>
      </c>
      <c r="B146" s="57"/>
      <c r="C146" s="63">
        <f t="shared" si="8"/>
        <v>26.63</v>
      </c>
      <c r="D146" s="117"/>
      <c r="E146" s="147">
        <v>12870</v>
      </c>
      <c r="F146" s="139">
        <f t="shared" si="7"/>
        <v>7931</v>
      </c>
      <c r="G146" s="151">
        <f t="shared" si="6"/>
        <v>5799</v>
      </c>
      <c r="H146" s="147">
        <v>86</v>
      </c>
    </row>
    <row r="147" spans="1:8" x14ac:dyDescent="0.2">
      <c r="A147" s="119">
        <v>163</v>
      </c>
      <c r="B147" s="57"/>
      <c r="C147" s="63">
        <f t="shared" si="8"/>
        <v>26.67</v>
      </c>
      <c r="D147" s="117"/>
      <c r="E147" s="147">
        <v>12870</v>
      </c>
      <c r="F147" s="139">
        <f t="shared" si="7"/>
        <v>7920</v>
      </c>
      <c r="G147" s="151">
        <f t="shared" si="6"/>
        <v>5791</v>
      </c>
      <c r="H147" s="147">
        <v>86</v>
      </c>
    </row>
    <row r="148" spans="1:8" x14ac:dyDescent="0.2">
      <c r="A148" s="119">
        <v>164</v>
      </c>
      <c r="B148" s="57"/>
      <c r="C148" s="63">
        <f t="shared" si="8"/>
        <v>26.7</v>
      </c>
      <c r="D148" s="117"/>
      <c r="E148" s="147">
        <v>12870</v>
      </c>
      <c r="F148" s="139">
        <f t="shared" si="7"/>
        <v>7911</v>
      </c>
      <c r="G148" s="151">
        <f t="shared" si="6"/>
        <v>5784</v>
      </c>
      <c r="H148" s="147">
        <v>86</v>
      </c>
    </row>
    <row r="149" spans="1:8" x14ac:dyDescent="0.2">
      <c r="A149" s="119">
        <v>165</v>
      </c>
      <c r="B149" s="57"/>
      <c r="C149" s="63">
        <f t="shared" si="8"/>
        <v>26.74</v>
      </c>
      <c r="D149" s="117"/>
      <c r="E149" s="147">
        <v>12870</v>
      </c>
      <c r="F149" s="139">
        <f t="shared" si="7"/>
        <v>7899</v>
      </c>
      <c r="G149" s="151">
        <f t="shared" si="6"/>
        <v>5776</v>
      </c>
      <c r="H149" s="147">
        <v>86</v>
      </c>
    </row>
    <row r="150" spans="1:8" x14ac:dyDescent="0.2">
      <c r="A150" s="119">
        <v>166</v>
      </c>
      <c r="B150" s="57"/>
      <c r="C150" s="63">
        <f t="shared" si="8"/>
        <v>26.77</v>
      </c>
      <c r="D150" s="117"/>
      <c r="E150" s="147">
        <v>12870</v>
      </c>
      <c r="F150" s="139">
        <f t="shared" si="7"/>
        <v>7890</v>
      </c>
      <c r="G150" s="151">
        <f t="shared" si="6"/>
        <v>5769</v>
      </c>
      <c r="H150" s="147">
        <v>86</v>
      </c>
    </row>
    <row r="151" spans="1:8" x14ac:dyDescent="0.2">
      <c r="A151" s="119">
        <v>167</v>
      </c>
      <c r="B151" s="57"/>
      <c r="C151" s="63">
        <f t="shared" si="8"/>
        <v>26.81</v>
      </c>
      <c r="D151" s="117"/>
      <c r="E151" s="147">
        <v>12870</v>
      </c>
      <c r="F151" s="139">
        <f t="shared" si="7"/>
        <v>7879</v>
      </c>
      <c r="G151" s="151">
        <f t="shared" si="6"/>
        <v>5761</v>
      </c>
      <c r="H151" s="147">
        <v>86</v>
      </c>
    </row>
    <row r="152" spans="1:8" x14ac:dyDescent="0.2">
      <c r="A152" s="119">
        <v>168</v>
      </c>
      <c r="B152" s="57"/>
      <c r="C152" s="63">
        <f t="shared" si="8"/>
        <v>26.84</v>
      </c>
      <c r="D152" s="117"/>
      <c r="E152" s="147">
        <v>12870</v>
      </c>
      <c r="F152" s="139">
        <f t="shared" si="7"/>
        <v>7870</v>
      </c>
      <c r="G152" s="151">
        <f t="shared" si="6"/>
        <v>5754</v>
      </c>
      <c r="H152" s="147">
        <v>86</v>
      </c>
    </row>
    <row r="153" spans="1:8" x14ac:dyDescent="0.2">
      <c r="A153" s="119">
        <v>169</v>
      </c>
      <c r="B153" s="57"/>
      <c r="C153" s="63">
        <f t="shared" si="8"/>
        <v>26.88</v>
      </c>
      <c r="D153" s="117"/>
      <c r="E153" s="147">
        <v>12870</v>
      </c>
      <c r="F153" s="139">
        <f t="shared" si="7"/>
        <v>7858</v>
      </c>
      <c r="G153" s="151">
        <f t="shared" si="6"/>
        <v>5746</v>
      </c>
      <c r="H153" s="147">
        <v>86</v>
      </c>
    </row>
    <row r="154" spans="1:8" x14ac:dyDescent="0.2">
      <c r="A154" s="119">
        <v>170</v>
      </c>
      <c r="B154" s="57"/>
      <c r="C154" s="63">
        <f t="shared" si="8"/>
        <v>26.91</v>
      </c>
      <c r="D154" s="117"/>
      <c r="E154" s="147">
        <v>12870</v>
      </c>
      <c r="F154" s="139">
        <f t="shared" si="7"/>
        <v>7850</v>
      </c>
      <c r="G154" s="151">
        <f t="shared" si="6"/>
        <v>5739</v>
      </c>
      <c r="H154" s="147">
        <v>86</v>
      </c>
    </row>
    <row r="155" spans="1:8" x14ac:dyDescent="0.2">
      <c r="A155" s="119">
        <v>171</v>
      </c>
      <c r="B155" s="57"/>
      <c r="C155" s="63">
        <f t="shared" si="8"/>
        <v>26.95</v>
      </c>
      <c r="D155" s="117"/>
      <c r="E155" s="147">
        <v>12870</v>
      </c>
      <c r="F155" s="139">
        <f t="shared" si="7"/>
        <v>7838</v>
      </c>
      <c r="G155" s="151">
        <f t="shared" si="6"/>
        <v>5731</v>
      </c>
      <c r="H155" s="147">
        <v>86</v>
      </c>
    </row>
    <row r="156" spans="1:8" x14ac:dyDescent="0.2">
      <c r="A156" s="119">
        <v>172</v>
      </c>
      <c r="B156" s="57"/>
      <c r="C156" s="63">
        <f t="shared" si="8"/>
        <v>26.98</v>
      </c>
      <c r="D156" s="117"/>
      <c r="E156" s="147">
        <v>12870</v>
      </c>
      <c r="F156" s="139">
        <f t="shared" si="7"/>
        <v>7830</v>
      </c>
      <c r="G156" s="151">
        <f t="shared" si="6"/>
        <v>5724</v>
      </c>
      <c r="H156" s="147">
        <v>86</v>
      </c>
    </row>
    <row r="157" spans="1:8" x14ac:dyDescent="0.2">
      <c r="A157" s="119">
        <v>173</v>
      </c>
      <c r="B157" s="57"/>
      <c r="C157" s="63">
        <f t="shared" si="8"/>
        <v>27.02</v>
      </c>
      <c r="D157" s="117"/>
      <c r="E157" s="147">
        <v>12870</v>
      </c>
      <c r="F157" s="139">
        <f t="shared" si="7"/>
        <v>7818</v>
      </c>
      <c r="G157" s="151">
        <f t="shared" si="6"/>
        <v>5716</v>
      </c>
      <c r="H157" s="147">
        <v>86</v>
      </c>
    </row>
    <row r="158" spans="1:8" x14ac:dyDescent="0.2">
      <c r="A158" s="119">
        <v>174</v>
      </c>
      <c r="B158" s="57"/>
      <c r="C158" s="63">
        <f t="shared" si="8"/>
        <v>27.05</v>
      </c>
      <c r="D158" s="117"/>
      <c r="E158" s="147">
        <v>12870</v>
      </c>
      <c r="F158" s="139">
        <f t="shared" si="7"/>
        <v>7810</v>
      </c>
      <c r="G158" s="151">
        <f t="shared" si="6"/>
        <v>5709</v>
      </c>
      <c r="H158" s="147">
        <v>86</v>
      </c>
    </row>
    <row r="159" spans="1:8" x14ac:dyDescent="0.2">
      <c r="A159" s="119">
        <v>175</v>
      </c>
      <c r="B159" s="57"/>
      <c r="C159" s="63">
        <f t="shared" si="8"/>
        <v>27.08</v>
      </c>
      <c r="D159" s="117"/>
      <c r="E159" s="147">
        <v>12870</v>
      </c>
      <c r="F159" s="139">
        <f t="shared" si="7"/>
        <v>7801</v>
      </c>
      <c r="G159" s="151">
        <f t="shared" si="6"/>
        <v>5703</v>
      </c>
      <c r="H159" s="147">
        <v>86</v>
      </c>
    </row>
    <row r="160" spans="1:8" x14ac:dyDescent="0.2">
      <c r="A160" s="119">
        <v>176</v>
      </c>
      <c r="B160" s="57"/>
      <c r="C160" s="63">
        <f t="shared" si="8"/>
        <v>27.12</v>
      </c>
      <c r="D160" s="117"/>
      <c r="E160" s="147">
        <v>12870</v>
      </c>
      <c r="F160" s="139">
        <f t="shared" si="7"/>
        <v>7790</v>
      </c>
      <c r="G160" s="151">
        <f t="shared" si="6"/>
        <v>5695</v>
      </c>
      <c r="H160" s="147">
        <v>86</v>
      </c>
    </row>
    <row r="161" spans="1:8" x14ac:dyDescent="0.2">
      <c r="A161" s="119">
        <v>177</v>
      </c>
      <c r="B161" s="57"/>
      <c r="C161" s="63">
        <f t="shared" si="8"/>
        <v>27.15</v>
      </c>
      <c r="D161" s="117"/>
      <c r="E161" s="147">
        <v>12870</v>
      </c>
      <c r="F161" s="139">
        <f t="shared" si="7"/>
        <v>7781</v>
      </c>
      <c r="G161" s="151">
        <f t="shared" si="6"/>
        <v>5688</v>
      </c>
      <c r="H161" s="147">
        <v>86</v>
      </c>
    </row>
    <row r="162" spans="1:8" x14ac:dyDescent="0.2">
      <c r="A162" s="119">
        <v>178</v>
      </c>
      <c r="B162" s="57"/>
      <c r="C162" s="63">
        <f t="shared" si="8"/>
        <v>27.18</v>
      </c>
      <c r="D162" s="117"/>
      <c r="E162" s="147">
        <v>12870</v>
      </c>
      <c r="F162" s="139">
        <f t="shared" si="7"/>
        <v>7773</v>
      </c>
      <c r="G162" s="151">
        <f t="shared" si="6"/>
        <v>5682</v>
      </c>
      <c r="H162" s="147">
        <v>86</v>
      </c>
    </row>
    <row r="163" spans="1:8" x14ac:dyDescent="0.2">
      <c r="A163" s="119">
        <v>179</v>
      </c>
      <c r="B163" s="57"/>
      <c r="C163" s="63">
        <f t="shared" si="8"/>
        <v>27.22</v>
      </c>
      <c r="D163" s="117"/>
      <c r="E163" s="147">
        <v>12870</v>
      </c>
      <c r="F163" s="139">
        <f t="shared" si="7"/>
        <v>7761</v>
      </c>
      <c r="G163" s="151">
        <f t="shared" si="6"/>
        <v>5674</v>
      </c>
      <c r="H163" s="147">
        <v>86</v>
      </c>
    </row>
    <row r="164" spans="1:8" x14ac:dyDescent="0.2">
      <c r="A164" s="119">
        <v>180</v>
      </c>
      <c r="B164" s="57"/>
      <c r="C164" s="63">
        <f t="shared" si="8"/>
        <v>27.25</v>
      </c>
      <c r="D164" s="117"/>
      <c r="E164" s="147">
        <v>12870</v>
      </c>
      <c r="F164" s="139">
        <f t="shared" si="7"/>
        <v>7753</v>
      </c>
      <c r="G164" s="151">
        <f t="shared" si="6"/>
        <v>5668</v>
      </c>
      <c r="H164" s="147">
        <v>86</v>
      </c>
    </row>
    <row r="165" spans="1:8" x14ac:dyDescent="0.2">
      <c r="A165" s="119">
        <v>181</v>
      </c>
      <c r="B165" s="57"/>
      <c r="C165" s="63">
        <f t="shared" si="8"/>
        <v>27.28</v>
      </c>
      <c r="D165" s="117"/>
      <c r="E165" s="147">
        <v>12870</v>
      </c>
      <c r="F165" s="139">
        <f t="shared" si="7"/>
        <v>7744</v>
      </c>
      <c r="G165" s="151">
        <f t="shared" si="6"/>
        <v>5661</v>
      </c>
      <c r="H165" s="147">
        <v>86</v>
      </c>
    </row>
    <row r="166" spans="1:8" x14ac:dyDescent="0.2">
      <c r="A166" s="119">
        <v>182</v>
      </c>
      <c r="B166" s="57"/>
      <c r="C166" s="63">
        <f t="shared" si="8"/>
        <v>27.31</v>
      </c>
      <c r="D166" s="117"/>
      <c r="E166" s="147">
        <v>12870</v>
      </c>
      <c r="F166" s="139">
        <f t="shared" si="7"/>
        <v>7736</v>
      </c>
      <c r="G166" s="151">
        <f t="shared" si="6"/>
        <v>5655</v>
      </c>
      <c r="H166" s="147">
        <v>86</v>
      </c>
    </row>
    <row r="167" spans="1:8" x14ac:dyDescent="0.2">
      <c r="A167" s="119">
        <v>183</v>
      </c>
      <c r="B167" s="57"/>
      <c r="C167" s="63">
        <f t="shared" si="8"/>
        <v>27.35</v>
      </c>
      <c r="D167" s="117"/>
      <c r="E167" s="147">
        <v>12870</v>
      </c>
      <c r="F167" s="139">
        <f t="shared" si="7"/>
        <v>7725</v>
      </c>
      <c r="G167" s="151">
        <f t="shared" si="6"/>
        <v>5647</v>
      </c>
      <c r="H167" s="147">
        <v>86</v>
      </c>
    </row>
    <row r="168" spans="1:8" x14ac:dyDescent="0.2">
      <c r="A168" s="119">
        <v>184</v>
      </c>
      <c r="B168" s="57"/>
      <c r="C168" s="63">
        <f t="shared" si="8"/>
        <v>27.38</v>
      </c>
      <c r="D168" s="117"/>
      <c r="E168" s="147">
        <v>12870</v>
      </c>
      <c r="F168" s="139">
        <f t="shared" si="7"/>
        <v>7717</v>
      </c>
      <c r="G168" s="151">
        <f t="shared" si="6"/>
        <v>5641</v>
      </c>
      <c r="H168" s="147">
        <v>86</v>
      </c>
    </row>
    <row r="169" spans="1:8" x14ac:dyDescent="0.2">
      <c r="A169" s="119">
        <v>185</v>
      </c>
      <c r="B169" s="57"/>
      <c r="C169" s="63">
        <f t="shared" si="8"/>
        <v>27.41</v>
      </c>
      <c r="D169" s="117"/>
      <c r="E169" s="147">
        <v>12870</v>
      </c>
      <c r="F169" s="139">
        <f t="shared" si="7"/>
        <v>7708</v>
      </c>
      <c r="G169" s="151">
        <f t="shared" si="6"/>
        <v>5634</v>
      </c>
      <c r="H169" s="147">
        <v>86</v>
      </c>
    </row>
    <row r="170" spans="1:8" x14ac:dyDescent="0.2">
      <c r="A170" s="119">
        <v>186</v>
      </c>
      <c r="B170" s="57"/>
      <c r="C170" s="63">
        <f t="shared" si="8"/>
        <v>27.44</v>
      </c>
      <c r="D170" s="117"/>
      <c r="E170" s="147">
        <v>12870</v>
      </c>
      <c r="F170" s="139">
        <f t="shared" si="7"/>
        <v>7700</v>
      </c>
      <c r="G170" s="151">
        <f t="shared" si="6"/>
        <v>5628</v>
      </c>
      <c r="H170" s="147">
        <v>86</v>
      </c>
    </row>
    <row r="171" spans="1:8" x14ac:dyDescent="0.2">
      <c r="A171" s="119">
        <v>187</v>
      </c>
      <c r="B171" s="57"/>
      <c r="C171" s="63">
        <f t="shared" si="8"/>
        <v>27.47</v>
      </c>
      <c r="D171" s="117"/>
      <c r="E171" s="147">
        <v>12870</v>
      </c>
      <c r="F171" s="139">
        <f t="shared" si="7"/>
        <v>7692</v>
      </c>
      <c r="G171" s="151">
        <f t="shared" si="6"/>
        <v>5622</v>
      </c>
      <c r="H171" s="147">
        <v>86</v>
      </c>
    </row>
    <row r="172" spans="1:8" x14ac:dyDescent="0.2">
      <c r="A172" s="119">
        <v>188</v>
      </c>
      <c r="B172" s="57"/>
      <c r="C172" s="63">
        <f t="shared" si="8"/>
        <v>27.51</v>
      </c>
      <c r="D172" s="117"/>
      <c r="E172" s="147">
        <v>12870</v>
      </c>
      <c r="F172" s="139">
        <f t="shared" si="7"/>
        <v>7680</v>
      </c>
      <c r="G172" s="151">
        <f t="shared" si="6"/>
        <v>5614</v>
      </c>
      <c r="H172" s="147">
        <v>86</v>
      </c>
    </row>
    <row r="173" spans="1:8" x14ac:dyDescent="0.2">
      <c r="A173" s="119">
        <v>189</v>
      </c>
      <c r="B173" s="57"/>
      <c r="C173" s="63">
        <f t="shared" si="8"/>
        <v>27.54</v>
      </c>
      <c r="D173" s="117"/>
      <c r="E173" s="147">
        <v>12870</v>
      </c>
      <c r="F173" s="139">
        <f t="shared" si="7"/>
        <v>7672</v>
      </c>
      <c r="G173" s="151">
        <f t="shared" si="6"/>
        <v>5608</v>
      </c>
      <c r="H173" s="147">
        <v>86</v>
      </c>
    </row>
    <row r="174" spans="1:8" x14ac:dyDescent="0.2">
      <c r="A174" s="119">
        <v>190</v>
      </c>
      <c r="B174" s="57"/>
      <c r="C174" s="63">
        <f t="shared" si="8"/>
        <v>27.57</v>
      </c>
      <c r="D174" s="117"/>
      <c r="E174" s="147">
        <v>12870</v>
      </c>
      <c r="F174" s="139">
        <f t="shared" si="7"/>
        <v>7664</v>
      </c>
      <c r="G174" s="151">
        <f t="shared" si="6"/>
        <v>5602</v>
      </c>
      <c r="H174" s="147">
        <v>86</v>
      </c>
    </row>
    <row r="175" spans="1:8" x14ac:dyDescent="0.2">
      <c r="A175" s="119">
        <v>191</v>
      </c>
      <c r="B175" s="57"/>
      <c r="C175" s="63">
        <f t="shared" si="8"/>
        <v>27.6</v>
      </c>
      <c r="D175" s="117"/>
      <c r="E175" s="147">
        <v>12870</v>
      </c>
      <c r="F175" s="139">
        <f t="shared" si="7"/>
        <v>7656</v>
      </c>
      <c r="G175" s="151">
        <f t="shared" si="6"/>
        <v>5596</v>
      </c>
      <c r="H175" s="147">
        <v>86</v>
      </c>
    </row>
    <row r="176" spans="1:8" x14ac:dyDescent="0.2">
      <c r="A176" s="119">
        <v>192</v>
      </c>
      <c r="B176" s="57"/>
      <c r="C176" s="63">
        <f t="shared" si="8"/>
        <v>27.63</v>
      </c>
      <c r="D176" s="117"/>
      <c r="E176" s="147">
        <v>12870</v>
      </c>
      <c r="F176" s="139">
        <f t="shared" si="7"/>
        <v>7647</v>
      </c>
      <c r="G176" s="151">
        <f t="shared" si="6"/>
        <v>5590</v>
      </c>
      <c r="H176" s="147">
        <v>86</v>
      </c>
    </row>
    <row r="177" spans="1:8" x14ac:dyDescent="0.2">
      <c r="A177" s="119">
        <v>193</v>
      </c>
      <c r="B177" s="57"/>
      <c r="C177" s="63">
        <f t="shared" si="8"/>
        <v>27.66</v>
      </c>
      <c r="D177" s="117"/>
      <c r="E177" s="147">
        <v>12870</v>
      </c>
      <c r="F177" s="139">
        <f t="shared" si="7"/>
        <v>7639</v>
      </c>
      <c r="G177" s="151">
        <f t="shared" si="6"/>
        <v>5584</v>
      </c>
      <c r="H177" s="147">
        <v>86</v>
      </c>
    </row>
    <row r="178" spans="1:8" x14ac:dyDescent="0.2">
      <c r="A178" s="119">
        <v>194</v>
      </c>
      <c r="B178" s="57"/>
      <c r="C178" s="63">
        <f t="shared" si="8"/>
        <v>27.69</v>
      </c>
      <c r="D178" s="117"/>
      <c r="E178" s="147">
        <v>12870</v>
      </c>
      <c r="F178" s="139">
        <f t="shared" si="7"/>
        <v>7631</v>
      </c>
      <c r="G178" s="151">
        <f t="shared" si="6"/>
        <v>5577</v>
      </c>
      <c r="H178" s="147">
        <v>86</v>
      </c>
    </row>
    <row r="179" spans="1:8" x14ac:dyDescent="0.2">
      <c r="A179" s="119">
        <v>195</v>
      </c>
      <c r="B179" s="57"/>
      <c r="C179" s="63">
        <f t="shared" si="8"/>
        <v>27.72</v>
      </c>
      <c r="D179" s="117"/>
      <c r="E179" s="147">
        <v>12870</v>
      </c>
      <c r="F179" s="139">
        <f t="shared" si="7"/>
        <v>7623</v>
      </c>
      <c r="G179" s="151">
        <f t="shared" si="6"/>
        <v>5571</v>
      </c>
      <c r="H179" s="147">
        <v>86</v>
      </c>
    </row>
    <row r="180" spans="1:8" x14ac:dyDescent="0.2">
      <c r="A180" s="119">
        <v>196</v>
      </c>
      <c r="B180" s="57"/>
      <c r="C180" s="63">
        <f t="shared" si="8"/>
        <v>27.75</v>
      </c>
      <c r="D180" s="117"/>
      <c r="E180" s="147">
        <v>12870</v>
      </c>
      <c r="F180" s="139">
        <f t="shared" si="7"/>
        <v>7615</v>
      </c>
      <c r="G180" s="151">
        <f t="shared" si="6"/>
        <v>5565</v>
      </c>
      <c r="H180" s="147">
        <v>86</v>
      </c>
    </row>
    <row r="181" spans="1:8" x14ac:dyDescent="0.2">
      <c r="A181" s="119">
        <v>197</v>
      </c>
      <c r="B181" s="57"/>
      <c r="C181" s="63">
        <f t="shared" si="8"/>
        <v>27.78</v>
      </c>
      <c r="D181" s="117"/>
      <c r="E181" s="147">
        <v>12870</v>
      </c>
      <c r="F181" s="139">
        <f t="shared" si="7"/>
        <v>7607</v>
      </c>
      <c r="G181" s="151">
        <f t="shared" si="6"/>
        <v>5559</v>
      </c>
      <c r="H181" s="147">
        <v>86</v>
      </c>
    </row>
    <row r="182" spans="1:8" x14ac:dyDescent="0.2">
      <c r="A182" s="119">
        <v>198</v>
      </c>
      <c r="B182" s="57"/>
      <c r="C182" s="63">
        <f t="shared" si="8"/>
        <v>27.81</v>
      </c>
      <c r="D182" s="117"/>
      <c r="E182" s="147">
        <v>12870</v>
      </c>
      <c r="F182" s="139">
        <f t="shared" si="7"/>
        <v>7599</v>
      </c>
      <c r="G182" s="151">
        <f t="shared" si="6"/>
        <v>5553</v>
      </c>
      <c r="H182" s="147">
        <v>86</v>
      </c>
    </row>
    <row r="183" spans="1:8" x14ac:dyDescent="0.2">
      <c r="A183" s="119">
        <v>199</v>
      </c>
      <c r="B183" s="57"/>
      <c r="C183" s="63">
        <f t="shared" si="8"/>
        <v>27.84</v>
      </c>
      <c r="D183" s="117"/>
      <c r="E183" s="147">
        <v>12870</v>
      </c>
      <c r="F183" s="139">
        <f t="shared" si="7"/>
        <v>7590</v>
      </c>
      <c r="G183" s="151">
        <f t="shared" si="6"/>
        <v>5547</v>
      </c>
      <c r="H183" s="147">
        <v>86</v>
      </c>
    </row>
    <row r="184" spans="1:8" x14ac:dyDescent="0.2">
      <c r="A184" s="119">
        <v>200</v>
      </c>
      <c r="B184" s="57"/>
      <c r="C184" s="63">
        <f t="shared" si="8"/>
        <v>27.87</v>
      </c>
      <c r="D184" s="117"/>
      <c r="E184" s="147">
        <v>12870</v>
      </c>
      <c r="F184" s="139">
        <f t="shared" si="7"/>
        <v>7582</v>
      </c>
      <c r="G184" s="151">
        <f t="shared" si="6"/>
        <v>5541</v>
      </c>
      <c r="H184" s="147">
        <v>86</v>
      </c>
    </row>
    <row r="185" spans="1:8" x14ac:dyDescent="0.2">
      <c r="A185" s="119">
        <v>201</v>
      </c>
      <c r="B185" s="57"/>
      <c r="C185" s="63">
        <f t="shared" si="8"/>
        <v>27.9</v>
      </c>
      <c r="D185" s="117"/>
      <c r="E185" s="147">
        <v>12870</v>
      </c>
      <c r="F185" s="139">
        <f t="shared" si="7"/>
        <v>7574</v>
      </c>
      <c r="G185" s="151">
        <f t="shared" si="6"/>
        <v>5535</v>
      </c>
      <c r="H185" s="147">
        <v>86</v>
      </c>
    </row>
    <row r="186" spans="1:8" x14ac:dyDescent="0.2">
      <c r="A186" s="119">
        <v>202</v>
      </c>
      <c r="B186" s="57"/>
      <c r="C186" s="63">
        <f t="shared" si="8"/>
        <v>27.93</v>
      </c>
      <c r="D186" s="117"/>
      <c r="E186" s="147">
        <v>12870</v>
      </c>
      <c r="F186" s="139">
        <f t="shared" si="7"/>
        <v>7566</v>
      </c>
      <c r="G186" s="151">
        <f t="shared" si="6"/>
        <v>5530</v>
      </c>
      <c r="H186" s="147">
        <v>86</v>
      </c>
    </row>
    <row r="187" spans="1:8" x14ac:dyDescent="0.2">
      <c r="A187" s="119">
        <v>203</v>
      </c>
      <c r="B187" s="57"/>
      <c r="C187" s="63">
        <f t="shared" si="8"/>
        <v>27.96</v>
      </c>
      <c r="D187" s="117"/>
      <c r="E187" s="147">
        <v>12870</v>
      </c>
      <c r="F187" s="139">
        <f t="shared" si="7"/>
        <v>7558</v>
      </c>
      <c r="G187" s="151">
        <f t="shared" si="6"/>
        <v>5524</v>
      </c>
      <c r="H187" s="147">
        <v>86</v>
      </c>
    </row>
    <row r="188" spans="1:8" x14ac:dyDescent="0.2">
      <c r="A188" s="119">
        <v>204</v>
      </c>
      <c r="B188" s="57"/>
      <c r="C188" s="63">
        <f t="shared" si="8"/>
        <v>27.99</v>
      </c>
      <c r="D188" s="117"/>
      <c r="E188" s="147">
        <v>12870</v>
      </c>
      <c r="F188" s="139">
        <f t="shared" si="7"/>
        <v>7550</v>
      </c>
      <c r="G188" s="151">
        <f t="shared" si="6"/>
        <v>5518</v>
      </c>
      <c r="H188" s="147">
        <v>86</v>
      </c>
    </row>
    <row r="189" spans="1:8" x14ac:dyDescent="0.2">
      <c r="A189" s="119">
        <v>205</v>
      </c>
      <c r="B189" s="57"/>
      <c r="C189" s="63">
        <f t="shared" si="8"/>
        <v>28.02</v>
      </c>
      <c r="D189" s="117"/>
      <c r="E189" s="147">
        <v>12870</v>
      </c>
      <c r="F189" s="139">
        <f t="shared" si="7"/>
        <v>7542</v>
      </c>
      <c r="G189" s="151">
        <f t="shared" si="6"/>
        <v>5512</v>
      </c>
      <c r="H189" s="147">
        <v>86</v>
      </c>
    </row>
    <row r="190" spans="1:8" x14ac:dyDescent="0.2">
      <c r="A190" s="119">
        <v>206</v>
      </c>
      <c r="B190" s="57"/>
      <c r="C190" s="63">
        <f t="shared" si="8"/>
        <v>28.05</v>
      </c>
      <c r="D190" s="117"/>
      <c r="E190" s="147">
        <v>12870</v>
      </c>
      <c r="F190" s="139">
        <f t="shared" si="7"/>
        <v>7534</v>
      </c>
      <c r="G190" s="151">
        <f t="shared" si="6"/>
        <v>5506</v>
      </c>
      <c r="H190" s="147">
        <v>86</v>
      </c>
    </row>
    <row r="191" spans="1:8" x14ac:dyDescent="0.2">
      <c r="A191" s="119">
        <v>207</v>
      </c>
      <c r="B191" s="57"/>
      <c r="C191" s="63">
        <f t="shared" si="8"/>
        <v>28.08</v>
      </c>
      <c r="D191" s="117"/>
      <c r="E191" s="147">
        <v>12870</v>
      </c>
      <c r="F191" s="139">
        <f t="shared" si="7"/>
        <v>7526</v>
      </c>
      <c r="G191" s="151">
        <f t="shared" si="6"/>
        <v>5500</v>
      </c>
      <c r="H191" s="147">
        <v>86</v>
      </c>
    </row>
    <row r="192" spans="1:8" x14ac:dyDescent="0.2">
      <c r="A192" s="119">
        <v>208</v>
      </c>
      <c r="B192" s="57"/>
      <c r="C192" s="63">
        <f t="shared" si="8"/>
        <v>28.11</v>
      </c>
      <c r="D192" s="117"/>
      <c r="E192" s="147">
        <v>12870</v>
      </c>
      <c r="F192" s="139">
        <f t="shared" si="7"/>
        <v>7518</v>
      </c>
      <c r="G192" s="151">
        <f t="shared" si="6"/>
        <v>5494</v>
      </c>
      <c r="H192" s="147">
        <v>86</v>
      </c>
    </row>
    <row r="193" spans="1:8" x14ac:dyDescent="0.2">
      <c r="A193" s="119">
        <v>209</v>
      </c>
      <c r="B193" s="57"/>
      <c r="C193" s="63">
        <f t="shared" si="8"/>
        <v>28.14</v>
      </c>
      <c r="D193" s="117"/>
      <c r="E193" s="147">
        <v>12870</v>
      </c>
      <c r="F193" s="139">
        <f t="shared" si="7"/>
        <v>7510</v>
      </c>
      <c r="G193" s="151">
        <f t="shared" si="6"/>
        <v>5488</v>
      </c>
      <c r="H193" s="147">
        <v>86</v>
      </c>
    </row>
    <row r="194" spans="1:8" x14ac:dyDescent="0.2">
      <c r="A194" s="119">
        <v>210</v>
      </c>
      <c r="B194" s="57"/>
      <c r="C194" s="63">
        <f t="shared" si="8"/>
        <v>28.16</v>
      </c>
      <c r="D194" s="117"/>
      <c r="E194" s="147">
        <v>12870</v>
      </c>
      <c r="F194" s="139">
        <f t="shared" si="7"/>
        <v>7505</v>
      </c>
      <c r="G194" s="151">
        <f t="shared" si="6"/>
        <v>5484</v>
      </c>
      <c r="H194" s="147">
        <v>86</v>
      </c>
    </row>
    <row r="195" spans="1:8" x14ac:dyDescent="0.2">
      <c r="A195" s="119">
        <v>211</v>
      </c>
      <c r="B195" s="57"/>
      <c r="C195" s="63">
        <f t="shared" si="8"/>
        <v>28.19</v>
      </c>
      <c r="D195" s="117"/>
      <c r="E195" s="147">
        <v>12870</v>
      </c>
      <c r="F195" s="139">
        <f t="shared" si="7"/>
        <v>7497</v>
      </c>
      <c r="G195" s="151">
        <f t="shared" si="6"/>
        <v>5479</v>
      </c>
      <c r="H195" s="147">
        <v>86</v>
      </c>
    </row>
    <row r="196" spans="1:8" x14ac:dyDescent="0.2">
      <c r="A196" s="119">
        <v>212</v>
      </c>
      <c r="B196" s="57"/>
      <c r="C196" s="63">
        <f t="shared" si="8"/>
        <v>28.22</v>
      </c>
      <c r="D196" s="117"/>
      <c r="E196" s="147">
        <v>12870</v>
      </c>
      <c r="F196" s="139">
        <f t="shared" si="7"/>
        <v>7489</v>
      </c>
      <c r="G196" s="151">
        <f t="shared" si="6"/>
        <v>5473</v>
      </c>
      <c r="H196" s="147">
        <v>86</v>
      </c>
    </row>
    <row r="197" spans="1:8" x14ac:dyDescent="0.2">
      <c r="A197" s="119">
        <v>213</v>
      </c>
      <c r="B197" s="57"/>
      <c r="C197" s="63">
        <f t="shared" si="8"/>
        <v>28.25</v>
      </c>
      <c r="D197" s="117"/>
      <c r="E197" s="147">
        <v>12870</v>
      </c>
      <c r="F197" s="139">
        <f t="shared" si="7"/>
        <v>7482</v>
      </c>
      <c r="G197" s="151">
        <f t="shared" si="6"/>
        <v>5467</v>
      </c>
      <c r="H197" s="147">
        <v>86</v>
      </c>
    </row>
    <row r="198" spans="1:8" x14ac:dyDescent="0.2">
      <c r="A198" s="119">
        <v>214</v>
      </c>
      <c r="B198" s="57"/>
      <c r="C198" s="63">
        <f t="shared" si="8"/>
        <v>28.28</v>
      </c>
      <c r="D198" s="117"/>
      <c r="E198" s="147">
        <v>12870</v>
      </c>
      <c r="F198" s="139">
        <f t="shared" si="7"/>
        <v>7474</v>
      </c>
      <c r="G198" s="151">
        <f t="shared" si="6"/>
        <v>5461</v>
      </c>
      <c r="H198" s="147">
        <v>86</v>
      </c>
    </row>
    <row r="199" spans="1:8" x14ac:dyDescent="0.2">
      <c r="A199" s="119">
        <v>215</v>
      </c>
      <c r="B199" s="57"/>
      <c r="C199" s="63">
        <f t="shared" si="8"/>
        <v>28.3</v>
      </c>
      <c r="D199" s="117"/>
      <c r="E199" s="147">
        <v>12870</v>
      </c>
      <c r="F199" s="139">
        <f t="shared" si="7"/>
        <v>7468</v>
      </c>
      <c r="G199" s="151">
        <f t="shared" si="6"/>
        <v>5457</v>
      </c>
      <c r="H199" s="147">
        <v>86</v>
      </c>
    </row>
    <row r="200" spans="1:8" x14ac:dyDescent="0.2">
      <c r="A200" s="119">
        <v>216</v>
      </c>
      <c r="B200" s="57"/>
      <c r="C200" s="63">
        <f t="shared" si="8"/>
        <v>28.33</v>
      </c>
      <c r="D200" s="117"/>
      <c r="E200" s="147">
        <v>12870</v>
      </c>
      <c r="F200" s="139">
        <f t="shared" si="7"/>
        <v>7461</v>
      </c>
      <c r="G200" s="151">
        <f t="shared" si="6"/>
        <v>5451</v>
      </c>
      <c r="H200" s="147">
        <v>86</v>
      </c>
    </row>
    <row r="201" spans="1:8" x14ac:dyDescent="0.2">
      <c r="A201" s="119">
        <v>217</v>
      </c>
      <c r="B201" s="57"/>
      <c r="C201" s="63">
        <f t="shared" si="8"/>
        <v>28.36</v>
      </c>
      <c r="D201" s="117"/>
      <c r="E201" s="147">
        <v>12870</v>
      </c>
      <c r="F201" s="139">
        <f t="shared" si="7"/>
        <v>7453</v>
      </c>
      <c r="G201" s="151">
        <f t="shared" si="6"/>
        <v>5446</v>
      </c>
      <c r="H201" s="147">
        <v>86</v>
      </c>
    </row>
    <row r="202" spans="1:8" x14ac:dyDescent="0.2">
      <c r="A202" s="119">
        <v>218</v>
      </c>
      <c r="B202" s="57"/>
      <c r="C202" s="63">
        <f t="shared" si="8"/>
        <v>28.39</v>
      </c>
      <c r="D202" s="117"/>
      <c r="E202" s="147">
        <v>12870</v>
      </c>
      <c r="F202" s="139">
        <f t="shared" si="7"/>
        <v>7445</v>
      </c>
      <c r="G202" s="151">
        <f t="shared" si="6"/>
        <v>5440</v>
      </c>
      <c r="H202" s="147">
        <v>86</v>
      </c>
    </row>
    <row r="203" spans="1:8" x14ac:dyDescent="0.2">
      <c r="A203" s="119">
        <v>219</v>
      </c>
      <c r="B203" s="57"/>
      <c r="C203" s="63">
        <f t="shared" si="8"/>
        <v>28.42</v>
      </c>
      <c r="D203" s="117"/>
      <c r="E203" s="147">
        <v>12870</v>
      </c>
      <c r="F203" s="139">
        <f t="shared" si="7"/>
        <v>7437</v>
      </c>
      <c r="G203" s="151">
        <f t="shared" si="6"/>
        <v>5434</v>
      </c>
      <c r="H203" s="147">
        <v>86</v>
      </c>
    </row>
    <row r="204" spans="1:8" x14ac:dyDescent="0.2">
      <c r="A204" s="119">
        <v>220</v>
      </c>
      <c r="B204" s="57"/>
      <c r="C204" s="63">
        <f t="shared" si="8"/>
        <v>28.44</v>
      </c>
      <c r="D204" s="117"/>
      <c r="E204" s="147">
        <v>12870</v>
      </c>
      <c r="F204" s="139">
        <f t="shared" si="7"/>
        <v>7432</v>
      </c>
      <c r="G204" s="151">
        <f t="shared" si="6"/>
        <v>5430</v>
      </c>
      <c r="H204" s="147">
        <v>86</v>
      </c>
    </row>
    <row r="205" spans="1:8" x14ac:dyDescent="0.2">
      <c r="A205" s="119">
        <v>221</v>
      </c>
      <c r="B205" s="57"/>
      <c r="C205" s="63">
        <f t="shared" si="8"/>
        <v>28.47</v>
      </c>
      <c r="D205" s="117"/>
      <c r="E205" s="147">
        <v>12870</v>
      </c>
      <c r="F205" s="139">
        <f t="shared" si="7"/>
        <v>7424</v>
      </c>
      <c r="G205" s="151">
        <f t="shared" ref="G205:G268" si="9">ROUND(12*(1/C205*E205),0)</f>
        <v>5425</v>
      </c>
      <c r="H205" s="147">
        <v>86</v>
      </c>
    </row>
    <row r="206" spans="1:8" x14ac:dyDescent="0.2">
      <c r="A206" s="119">
        <v>222</v>
      </c>
      <c r="B206" s="57"/>
      <c r="C206" s="63">
        <f t="shared" si="8"/>
        <v>28.5</v>
      </c>
      <c r="D206" s="117"/>
      <c r="E206" s="147">
        <v>12870</v>
      </c>
      <c r="F206" s="139">
        <f t="shared" ref="F206:F269" si="10">ROUND(12*1.35278*(1/C206*E206)+H206,0)</f>
        <v>7417</v>
      </c>
      <c r="G206" s="151">
        <f t="shared" si="9"/>
        <v>5419</v>
      </c>
      <c r="H206" s="147">
        <v>86</v>
      </c>
    </row>
    <row r="207" spans="1:8" x14ac:dyDescent="0.2">
      <c r="A207" s="119">
        <v>223</v>
      </c>
      <c r="B207" s="57"/>
      <c r="C207" s="63">
        <f t="shared" ref="C207:C270" si="11">ROUND((10.899*LN(A207)+A207/200)*0.5-1.5,2)</f>
        <v>28.52</v>
      </c>
      <c r="D207" s="117"/>
      <c r="E207" s="147">
        <v>12870</v>
      </c>
      <c r="F207" s="139">
        <f t="shared" si="10"/>
        <v>7412</v>
      </c>
      <c r="G207" s="151">
        <f t="shared" si="9"/>
        <v>5415</v>
      </c>
      <c r="H207" s="147">
        <v>86</v>
      </c>
    </row>
    <row r="208" spans="1:8" x14ac:dyDescent="0.2">
      <c r="A208" s="119">
        <v>224</v>
      </c>
      <c r="B208" s="57"/>
      <c r="C208" s="63">
        <f t="shared" si="11"/>
        <v>28.55</v>
      </c>
      <c r="D208" s="117"/>
      <c r="E208" s="147">
        <v>12870</v>
      </c>
      <c r="F208" s="139">
        <f t="shared" si="10"/>
        <v>7404</v>
      </c>
      <c r="G208" s="151">
        <f t="shared" si="9"/>
        <v>5409</v>
      </c>
      <c r="H208" s="147">
        <v>86</v>
      </c>
    </row>
    <row r="209" spans="1:8" x14ac:dyDescent="0.2">
      <c r="A209" s="119">
        <v>225</v>
      </c>
      <c r="B209" s="57"/>
      <c r="C209" s="63">
        <f t="shared" si="11"/>
        <v>28.58</v>
      </c>
      <c r="D209" s="117"/>
      <c r="E209" s="147">
        <v>12870</v>
      </c>
      <c r="F209" s="139">
        <f t="shared" si="10"/>
        <v>7396</v>
      </c>
      <c r="G209" s="151">
        <f t="shared" si="9"/>
        <v>5404</v>
      </c>
      <c r="H209" s="147">
        <v>86</v>
      </c>
    </row>
    <row r="210" spans="1:8" x14ac:dyDescent="0.2">
      <c r="A210" s="119">
        <v>226</v>
      </c>
      <c r="B210" s="57"/>
      <c r="C210" s="63">
        <f t="shared" si="11"/>
        <v>28.6</v>
      </c>
      <c r="D210" s="117"/>
      <c r="E210" s="147">
        <v>12870</v>
      </c>
      <c r="F210" s="139">
        <f t="shared" si="10"/>
        <v>7391</v>
      </c>
      <c r="G210" s="151">
        <f t="shared" si="9"/>
        <v>5400</v>
      </c>
      <c r="H210" s="147">
        <v>86</v>
      </c>
    </row>
    <row r="211" spans="1:8" x14ac:dyDescent="0.2">
      <c r="A211" s="119">
        <v>227</v>
      </c>
      <c r="B211" s="57"/>
      <c r="C211" s="63">
        <f t="shared" si="11"/>
        <v>28.63</v>
      </c>
      <c r="D211" s="117"/>
      <c r="E211" s="147">
        <v>12870</v>
      </c>
      <c r="F211" s="139">
        <f t="shared" si="10"/>
        <v>7383</v>
      </c>
      <c r="G211" s="151">
        <f t="shared" si="9"/>
        <v>5394</v>
      </c>
      <c r="H211" s="147">
        <v>86</v>
      </c>
    </row>
    <row r="212" spans="1:8" x14ac:dyDescent="0.2">
      <c r="A212" s="119">
        <v>228</v>
      </c>
      <c r="B212" s="57"/>
      <c r="C212" s="63">
        <f t="shared" si="11"/>
        <v>28.66</v>
      </c>
      <c r="D212" s="117"/>
      <c r="E212" s="147">
        <v>12870</v>
      </c>
      <c r="F212" s="139">
        <f t="shared" si="10"/>
        <v>7376</v>
      </c>
      <c r="G212" s="151">
        <f t="shared" si="9"/>
        <v>5389</v>
      </c>
      <c r="H212" s="147">
        <v>86</v>
      </c>
    </row>
    <row r="213" spans="1:8" x14ac:dyDescent="0.2">
      <c r="A213" s="119">
        <v>229</v>
      </c>
      <c r="B213" s="57"/>
      <c r="C213" s="63">
        <f t="shared" si="11"/>
        <v>28.68</v>
      </c>
      <c r="D213" s="117"/>
      <c r="E213" s="147">
        <v>12870</v>
      </c>
      <c r="F213" s="139">
        <f t="shared" si="10"/>
        <v>7371</v>
      </c>
      <c r="G213" s="151">
        <f t="shared" si="9"/>
        <v>5385</v>
      </c>
      <c r="H213" s="147">
        <v>86</v>
      </c>
    </row>
    <row r="214" spans="1:8" x14ac:dyDescent="0.2">
      <c r="A214" s="119">
        <v>230</v>
      </c>
      <c r="B214" s="57"/>
      <c r="C214" s="63">
        <f t="shared" si="11"/>
        <v>28.71</v>
      </c>
      <c r="D214" s="117"/>
      <c r="E214" s="147">
        <v>12870</v>
      </c>
      <c r="F214" s="139">
        <f t="shared" si="10"/>
        <v>7363</v>
      </c>
      <c r="G214" s="151">
        <f t="shared" si="9"/>
        <v>5379</v>
      </c>
      <c r="H214" s="147">
        <v>86</v>
      </c>
    </row>
    <row r="215" spans="1:8" x14ac:dyDescent="0.2">
      <c r="A215" s="119">
        <v>231</v>
      </c>
      <c r="B215" s="57"/>
      <c r="C215" s="63">
        <f t="shared" si="11"/>
        <v>28.74</v>
      </c>
      <c r="D215" s="117"/>
      <c r="E215" s="147">
        <v>12870</v>
      </c>
      <c r="F215" s="139">
        <f t="shared" si="10"/>
        <v>7355</v>
      </c>
      <c r="G215" s="151">
        <f t="shared" si="9"/>
        <v>5374</v>
      </c>
      <c r="H215" s="147">
        <v>86</v>
      </c>
    </row>
    <row r="216" spans="1:8" x14ac:dyDescent="0.2">
      <c r="A216" s="119">
        <v>232</v>
      </c>
      <c r="B216" s="57"/>
      <c r="C216" s="63">
        <f t="shared" si="11"/>
        <v>28.76</v>
      </c>
      <c r="D216" s="117"/>
      <c r="E216" s="147">
        <v>12870</v>
      </c>
      <c r="F216" s="139">
        <f t="shared" si="10"/>
        <v>7350</v>
      </c>
      <c r="G216" s="151">
        <f t="shared" si="9"/>
        <v>5370</v>
      </c>
      <c r="H216" s="147">
        <v>86</v>
      </c>
    </row>
    <row r="217" spans="1:8" x14ac:dyDescent="0.2">
      <c r="A217" s="119">
        <v>233</v>
      </c>
      <c r="B217" s="57"/>
      <c r="C217" s="63">
        <f t="shared" si="11"/>
        <v>28.79</v>
      </c>
      <c r="D217" s="117"/>
      <c r="E217" s="147">
        <v>12870</v>
      </c>
      <c r="F217" s="139">
        <f t="shared" si="10"/>
        <v>7343</v>
      </c>
      <c r="G217" s="151">
        <f t="shared" si="9"/>
        <v>5364</v>
      </c>
      <c r="H217" s="147">
        <v>86</v>
      </c>
    </row>
    <row r="218" spans="1:8" x14ac:dyDescent="0.2">
      <c r="A218" s="119">
        <v>234</v>
      </c>
      <c r="B218" s="57"/>
      <c r="C218" s="63">
        <f t="shared" si="11"/>
        <v>28.81</v>
      </c>
      <c r="D218" s="117"/>
      <c r="E218" s="147">
        <v>12870</v>
      </c>
      <c r="F218" s="139">
        <f t="shared" si="10"/>
        <v>7338</v>
      </c>
      <c r="G218" s="151">
        <f t="shared" si="9"/>
        <v>5361</v>
      </c>
      <c r="H218" s="147">
        <v>86</v>
      </c>
    </row>
    <row r="219" spans="1:8" x14ac:dyDescent="0.2">
      <c r="A219" s="119">
        <v>235</v>
      </c>
      <c r="B219" s="57"/>
      <c r="C219" s="63">
        <f t="shared" si="11"/>
        <v>28.84</v>
      </c>
      <c r="D219" s="117"/>
      <c r="E219" s="147">
        <v>12870</v>
      </c>
      <c r="F219" s="139">
        <f t="shared" si="10"/>
        <v>7330</v>
      </c>
      <c r="G219" s="151">
        <f t="shared" si="9"/>
        <v>5355</v>
      </c>
      <c r="H219" s="147">
        <v>86</v>
      </c>
    </row>
    <row r="220" spans="1:8" x14ac:dyDescent="0.2">
      <c r="A220" s="119">
        <v>236</v>
      </c>
      <c r="B220" s="57"/>
      <c r="C220" s="63">
        <f t="shared" si="11"/>
        <v>28.87</v>
      </c>
      <c r="D220" s="117"/>
      <c r="E220" s="147">
        <v>12870</v>
      </c>
      <c r="F220" s="139">
        <f t="shared" si="10"/>
        <v>7323</v>
      </c>
      <c r="G220" s="151">
        <f t="shared" si="9"/>
        <v>5349</v>
      </c>
      <c r="H220" s="147">
        <v>86</v>
      </c>
    </row>
    <row r="221" spans="1:8" x14ac:dyDescent="0.2">
      <c r="A221" s="119">
        <v>237</v>
      </c>
      <c r="B221" s="57"/>
      <c r="C221" s="63">
        <f t="shared" si="11"/>
        <v>28.89</v>
      </c>
      <c r="D221" s="117"/>
      <c r="E221" s="147">
        <v>12870</v>
      </c>
      <c r="F221" s="139">
        <f t="shared" si="10"/>
        <v>7318</v>
      </c>
      <c r="G221" s="151">
        <f t="shared" si="9"/>
        <v>5346</v>
      </c>
      <c r="H221" s="147">
        <v>86</v>
      </c>
    </row>
    <row r="222" spans="1:8" x14ac:dyDescent="0.2">
      <c r="A222" s="119">
        <v>238</v>
      </c>
      <c r="B222" s="57"/>
      <c r="C222" s="63">
        <f t="shared" si="11"/>
        <v>28.92</v>
      </c>
      <c r="D222" s="117"/>
      <c r="E222" s="147">
        <v>12870</v>
      </c>
      <c r="F222" s="139">
        <f t="shared" si="10"/>
        <v>7310</v>
      </c>
      <c r="G222" s="151">
        <f t="shared" si="9"/>
        <v>5340</v>
      </c>
      <c r="H222" s="147">
        <v>86</v>
      </c>
    </row>
    <row r="223" spans="1:8" x14ac:dyDescent="0.2">
      <c r="A223" s="119">
        <v>239</v>
      </c>
      <c r="B223" s="57"/>
      <c r="C223" s="63">
        <f t="shared" si="11"/>
        <v>28.94</v>
      </c>
      <c r="D223" s="117"/>
      <c r="E223" s="147">
        <v>12870</v>
      </c>
      <c r="F223" s="139">
        <f t="shared" si="10"/>
        <v>7305</v>
      </c>
      <c r="G223" s="151">
        <f t="shared" si="9"/>
        <v>5337</v>
      </c>
      <c r="H223" s="147">
        <v>86</v>
      </c>
    </row>
    <row r="224" spans="1:8" x14ac:dyDescent="0.2">
      <c r="A224" s="119">
        <v>240</v>
      </c>
      <c r="B224" s="57"/>
      <c r="C224" s="63">
        <f t="shared" si="11"/>
        <v>28.97</v>
      </c>
      <c r="D224" s="117"/>
      <c r="E224" s="147">
        <v>12870</v>
      </c>
      <c r="F224" s="139">
        <f t="shared" si="10"/>
        <v>7298</v>
      </c>
      <c r="G224" s="151">
        <f t="shared" si="9"/>
        <v>5331</v>
      </c>
      <c r="H224" s="147">
        <v>86</v>
      </c>
    </row>
    <row r="225" spans="1:8" x14ac:dyDescent="0.2">
      <c r="A225" s="119">
        <v>241</v>
      </c>
      <c r="B225" s="57"/>
      <c r="C225" s="63">
        <f t="shared" si="11"/>
        <v>28.99</v>
      </c>
      <c r="D225" s="117"/>
      <c r="E225" s="147">
        <v>12870</v>
      </c>
      <c r="F225" s="139">
        <f t="shared" si="10"/>
        <v>7293</v>
      </c>
      <c r="G225" s="151">
        <f t="shared" si="9"/>
        <v>5327</v>
      </c>
      <c r="H225" s="147">
        <v>86</v>
      </c>
    </row>
    <row r="226" spans="1:8" x14ac:dyDescent="0.2">
      <c r="A226" s="119">
        <v>242</v>
      </c>
      <c r="B226" s="57"/>
      <c r="C226" s="63">
        <f t="shared" si="11"/>
        <v>29.02</v>
      </c>
      <c r="D226" s="117"/>
      <c r="E226" s="147">
        <v>12870</v>
      </c>
      <c r="F226" s="139">
        <f t="shared" si="10"/>
        <v>7285</v>
      </c>
      <c r="G226" s="151">
        <f t="shared" si="9"/>
        <v>5322</v>
      </c>
      <c r="H226" s="147">
        <v>86</v>
      </c>
    </row>
    <row r="227" spans="1:8" x14ac:dyDescent="0.2">
      <c r="A227" s="119">
        <v>243</v>
      </c>
      <c r="B227" s="57"/>
      <c r="C227" s="63">
        <f t="shared" si="11"/>
        <v>29.04</v>
      </c>
      <c r="D227" s="117"/>
      <c r="E227" s="147">
        <v>12870</v>
      </c>
      <c r="F227" s="139">
        <f t="shared" si="10"/>
        <v>7280</v>
      </c>
      <c r="G227" s="151">
        <f t="shared" si="9"/>
        <v>5318</v>
      </c>
      <c r="H227" s="147">
        <v>86</v>
      </c>
    </row>
    <row r="228" spans="1:8" x14ac:dyDescent="0.2">
      <c r="A228" s="119">
        <v>244</v>
      </c>
      <c r="B228" s="57"/>
      <c r="C228" s="63">
        <f t="shared" si="11"/>
        <v>29.07</v>
      </c>
      <c r="D228" s="117"/>
      <c r="E228" s="147">
        <v>12870</v>
      </c>
      <c r="F228" s="139">
        <f t="shared" si="10"/>
        <v>7273</v>
      </c>
      <c r="G228" s="151">
        <f t="shared" si="9"/>
        <v>5313</v>
      </c>
      <c r="H228" s="147">
        <v>86</v>
      </c>
    </row>
    <row r="229" spans="1:8" x14ac:dyDescent="0.2">
      <c r="A229" s="119">
        <v>245</v>
      </c>
      <c r="B229" s="57"/>
      <c r="C229" s="63">
        <f t="shared" si="11"/>
        <v>29.09</v>
      </c>
      <c r="D229" s="117"/>
      <c r="E229" s="147">
        <v>12870</v>
      </c>
      <c r="F229" s="139">
        <f t="shared" si="10"/>
        <v>7268</v>
      </c>
      <c r="G229" s="151">
        <f t="shared" si="9"/>
        <v>5309</v>
      </c>
      <c r="H229" s="147">
        <v>86</v>
      </c>
    </row>
    <row r="230" spans="1:8" x14ac:dyDescent="0.2">
      <c r="A230" s="119">
        <v>246</v>
      </c>
      <c r="B230" s="57"/>
      <c r="C230" s="63">
        <f t="shared" si="11"/>
        <v>29.12</v>
      </c>
      <c r="D230" s="117"/>
      <c r="E230" s="147">
        <v>12870</v>
      </c>
      <c r="F230" s="139">
        <f t="shared" si="10"/>
        <v>7261</v>
      </c>
      <c r="G230" s="151">
        <f t="shared" si="9"/>
        <v>5304</v>
      </c>
      <c r="H230" s="147">
        <v>86</v>
      </c>
    </row>
    <row r="231" spans="1:8" x14ac:dyDescent="0.2">
      <c r="A231" s="119">
        <v>247</v>
      </c>
      <c r="B231" s="57"/>
      <c r="C231" s="63">
        <f t="shared" si="11"/>
        <v>29.14</v>
      </c>
      <c r="D231" s="117"/>
      <c r="E231" s="147">
        <v>12870</v>
      </c>
      <c r="F231" s="139">
        <f t="shared" si="10"/>
        <v>7256</v>
      </c>
      <c r="G231" s="151">
        <f t="shared" si="9"/>
        <v>5300</v>
      </c>
      <c r="H231" s="147">
        <v>86</v>
      </c>
    </row>
    <row r="232" spans="1:8" x14ac:dyDescent="0.2">
      <c r="A232" s="119">
        <v>248</v>
      </c>
      <c r="B232" s="57"/>
      <c r="C232" s="63">
        <f t="shared" si="11"/>
        <v>29.17</v>
      </c>
      <c r="D232" s="117"/>
      <c r="E232" s="147">
        <v>12870</v>
      </c>
      <c r="F232" s="139">
        <f t="shared" si="10"/>
        <v>7248</v>
      </c>
      <c r="G232" s="151">
        <f t="shared" si="9"/>
        <v>5294</v>
      </c>
      <c r="H232" s="147">
        <v>86</v>
      </c>
    </row>
    <row r="233" spans="1:8" x14ac:dyDescent="0.2">
      <c r="A233" s="119">
        <v>249</v>
      </c>
      <c r="B233" s="57"/>
      <c r="C233" s="63">
        <f t="shared" si="11"/>
        <v>29.19</v>
      </c>
      <c r="D233" s="117"/>
      <c r="E233" s="147">
        <v>12870</v>
      </c>
      <c r="F233" s="139">
        <f t="shared" si="10"/>
        <v>7243</v>
      </c>
      <c r="G233" s="151">
        <f t="shared" si="9"/>
        <v>5291</v>
      </c>
      <c r="H233" s="147">
        <v>86</v>
      </c>
    </row>
    <row r="234" spans="1:8" x14ac:dyDescent="0.2">
      <c r="A234" s="119">
        <v>250</v>
      </c>
      <c r="B234" s="57"/>
      <c r="C234" s="63">
        <f t="shared" si="11"/>
        <v>29.21</v>
      </c>
      <c r="D234" s="117"/>
      <c r="E234" s="147">
        <v>12870</v>
      </c>
      <c r="F234" s="139">
        <f t="shared" si="10"/>
        <v>7238</v>
      </c>
      <c r="G234" s="151">
        <f t="shared" si="9"/>
        <v>5287</v>
      </c>
      <c r="H234" s="147">
        <v>86</v>
      </c>
    </row>
    <row r="235" spans="1:8" x14ac:dyDescent="0.2">
      <c r="A235" s="119">
        <v>251</v>
      </c>
      <c r="B235" s="57"/>
      <c r="C235" s="63">
        <f t="shared" si="11"/>
        <v>29.24</v>
      </c>
      <c r="D235" s="117"/>
      <c r="E235" s="147">
        <v>12870</v>
      </c>
      <c r="F235" s="139">
        <f t="shared" si="10"/>
        <v>7231</v>
      </c>
      <c r="G235" s="151">
        <f t="shared" si="9"/>
        <v>5282</v>
      </c>
      <c r="H235" s="147">
        <v>86</v>
      </c>
    </row>
    <row r="236" spans="1:8" x14ac:dyDescent="0.2">
      <c r="A236" s="119">
        <v>252</v>
      </c>
      <c r="B236" s="57"/>
      <c r="C236" s="63">
        <f t="shared" si="11"/>
        <v>29.26</v>
      </c>
      <c r="D236" s="117"/>
      <c r="E236" s="147">
        <v>12870</v>
      </c>
      <c r="F236" s="139">
        <f t="shared" si="10"/>
        <v>7226</v>
      </c>
      <c r="G236" s="151">
        <f t="shared" si="9"/>
        <v>5278</v>
      </c>
      <c r="H236" s="147">
        <v>86</v>
      </c>
    </row>
    <row r="237" spans="1:8" x14ac:dyDescent="0.2">
      <c r="A237" s="119">
        <v>253</v>
      </c>
      <c r="B237" s="57"/>
      <c r="C237" s="63">
        <f t="shared" si="11"/>
        <v>29.29</v>
      </c>
      <c r="D237" s="117"/>
      <c r="E237" s="147">
        <v>12870</v>
      </c>
      <c r="F237" s="139">
        <f t="shared" si="10"/>
        <v>7219</v>
      </c>
      <c r="G237" s="151">
        <f t="shared" si="9"/>
        <v>5273</v>
      </c>
      <c r="H237" s="147">
        <v>86</v>
      </c>
    </row>
    <row r="238" spans="1:8" x14ac:dyDescent="0.2">
      <c r="A238" s="119">
        <v>254</v>
      </c>
      <c r="B238" s="57"/>
      <c r="C238" s="63">
        <f t="shared" si="11"/>
        <v>29.31</v>
      </c>
      <c r="D238" s="117"/>
      <c r="E238" s="147">
        <v>12870</v>
      </c>
      <c r="F238" s="139">
        <f t="shared" si="10"/>
        <v>7214</v>
      </c>
      <c r="G238" s="151">
        <f t="shared" si="9"/>
        <v>5269</v>
      </c>
      <c r="H238" s="147">
        <v>86</v>
      </c>
    </row>
    <row r="239" spans="1:8" x14ac:dyDescent="0.2">
      <c r="A239" s="119">
        <v>255</v>
      </c>
      <c r="B239" s="57"/>
      <c r="C239" s="63">
        <f t="shared" si="11"/>
        <v>29.33</v>
      </c>
      <c r="D239" s="117"/>
      <c r="E239" s="147">
        <v>12870</v>
      </c>
      <c r="F239" s="139">
        <f t="shared" si="10"/>
        <v>7209</v>
      </c>
      <c r="G239" s="151">
        <f t="shared" si="9"/>
        <v>5266</v>
      </c>
      <c r="H239" s="147">
        <v>86</v>
      </c>
    </row>
    <row r="240" spans="1:8" x14ac:dyDescent="0.2">
      <c r="A240" s="119">
        <v>256</v>
      </c>
      <c r="B240" s="57"/>
      <c r="C240" s="63">
        <f t="shared" si="11"/>
        <v>29.36</v>
      </c>
      <c r="D240" s="117"/>
      <c r="E240" s="147">
        <v>12870</v>
      </c>
      <c r="F240" s="139">
        <f t="shared" si="10"/>
        <v>7202</v>
      </c>
      <c r="G240" s="151">
        <f t="shared" si="9"/>
        <v>5260</v>
      </c>
      <c r="H240" s="147">
        <v>86</v>
      </c>
    </row>
    <row r="241" spans="1:8" x14ac:dyDescent="0.2">
      <c r="A241" s="119">
        <v>257</v>
      </c>
      <c r="B241" s="57"/>
      <c r="C241" s="63">
        <f t="shared" si="11"/>
        <v>29.38</v>
      </c>
      <c r="D241" s="117"/>
      <c r="E241" s="147">
        <v>12870</v>
      </c>
      <c r="F241" s="139">
        <f t="shared" si="10"/>
        <v>7197</v>
      </c>
      <c r="G241" s="151">
        <f t="shared" si="9"/>
        <v>5257</v>
      </c>
      <c r="H241" s="147">
        <v>86</v>
      </c>
    </row>
    <row r="242" spans="1:8" x14ac:dyDescent="0.2">
      <c r="A242" s="119">
        <v>258</v>
      </c>
      <c r="B242" s="57"/>
      <c r="C242" s="63">
        <f t="shared" si="11"/>
        <v>29.41</v>
      </c>
      <c r="D242" s="117"/>
      <c r="E242" s="147">
        <v>12870</v>
      </c>
      <c r="F242" s="139">
        <f t="shared" si="10"/>
        <v>7190</v>
      </c>
      <c r="G242" s="151">
        <f t="shared" si="9"/>
        <v>5251</v>
      </c>
      <c r="H242" s="147">
        <v>86</v>
      </c>
    </row>
    <row r="243" spans="1:8" x14ac:dyDescent="0.2">
      <c r="A243" s="119">
        <v>259</v>
      </c>
      <c r="B243" s="57"/>
      <c r="C243" s="63">
        <f t="shared" si="11"/>
        <v>29.43</v>
      </c>
      <c r="D243" s="117"/>
      <c r="E243" s="147">
        <v>12870</v>
      </c>
      <c r="F243" s="139">
        <f t="shared" si="10"/>
        <v>7185</v>
      </c>
      <c r="G243" s="151">
        <f t="shared" si="9"/>
        <v>5248</v>
      </c>
      <c r="H243" s="147">
        <v>86</v>
      </c>
    </row>
    <row r="244" spans="1:8" x14ac:dyDescent="0.2">
      <c r="A244" s="119">
        <v>260</v>
      </c>
      <c r="B244" s="57"/>
      <c r="C244" s="63">
        <f t="shared" si="11"/>
        <v>29.45</v>
      </c>
      <c r="D244" s="117"/>
      <c r="E244" s="147">
        <v>12870</v>
      </c>
      <c r="F244" s="139">
        <f t="shared" si="10"/>
        <v>7180</v>
      </c>
      <c r="G244" s="151">
        <f t="shared" si="9"/>
        <v>5244</v>
      </c>
      <c r="H244" s="147">
        <v>86</v>
      </c>
    </row>
    <row r="245" spans="1:8" x14ac:dyDescent="0.2">
      <c r="A245" s="119">
        <v>261</v>
      </c>
      <c r="B245" s="57"/>
      <c r="C245" s="63">
        <f t="shared" si="11"/>
        <v>29.48</v>
      </c>
      <c r="D245" s="117"/>
      <c r="E245" s="147">
        <v>12870</v>
      </c>
      <c r="F245" s="139">
        <f t="shared" si="10"/>
        <v>7173</v>
      </c>
      <c r="G245" s="151">
        <f t="shared" si="9"/>
        <v>5239</v>
      </c>
      <c r="H245" s="147">
        <v>86</v>
      </c>
    </row>
    <row r="246" spans="1:8" x14ac:dyDescent="0.2">
      <c r="A246" s="119">
        <v>262</v>
      </c>
      <c r="B246" s="57"/>
      <c r="C246" s="63">
        <f t="shared" si="11"/>
        <v>29.5</v>
      </c>
      <c r="D246" s="117"/>
      <c r="E246" s="147">
        <v>12870</v>
      </c>
      <c r="F246" s="139">
        <f t="shared" si="10"/>
        <v>7168</v>
      </c>
      <c r="G246" s="151">
        <f t="shared" si="9"/>
        <v>5235</v>
      </c>
      <c r="H246" s="147">
        <v>86</v>
      </c>
    </row>
    <row r="247" spans="1:8" x14ac:dyDescent="0.2">
      <c r="A247" s="119">
        <v>263</v>
      </c>
      <c r="B247" s="57"/>
      <c r="C247" s="63">
        <f t="shared" si="11"/>
        <v>29.52</v>
      </c>
      <c r="D247" s="117"/>
      <c r="E247" s="147">
        <v>12870</v>
      </c>
      <c r="F247" s="139">
        <f t="shared" si="10"/>
        <v>7163</v>
      </c>
      <c r="G247" s="151">
        <f t="shared" si="9"/>
        <v>5232</v>
      </c>
      <c r="H247" s="147">
        <v>86</v>
      </c>
    </row>
    <row r="248" spans="1:8" x14ac:dyDescent="0.2">
      <c r="A248" s="119">
        <v>264</v>
      </c>
      <c r="B248" s="57"/>
      <c r="C248" s="63">
        <f t="shared" si="11"/>
        <v>29.55</v>
      </c>
      <c r="D248" s="117"/>
      <c r="E248" s="147">
        <v>12870</v>
      </c>
      <c r="F248" s="139">
        <f t="shared" si="10"/>
        <v>7156</v>
      </c>
      <c r="G248" s="151">
        <f t="shared" si="9"/>
        <v>5226</v>
      </c>
      <c r="H248" s="147">
        <v>86</v>
      </c>
    </row>
    <row r="249" spans="1:8" x14ac:dyDescent="0.2">
      <c r="A249" s="119">
        <v>265</v>
      </c>
      <c r="B249" s="57"/>
      <c r="C249" s="63">
        <f t="shared" si="11"/>
        <v>29.57</v>
      </c>
      <c r="D249" s="117"/>
      <c r="E249" s="147">
        <v>12870</v>
      </c>
      <c r="F249" s="139">
        <f t="shared" si="10"/>
        <v>7151</v>
      </c>
      <c r="G249" s="151">
        <f t="shared" si="9"/>
        <v>5223</v>
      </c>
      <c r="H249" s="147">
        <v>86</v>
      </c>
    </row>
    <row r="250" spans="1:8" x14ac:dyDescent="0.2">
      <c r="A250" s="119">
        <v>266</v>
      </c>
      <c r="B250" s="57"/>
      <c r="C250" s="63">
        <f t="shared" si="11"/>
        <v>29.59</v>
      </c>
      <c r="D250" s="117"/>
      <c r="E250" s="147">
        <v>12870</v>
      </c>
      <c r="F250" s="139">
        <f t="shared" si="10"/>
        <v>7147</v>
      </c>
      <c r="G250" s="151">
        <f t="shared" si="9"/>
        <v>5219</v>
      </c>
      <c r="H250" s="147">
        <v>86</v>
      </c>
    </row>
    <row r="251" spans="1:8" x14ac:dyDescent="0.2">
      <c r="A251" s="119">
        <v>267</v>
      </c>
      <c r="B251" s="57"/>
      <c r="C251" s="63">
        <f t="shared" si="11"/>
        <v>29.62</v>
      </c>
      <c r="D251" s="117"/>
      <c r="E251" s="147">
        <v>12870</v>
      </c>
      <c r="F251" s="139">
        <f t="shared" si="10"/>
        <v>7139</v>
      </c>
      <c r="G251" s="151">
        <f t="shared" si="9"/>
        <v>5214</v>
      </c>
      <c r="H251" s="147">
        <v>86</v>
      </c>
    </row>
    <row r="252" spans="1:8" x14ac:dyDescent="0.2">
      <c r="A252" s="119">
        <v>268</v>
      </c>
      <c r="B252" s="57"/>
      <c r="C252" s="63">
        <f t="shared" si="11"/>
        <v>29.64</v>
      </c>
      <c r="D252" s="117"/>
      <c r="E252" s="147">
        <v>12870</v>
      </c>
      <c r="F252" s="139">
        <f t="shared" si="10"/>
        <v>7135</v>
      </c>
      <c r="G252" s="151">
        <f t="shared" si="9"/>
        <v>5211</v>
      </c>
      <c r="H252" s="147">
        <v>86</v>
      </c>
    </row>
    <row r="253" spans="1:8" x14ac:dyDescent="0.2">
      <c r="A253" s="119">
        <v>269</v>
      </c>
      <c r="B253" s="57"/>
      <c r="C253" s="63">
        <f t="shared" si="11"/>
        <v>29.66</v>
      </c>
      <c r="D253" s="117"/>
      <c r="E253" s="147">
        <v>12870</v>
      </c>
      <c r="F253" s="139">
        <f t="shared" si="10"/>
        <v>7130</v>
      </c>
      <c r="G253" s="151">
        <f t="shared" si="9"/>
        <v>5207</v>
      </c>
      <c r="H253" s="147">
        <v>86</v>
      </c>
    </row>
    <row r="254" spans="1:8" x14ac:dyDescent="0.2">
      <c r="A254" s="119">
        <v>270</v>
      </c>
      <c r="B254" s="57"/>
      <c r="C254" s="63">
        <f t="shared" si="11"/>
        <v>29.68</v>
      </c>
      <c r="D254" s="117"/>
      <c r="E254" s="147">
        <v>12870</v>
      </c>
      <c r="F254" s="139">
        <f t="shared" si="10"/>
        <v>7125</v>
      </c>
      <c r="G254" s="151">
        <f t="shared" si="9"/>
        <v>5204</v>
      </c>
      <c r="H254" s="147">
        <v>86</v>
      </c>
    </row>
    <row r="255" spans="1:8" x14ac:dyDescent="0.2">
      <c r="A255" s="119">
        <v>271</v>
      </c>
      <c r="B255" s="57"/>
      <c r="C255" s="63">
        <f t="shared" si="11"/>
        <v>29.71</v>
      </c>
      <c r="D255" s="117"/>
      <c r="E255" s="147">
        <v>12870</v>
      </c>
      <c r="F255" s="139">
        <f t="shared" si="10"/>
        <v>7118</v>
      </c>
      <c r="G255" s="151">
        <f t="shared" si="9"/>
        <v>5198</v>
      </c>
      <c r="H255" s="147">
        <v>86</v>
      </c>
    </row>
    <row r="256" spans="1:8" x14ac:dyDescent="0.2">
      <c r="A256" s="119">
        <v>272</v>
      </c>
      <c r="B256" s="57"/>
      <c r="C256" s="63">
        <f t="shared" si="11"/>
        <v>29.73</v>
      </c>
      <c r="D256" s="117"/>
      <c r="E256" s="147">
        <v>12870</v>
      </c>
      <c r="F256" s="139">
        <f t="shared" si="10"/>
        <v>7113</v>
      </c>
      <c r="G256" s="151">
        <f t="shared" si="9"/>
        <v>5195</v>
      </c>
      <c r="H256" s="147">
        <v>86</v>
      </c>
    </row>
    <row r="257" spans="1:8" x14ac:dyDescent="0.2">
      <c r="A257" s="119">
        <v>273</v>
      </c>
      <c r="B257" s="57"/>
      <c r="C257" s="63">
        <f t="shared" si="11"/>
        <v>29.75</v>
      </c>
      <c r="D257" s="117"/>
      <c r="E257" s="147">
        <v>12870</v>
      </c>
      <c r="F257" s="139">
        <f t="shared" si="10"/>
        <v>7109</v>
      </c>
      <c r="G257" s="151">
        <f t="shared" si="9"/>
        <v>5191</v>
      </c>
      <c r="H257" s="147">
        <v>86</v>
      </c>
    </row>
    <row r="258" spans="1:8" x14ac:dyDescent="0.2">
      <c r="A258" s="119">
        <v>274</v>
      </c>
      <c r="B258" s="57"/>
      <c r="C258" s="63">
        <f t="shared" si="11"/>
        <v>29.77</v>
      </c>
      <c r="D258" s="117"/>
      <c r="E258" s="147">
        <v>12870</v>
      </c>
      <c r="F258" s="139">
        <f t="shared" si="10"/>
        <v>7104</v>
      </c>
      <c r="G258" s="151">
        <f t="shared" si="9"/>
        <v>5188</v>
      </c>
      <c r="H258" s="147">
        <v>86</v>
      </c>
    </row>
    <row r="259" spans="1:8" x14ac:dyDescent="0.2">
      <c r="A259" s="119">
        <v>275</v>
      </c>
      <c r="B259" s="57"/>
      <c r="C259" s="63">
        <f t="shared" si="11"/>
        <v>29.8</v>
      </c>
      <c r="D259" s="117"/>
      <c r="E259" s="147">
        <v>12870</v>
      </c>
      <c r="F259" s="139">
        <f t="shared" si="10"/>
        <v>7097</v>
      </c>
      <c r="G259" s="151">
        <f t="shared" si="9"/>
        <v>5183</v>
      </c>
      <c r="H259" s="147">
        <v>86</v>
      </c>
    </row>
    <row r="260" spans="1:8" x14ac:dyDescent="0.2">
      <c r="A260" s="119">
        <v>276</v>
      </c>
      <c r="B260" s="57"/>
      <c r="C260" s="63">
        <f t="shared" si="11"/>
        <v>29.82</v>
      </c>
      <c r="D260" s="117"/>
      <c r="E260" s="147">
        <v>12870</v>
      </c>
      <c r="F260" s="139">
        <f t="shared" si="10"/>
        <v>7092</v>
      </c>
      <c r="G260" s="151">
        <f t="shared" si="9"/>
        <v>5179</v>
      </c>
      <c r="H260" s="147">
        <v>86</v>
      </c>
    </row>
    <row r="261" spans="1:8" x14ac:dyDescent="0.2">
      <c r="A261" s="119">
        <v>277</v>
      </c>
      <c r="B261" s="57"/>
      <c r="C261" s="63">
        <f t="shared" si="11"/>
        <v>29.84</v>
      </c>
      <c r="D261" s="117"/>
      <c r="E261" s="147">
        <v>12870</v>
      </c>
      <c r="F261" s="139">
        <f t="shared" si="10"/>
        <v>7087</v>
      </c>
      <c r="G261" s="151">
        <f t="shared" si="9"/>
        <v>5176</v>
      </c>
      <c r="H261" s="147">
        <v>86</v>
      </c>
    </row>
    <row r="262" spans="1:8" x14ac:dyDescent="0.2">
      <c r="A262" s="119">
        <v>278</v>
      </c>
      <c r="B262" s="57"/>
      <c r="C262" s="63">
        <f t="shared" si="11"/>
        <v>29.86</v>
      </c>
      <c r="D262" s="117"/>
      <c r="E262" s="147">
        <v>12870</v>
      </c>
      <c r="F262" s="139">
        <f t="shared" si="10"/>
        <v>7083</v>
      </c>
      <c r="G262" s="151">
        <f t="shared" si="9"/>
        <v>5172</v>
      </c>
      <c r="H262" s="147">
        <v>86</v>
      </c>
    </row>
    <row r="263" spans="1:8" x14ac:dyDescent="0.2">
      <c r="A263" s="119">
        <v>279</v>
      </c>
      <c r="B263" s="57"/>
      <c r="C263" s="63">
        <f t="shared" si="11"/>
        <v>29.88</v>
      </c>
      <c r="D263" s="117"/>
      <c r="E263" s="147">
        <v>12870</v>
      </c>
      <c r="F263" s="139">
        <f t="shared" si="10"/>
        <v>7078</v>
      </c>
      <c r="G263" s="151">
        <f t="shared" si="9"/>
        <v>5169</v>
      </c>
      <c r="H263" s="147">
        <v>86</v>
      </c>
    </row>
    <row r="264" spans="1:8" x14ac:dyDescent="0.2">
      <c r="A264" s="119">
        <v>280</v>
      </c>
      <c r="B264" s="57"/>
      <c r="C264" s="63">
        <f t="shared" si="11"/>
        <v>29.91</v>
      </c>
      <c r="D264" s="117"/>
      <c r="E264" s="147">
        <v>12870</v>
      </c>
      <c r="F264" s="139">
        <f t="shared" si="10"/>
        <v>7071</v>
      </c>
      <c r="G264" s="151">
        <f t="shared" si="9"/>
        <v>5163</v>
      </c>
      <c r="H264" s="147">
        <v>86</v>
      </c>
    </row>
    <row r="265" spans="1:8" x14ac:dyDescent="0.2">
      <c r="A265" s="119">
        <v>281</v>
      </c>
      <c r="B265" s="57"/>
      <c r="C265" s="63">
        <f t="shared" si="11"/>
        <v>29.93</v>
      </c>
      <c r="D265" s="117"/>
      <c r="E265" s="147">
        <v>12870</v>
      </c>
      <c r="F265" s="139">
        <f t="shared" si="10"/>
        <v>7066</v>
      </c>
      <c r="G265" s="151">
        <f t="shared" si="9"/>
        <v>5160</v>
      </c>
      <c r="H265" s="147">
        <v>86</v>
      </c>
    </row>
    <row r="266" spans="1:8" x14ac:dyDescent="0.2">
      <c r="A266" s="119">
        <v>282</v>
      </c>
      <c r="B266" s="57"/>
      <c r="C266" s="63">
        <f t="shared" si="11"/>
        <v>29.95</v>
      </c>
      <c r="D266" s="117"/>
      <c r="E266" s="147">
        <v>12870</v>
      </c>
      <c r="F266" s="139">
        <f t="shared" si="10"/>
        <v>7062</v>
      </c>
      <c r="G266" s="151">
        <f t="shared" si="9"/>
        <v>5157</v>
      </c>
      <c r="H266" s="147">
        <v>86</v>
      </c>
    </row>
    <row r="267" spans="1:8" x14ac:dyDescent="0.2">
      <c r="A267" s="119">
        <v>283</v>
      </c>
      <c r="B267" s="57"/>
      <c r="C267" s="63">
        <f t="shared" si="11"/>
        <v>29.97</v>
      </c>
      <c r="D267" s="117"/>
      <c r="E267" s="147">
        <v>12870</v>
      </c>
      <c r="F267" s="139">
        <f t="shared" si="10"/>
        <v>7057</v>
      </c>
      <c r="G267" s="151">
        <f t="shared" si="9"/>
        <v>5153</v>
      </c>
      <c r="H267" s="147">
        <v>86</v>
      </c>
    </row>
    <row r="268" spans="1:8" x14ac:dyDescent="0.2">
      <c r="A268" s="119">
        <v>284</v>
      </c>
      <c r="B268" s="57"/>
      <c r="C268" s="63">
        <f t="shared" si="11"/>
        <v>29.99</v>
      </c>
      <c r="D268" s="117"/>
      <c r="E268" s="147">
        <v>12870</v>
      </c>
      <c r="F268" s="139">
        <f t="shared" si="10"/>
        <v>7052</v>
      </c>
      <c r="G268" s="151">
        <f t="shared" si="9"/>
        <v>5150</v>
      </c>
      <c r="H268" s="147">
        <v>86</v>
      </c>
    </row>
    <row r="269" spans="1:8" x14ac:dyDescent="0.2">
      <c r="A269" s="119">
        <v>285</v>
      </c>
      <c r="B269" s="57"/>
      <c r="C269" s="63">
        <f t="shared" si="11"/>
        <v>30.02</v>
      </c>
      <c r="D269" s="117"/>
      <c r="E269" s="147">
        <v>12870</v>
      </c>
      <c r="F269" s="139">
        <f t="shared" si="10"/>
        <v>7045</v>
      </c>
      <c r="G269" s="151">
        <f t="shared" ref="G269:G332" si="12">ROUND(12*(1/C269*E269),0)</f>
        <v>5145</v>
      </c>
      <c r="H269" s="147">
        <v>86</v>
      </c>
    </row>
    <row r="270" spans="1:8" x14ac:dyDescent="0.2">
      <c r="A270" s="119">
        <v>286</v>
      </c>
      <c r="B270" s="57"/>
      <c r="C270" s="63">
        <f t="shared" si="11"/>
        <v>30.04</v>
      </c>
      <c r="D270" s="117"/>
      <c r="E270" s="147">
        <v>12870</v>
      </c>
      <c r="F270" s="139">
        <f t="shared" ref="F270:F333" si="13">ROUND(12*1.35278*(1/C270*E270)+H270,0)</f>
        <v>7041</v>
      </c>
      <c r="G270" s="151">
        <f t="shared" si="12"/>
        <v>5141</v>
      </c>
      <c r="H270" s="147">
        <v>86</v>
      </c>
    </row>
    <row r="271" spans="1:8" x14ac:dyDescent="0.2">
      <c r="A271" s="119">
        <v>287</v>
      </c>
      <c r="B271" s="57"/>
      <c r="C271" s="63">
        <f t="shared" ref="C271:C334" si="14">ROUND((10.899*LN(A271)+A271/200)*0.5-1.5,2)</f>
        <v>30.06</v>
      </c>
      <c r="D271" s="117"/>
      <c r="E271" s="147">
        <v>12870</v>
      </c>
      <c r="F271" s="139">
        <f t="shared" si="13"/>
        <v>7036</v>
      </c>
      <c r="G271" s="151">
        <f t="shared" si="12"/>
        <v>5138</v>
      </c>
      <c r="H271" s="147">
        <v>86</v>
      </c>
    </row>
    <row r="272" spans="1:8" x14ac:dyDescent="0.2">
      <c r="A272" s="119">
        <v>288</v>
      </c>
      <c r="B272" s="57"/>
      <c r="C272" s="63">
        <f t="shared" si="14"/>
        <v>30.08</v>
      </c>
      <c r="D272" s="117"/>
      <c r="E272" s="147">
        <v>12870</v>
      </c>
      <c r="F272" s="139">
        <f t="shared" si="13"/>
        <v>7032</v>
      </c>
      <c r="G272" s="151">
        <f t="shared" si="12"/>
        <v>5134</v>
      </c>
      <c r="H272" s="147">
        <v>86</v>
      </c>
    </row>
    <row r="273" spans="1:8" x14ac:dyDescent="0.2">
      <c r="A273" s="119">
        <v>289</v>
      </c>
      <c r="B273" s="57"/>
      <c r="C273" s="63">
        <f t="shared" si="14"/>
        <v>30.1</v>
      </c>
      <c r="D273" s="117"/>
      <c r="E273" s="147">
        <v>12870</v>
      </c>
      <c r="F273" s="139">
        <f t="shared" si="13"/>
        <v>7027</v>
      </c>
      <c r="G273" s="151">
        <f t="shared" si="12"/>
        <v>5131</v>
      </c>
      <c r="H273" s="147">
        <v>86</v>
      </c>
    </row>
    <row r="274" spans="1:8" x14ac:dyDescent="0.2">
      <c r="A274" s="119">
        <v>290</v>
      </c>
      <c r="B274" s="57"/>
      <c r="C274" s="63">
        <f t="shared" si="14"/>
        <v>30.12</v>
      </c>
      <c r="D274" s="117"/>
      <c r="E274" s="147">
        <v>12870</v>
      </c>
      <c r="F274" s="139">
        <f t="shared" si="13"/>
        <v>7022</v>
      </c>
      <c r="G274" s="151">
        <f t="shared" si="12"/>
        <v>5127</v>
      </c>
      <c r="H274" s="147">
        <v>86</v>
      </c>
    </row>
    <row r="275" spans="1:8" x14ac:dyDescent="0.2">
      <c r="A275" s="119">
        <v>291</v>
      </c>
      <c r="B275" s="57"/>
      <c r="C275" s="63">
        <f t="shared" si="14"/>
        <v>30.14</v>
      </c>
      <c r="D275" s="117"/>
      <c r="E275" s="147">
        <v>12870</v>
      </c>
      <c r="F275" s="139">
        <f t="shared" si="13"/>
        <v>7018</v>
      </c>
      <c r="G275" s="151">
        <f t="shared" si="12"/>
        <v>5124</v>
      </c>
      <c r="H275" s="147">
        <v>86</v>
      </c>
    </row>
    <row r="276" spans="1:8" x14ac:dyDescent="0.2">
      <c r="A276" s="119">
        <v>292</v>
      </c>
      <c r="B276" s="57"/>
      <c r="C276" s="63">
        <f t="shared" si="14"/>
        <v>30.17</v>
      </c>
      <c r="D276" s="117"/>
      <c r="E276" s="147">
        <v>12870</v>
      </c>
      <c r="F276" s="139">
        <f t="shared" si="13"/>
        <v>7011</v>
      </c>
      <c r="G276" s="151">
        <f t="shared" si="12"/>
        <v>5119</v>
      </c>
      <c r="H276" s="147">
        <v>86</v>
      </c>
    </row>
    <row r="277" spans="1:8" x14ac:dyDescent="0.2">
      <c r="A277" s="119">
        <v>293</v>
      </c>
      <c r="B277" s="57"/>
      <c r="C277" s="63">
        <f t="shared" si="14"/>
        <v>30.19</v>
      </c>
      <c r="D277" s="117"/>
      <c r="E277" s="147">
        <v>12870</v>
      </c>
      <c r="F277" s="139">
        <f t="shared" si="13"/>
        <v>7006</v>
      </c>
      <c r="G277" s="151">
        <f t="shared" si="12"/>
        <v>5116</v>
      </c>
      <c r="H277" s="147">
        <v>86</v>
      </c>
    </row>
    <row r="278" spans="1:8" x14ac:dyDescent="0.2">
      <c r="A278" s="119">
        <v>294</v>
      </c>
      <c r="B278" s="57"/>
      <c r="C278" s="63">
        <f t="shared" si="14"/>
        <v>30.21</v>
      </c>
      <c r="D278" s="117"/>
      <c r="E278" s="147">
        <v>12870</v>
      </c>
      <c r="F278" s="139">
        <f t="shared" si="13"/>
        <v>7002</v>
      </c>
      <c r="G278" s="151">
        <f t="shared" si="12"/>
        <v>5112</v>
      </c>
      <c r="H278" s="147">
        <v>86</v>
      </c>
    </row>
    <row r="279" spans="1:8" x14ac:dyDescent="0.2">
      <c r="A279" s="119">
        <v>295</v>
      </c>
      <c r="B279" s="57"/>
      <c r="C279" s="63">
        <f t="shared" si="14"/>
        <v>30.23</v>
      </c>
      <c r="D279" s="117"/>
      <c r="E279" s="147">
        <v>12870</v>
      </c>
      <c r="F279" s="139">
        <f t="shared" si="13"/>
        <v>6997</v>
      </c>
      <c r="G279" s="151">
        <f t="shared" si="12"/>
        <v>5109</v>
      </c>
      <c r="H279" s="147">
        <v>86</v>
      </c>
    </row>
    <row r="280" spans="1:8" x14ac:dyDescent="0.2">
      <c r="A280" s="119">
        <v>296</v>
      </c>
      <c r="B280" s="57"/>
      <c r="C280" s="63">
        <f t="shared" si="14"/>
        <v>30.25</v>
      </c>
      <c r="D280" s="117"/>
      <c r="E280" s="147">
        <v>12870</v>
      </c>
      <c r="F280" s="139">
        <f t="shared" si="13"/>
        <v>6993</v>
      </c>
      <c r="G280" s="151">
        <f t="shared" si="12"/>
        <v>5105</v>
      </c>
      <c r="H280" s="147">
        <v>86</v>
      </c>
    </row>
    <row r="281" spans="1:8" x14ac:dyDescent="0.2">
      <c r="A281" s="119">
        <v>297</v>
      </c>
      <c r="B281" s="57"/>
      <c r="C281" s="63">
        <f t="shared" si="14"/>
        <v>30.27</v>
      </c>
      <c r="D281" s="117"/>
      <c r="E281" s="147">
        <v>12870</v>
      </c>
      <c r="F281" s="139">
        <f t="shared" si="13"/>
        <v>6988</v>
      </c>
      <c r="G281" s="151">
        <f t="shared" si="12"/>
        <v>5102</v>
      </c>
      <c r="H281" s="147">
        <v>86</v>
      </c>
    </row>
    <row r="282" spans="1:8" x14ac:dyDescent="0.2">
      <c r="A282" s="119">
        <v>298</v>
      </c>
      <c r="B282" s="57"/>
      <c r="C282" s="63">
        <f t="shared" si="14"/>
        <v>30.29</v>
      </c>
      <c r="D282" s="117"/>
      <c r="E282" s="147">
        <v>12870</v>
      </c>
      <c r="F282" s="139">
        <f t="shared" si="13"/>
        <v>6983</v>
      </c>
      <c r="G282" s="151">
        <f t="shared" si="12"/>
        <v>5099</v>
      </c>
      <c r="H282" s="147">
        <v>86</v>
      </c>
    </row>
    <row r="283" spans="1:8" x14ac:dyDescent="0.2">
      <c r="A283" s="119">
        <v>299</v>
      </c>
      <c r="B283" s="57"/>
      <c r="C283" s="63">
        <f t="shared" si="14"/>
        <v>30.31</v>
      </c>
      <c r="D283" s="117"/>
      <c r="E283" s="147">
        <v>12870</v>
      </c>
      <c r="F283" s="139">
        <f t="shared" si="13"/>
        <v>6979</v>
      </c>
      <c r="G283" s="151">
        <f t="shared" si="12"/>
        <v>5095</v>
      </c>
      <c r="H283" s="147">
        <v>86</v>
      </c>
    </row>
    <row r="284" spans="1:8" x14ac:dyDescent="0.2">
      <c r="A284" s="119">
        <v>300</v>
      </c>
      <c r="B284" s="57"/>
      <c r="C284" s="63">
        <f t="shared" si="14"/>
        <v>30.33</v>
      </c>
      <c r="D284" s="117"/>
      <c r="E284" s="147">
        <v>12870</v>
      </c>
      <c r="F284" s="139">
        <f t="shared" si="13"/>
        <v>6974</v>
      </c>
      <c r="G284" s="151">
        <f t="shared" si="12"/>
        <v>5092</v>
      </c>
      <c r="H284" s="147">
        <v>86</v>
      </c>
    </row>
    <row r="285" spans="1:8" x14ac:dyDescent="0.2">
      <c r="A285" s="119">
        <v>301</v>
      </c>
      <c r="B285" s="57"/>
      <c r="C285" s="63">
        <f t="shared" si="14"/>
        <v>30.35</v>
      </c>
      <c r="D285" s="117"/>
      <c r="E285" s="147">
        <v>12870</v>
      </c>
      <c r="F285" s="139">
        <f t="shared" si="13"/>
        <v>6970</v>
      </c>
      <c r="G285" s="151">
        <f t="shared" si="12"/>
        <v>5089</v>
      </c>
      <c r="H285" s="147">
        <v>86</v>
      </c>
    </row>
    <row r="286" spans="1:8" x14ac:dyDescent="0.2">
      <c r="A286" s="119">
        <v>302</v>
      </c>
      <c r="B286" s="57"/>
      <c r="C286" s="63">
        <f t="shared" si="14"/>
        <v>30.37</v>
      </c>
      <c r="D286" s="117"/>
      <c r="E286" s="147">
        <v>12870</v>
      </c>
      <c r="F286" s="139">
        <f t="shared" si="13"/>
        <v>6965</v>
      </c>
      <c r="G286" s="151">
        <f t="shared" si="12"/>
        <v>5085</v>
      </c>
      <c r="H286" s="147">
        <v>86</v>
      </c>
    </row>
    <row r="287" spans="1:8" x14ac:dyDescent="0.2">
      <c r="A287" s="119">
        <v>303</v>
      </c>
      <c r="B287" s="57"/>
      <c r="C287" s="63">
        <f t="shared" si="14"/>
        <v>30.39</v>
      </c>
      <c r="D287" s="117"/>
      <c r="E287" s="147">
        <v>12870</v>
      </c>
      <c r="F287" s="139">
        <f t="shared" si="13"/>
        <v>6961</v>
      </c>
      <c r="G287" s="151">
        <f t="shared" si="12"/>
        <v>5082</v>
      </c>
      <c r="H287" s="147">
        <v>86</v>
      </c>
    </row>
    <row r="288" spans="1:8" x14ac:dyDescent="0.2">
      <c r="A288" s="119">
        <v>304</v>
      </c>
      <c r="B288" s="57"/>
      <c r="C288" s="63">
        <f t="shared" si="14"/>
        <v>30.41</v>
      </c>
      <c r="D288" s="117"/>
      <c r="E288" s="147">
        <v>12870</v>
      </c>
      <c r="F288" s="139">
        <f t="shared" si="13"/>
        <v>6956</v>
      </c>
      <c r="G288" s="151">
        <f t="shared" si="12"/>
        <v>5079</v>
      </c>
      <c r="H288" s="147">
        <v>86</v>
      </c>
    </row>
    <row r="289" spans="1:8" x14ac:dyDescent="0.2">
      <c r="A289" s="119">
        <v>305</v>
      </c>
      <c r="B289" s="57"/>
      <c r="C289" s="63">
        <f t="shared" si="14"/>
        <v>30.44</v>
      </c>
      <c r="D289" s="117"/>
      <c r="E289" s="147">
        <v>12870</v>
      </c>
      <c r="F289" s="139">
        <f t="shared" si="13"/>
        <v>6949</v>
      </c>
      <c r="G289" s="151">
        <f t="shared" si="12"/>
        <v>5074</v>
      </c>
      <c r="H289" s="147">
        <v>86</v>
      </c>
    </row>
    <row r="290" spans="1:8" x14ac:dyDescent="0.2">
      <c r="A290" s="119">
        <v>306</v>
      </c>
      <c r="B290" s="57"/>
      <c r="C290" s="63">
        <f t="shared" si="14"/>
        <v>30.46</v>
      </c>
      <c r="D290" s="117"/>
      <c r="E290" s="147">
        <v>12870</v>
      </c>
      <c r="F290" s="139">
        <f t="shared" si="13"/>
        <v>6945</v>
      </c>
      <c r="G290" s="151">
        <f t="shared" si="12"/>
        <v>5070</v>
      </c>
      <c r="H290" s="147">
        <v>86</v>
      </c>
    </row>
    <row r="291" spans="1:8" x14ac:dyDescent="0.2">
      <c r="A291" s="119">
        <v>307</v>
      </c>
      <c r="B291" s="57"/>
      <c r="C291" s="63">
        <f t="shared" si="14"/>
        <v>30.48</v>
      </c>
      <c r="D291" s="117"/>
      <c r="E291" s="147">
        <v>12870</v>
      </c>
      <c r="F291" s="139">
        <f t="shared" si="13"/>
        <v>6940</v>
      </c>
      <c r="G291" s="151">
        <f t="shared" si="12"/>
        <v>5067</v>
      </c>
      <c r="H291" s="147">
        <v>86</v>
      </c>
    </row>
    <row r="292" spans="1:8" x14ac:dyDescent="0.2">
      <c r="A292" s="119">
        <v>308</v>
      </c>
      <c r="B292" s="57"/>
      <c r="C292" s="63">
        <f t="shared" si="14"/>
        <v>30.5</v>
      </c>
      <c r="D292" s="117"/>
      <c r="E292" s="147">
        <v>12870</v>
      </c>
      <c r="F292" s="139">
        <f t="shared" si="13"/>
        <v>6936</v>
      </c>
      <c r="G292" s="151">
        <f t="shared" si="12"/>
        <v>5064</v>
      </c>
      <c r="H292" s="147">
        <v>86</v>
      </c>
    </row>
    <row r="293" spans="1:8" x14ac:dyDescent="0.2">
      <c r="A293" s="119">
        <v>309</v>
      </c>
      <c r="B293" s="57"/>
      <c r="C293" s="63">
        <f t="shared" si="14"/>
        <v>30.52</v>
      </c>
      <c r="D293" s="117"/>
      <c r="E293" s="147">
        <v>12870</v>
      </c>
      <c r="F293" s="139">
        <f t="shared" si="13"/>
        <v>6931</v>
      </c>
      <c r="G293" s="151">
        <f t="shared" si="12"/>
        <v>5060</v>
      </c>
      <c r="H293" s="147">
        <v>86</v>
      </c>
    </row>
    <row r="294" spans="1:8" x14ac:dyDescent="0.2">
      <c r="A294" s="119">
        <v>310</v>
      </c>
      <c r="B294" s="57"/>
      <c r="C294" s="63">
        <f t="shared" si="14"/>
        <v>30.54</v>
      </c>
      <c r="D294" s="117"/>
      <c r="E294" s="147">
        <v>12870</v>
      </c>
      <c r="F294" s="139">
        <f t="shared" si="13"/>
        <v>6927</v>
      </c>
      <c r="G294" s="151">
        <f t="shared" si="12"/>
        <v>5057</v>
      </c>
      <c r="H294" s="147">
        <v>86</v>
      </c>
    </row>
    <row r="295" spans="1:8" x14ac:dyDescent="0.2">
      <c r="A295" s="119">
        <v>311</v>
      </c>
      <c r="B295" s="57"/>
      <c r="C295" s="63">
        <f t="shared" si="14"/>
        <v>30.56</v>
      </c>
      <c r="D295" s="117"/>
      <c r="E295" s="147">
        <v>12870</v>
      </c>
      <c r="F295" s="139">
        <f t="shared" si="13"/>
        <v>6922</v>
      </c>
      <c r="G295" s="151">
        <f t="shared" si="12"/>
        <v>5054</v>
      </c>
      <c r="H295" s="147">
        <v>86</v>
      </c>
    </row>
    <row r="296" spans="1:8" x14ac:dyDescent="0.2">
      <c r="A296" s="119">
        <v>312</v>
      </c>
      <c r="B296" s="57"/>
      <c r="C296" s="63">
        <f t="shared" si="14"/>
        <v>30.58</v>
      </c>
      <c r="D296" s="117"/>
      <c r="E296" s="147">
        <v>12870</v>
      </c>
      <c r="F296" s="139">
        <f t="shared" si="13"/>
        <v>6918</v>
      </c>
      <c r="G296" s="151">
        <f t="shared" si="12"/>
        <v>5050</v>
      </c>
      <c r="H296" s="147">
        <v>86</v>
      </c>
    </row>
    <row r="297" spans="1:8" x14ac:dyDescent="0.2">
      <c r="A297" s="119">
        <v>313</v>
      </c>
      <c r="B297" s="57"/>
      <c r="C297" s="63">
        <f t="shared" si="14"/>
        <v>30.6</v>
      </c>
      <c r="D297" s="117"/>
      <c r="E297" s="147">
        <v>12870</v>
      </c>
      <c r="F297" s="139">
        <f t="shared" si="13"/>
        <v>6914</v>
      </c>
      <c r="G297" s="151">
        <f t="shared" si="12"/>
        <v>5047</v>
      </c>
      <c r="H297" s="147">
        <v>86</v>
      </c>
    </row>
    <row r="298" spans="1:8" x14ac:dyDescent="0.2">
      <c r="A298" s="119">
        <v>314</v>
      </c>
      <c r="B298" s="57"/>
      <c r="C298" s="63">
        <f t="shared" si="14"/>
        <v>30.62</v>
      </c>
      <c r="D298" s="117"/>
      <c r="E298" s="147">
        <v>12870</v>
      </c>
      <c r="F298" s="139">
        <f t="shared" si="13"/>
        <v>6909</v>
      </c>
      <c r="G298" s="151">
        <f t="shared" si="12"/>
        <v>5044</v>
      </c>
      <c r="H298" s="147">
        <v>86</v>
      </c>
    </row>
    <row r="299" spans="1:8" x14ac:dyDescent="0.2">
      <c r="A299" s="119">
        <v>315</v>
      </c>
      <c r="B299" s="57"/>
      <c r="C299" s="63">
        <f t="shared" si="14"/>
        <v>30.64</v>
      </c>
      <c r="D299" s="117"/>
      <c r="E299" s="147">
        <v>12870</v>
      </c>
      <c r="F299" s="139">
        <f t="shared" si="13"/>
        <v>6905</v>
      </c>
      <c r="G299" s="151">
        <f t="shared" si="12"/>
        <v>5040</v>
      </c>
      <c r="H299" s="147">
        <v>86</v>
      </c>
    </row>
    <row r="300" spans="1:8" x14ac:dyDescent="0.2">
      <c r="A300" s="119">
        <v>316</v>
      </c>
      <c r="B300" s="57"/>
      <c r="C300" s="63">
        <f t="shared" si="14"/>
        <v>30.66</v>
      </c>
      <c r="D300" s="117"/>
      <c r="E300" s="147">
        <v>12870</v>
      </c>
      <c r="F300" s="139">
        <f t="shared" si="13"/>
        <v>6900</v>
      </c>
      <c r="G300" s="151">
        <f t="shared" si="12"/>
        <v>5037</v>
      </c>
      <c r="H300" s="147">
        <v>86</v>
      </c>
    </row>
    <row r="301" spans="1:8" x14ac:dyDescent="0.2">
      <c r="A301" s="119">
        <v>317</v>
      </c>
      <c r="B301" s="57"/>
      <c r="C301" s="63">
        <f t="shared" si="14"/>
        <v>30.68</v>
      </c>
      <c r="D301" s="117"/>
      <c r="E301" s="147">
        <v>12870</v>
      </c>
      <c r="F301" s="139">
        <f t="shared" si="13"/>
        <v>6896</v>
      </c>
      <c r="G301" s="151">
        <f t="shared" si="12"/>
        <v>5034</v>
      </c>
      <c r="H301" s="147">
        <v>86</v>
      </c>
    </row>
    <row r="302" spans="1:8" x14ac:dyDescent="0.2">
      <c r="A302" s="119">
        <v>318</v>
      </c>
      <c r="B302" s="57"/>
      <c r="C302" s="63">
        <f t="shared" si="14"/>
        <v>30.7</v>
      </c>
      <c r="D302" s="117"/>
      <c r="E302" s="147">
        <v>12870</v>
      </c>
      <c r="F302" s="139">
        <f t="shared" si="13"/>
        <v>6891</v>
      </c>
      <c r="G302" s="151">
        <f t="shared" si="12"/>
        <v>5031</v>
      </c>
      <c r="H302" s="147">
        <v>86</v>
      </c>
    </row>
    <row r="303" spans="1:8" x14ac:dyDescent="0.2">
      <c r="A303" s="119">
        <v>319</v>
      </c>
      <c r="B303" s="57"/>
      <c r="C303" s="63">
        <f t="shared" si="14"/>
        <v>30.71</v>
      </c>
      <c r="D303" s="117"/>
      <c r="E303" s="147">
        <v>12870</v>
      </c>
      <c r="F303" s="139">
        <f t="shared" si="13"/>
        <v>6889</v>
      </c>
      <c r="G303" s="151">
        <f t="shared" si="12"/>
        <v>5029</v>
      </c>
      <c r="H303" s="147">
        <v>86</v>
      </c>
    </row>
    <row r="304" spans="1:8" x14ac:dyDescent="0.2">
      <c r="A304" s="119">
        <v>320</v>
      </c>
      <c r="B304" s="57"/>
      <c r="C304" s="63">
        <f t="shared" si="14"/>
        <v>30.73</v>
      </c>
      <c r="D304" s="117"/>
      <c r="E304" s="147">
        <v>12870</v>
      </c>
      <c r="F304" s="139">
        <f t="shared" si="13"/>
        <v>6885</v>
      </c>
      <c r="G304" s="151">
        <f t="shared" si="12"/>
        <v>5026</v>
      </c>
      <c r="H304" s="147">
        <v>86</v>
      </c>
    </row>
    <row r="305" spans="1:8" x14ac:dyDescent="0.2">
      <c r="A305" s="119">
        <v>321</v>
      </c>
      <c r="B305" s="57"/>
      <c r="C305" s="63">
        <f t="shared" si="14"/>
        <v>30.75</v>
      </c>
      <c r="D305" s="117"/>
      <c r="E305" s="147">
        <v>12870</v>
      </c>
      <c r="F305" s="139">
        <f t="shared" si="13"/>
        <v>6880</v>
      </c>
      <c r="G305" s="151">
        <f t="shared" si="12"/>
        <v>5022</v>
      </c>
      <c r="H305" s="147">
        <v>86</v>
      </c>
    </row>
    <row r="306" spans="1:8" x14ac:dyDescent="0.2">
      <c r="A306" s="119">
        <v>322</v>
      </c>
      <c r="B306" s="57"/>
      <c r="C306" s="63">
        <f t="shared" si="14"/>
        <v>30.77</v>
      </c>
      <c r="D306" s="117"/>
      <c r="E306" s="147">
        <v>12870</v>
      </c>
      <c r="F306" s="139">
        <f t="shared" si="13"/>
        <v>6876</v>
      </c>
      <c r="G306" s="151">
        <f t="shared" si="12"/>
        <v>5019</v>
      </c>
      <c r="H306" s="147">
        <v>86</v>
      </c>
    </row>
    <row r="307" spans="1:8" x14ac:dyDescent="0.2">
      <c r="A307" s="119">
        <v>323</v>
      </c>
      <c r="B307" s="57"/>
      <c r="C307" s="63">
        <f t="shared" si="14"/>
        <v>30.79</v>
      </c>
      <c r="D307" s="117"/>
      <c r="E307" s="147">
        <v>12870</v>
      </c>
      <c r="F307" s="139">
        <f t="shared" si="13"/>
        <v>6871</v>
      </c>
      <c r="G307" s="151">
        <f t="shared" si="12"/>
        <v>5016</v>
      </c>
      <c r="H307" s="147">
        <v>86</v>
      </c>
    </row>
    <row r="308" spans="1:8" x14ac:dyDescent="0.2">
      <c r="A308" s="119">
        <v>324</v>
      </c>
      <c r="B308" s="57"/>
      <c r="C308" s="63">
        <f t="shared" si="14"/>
        <v>30.81</v>
      </c>
      <c r="D308" s="117"/>
      <c r="E308" s="147">
        <v>12870</v>
      </c>
      <c r="F308" s="139">
        <f t="shared" si="13"/>
        <v>6867</v>
      </c>
      <c r="G308" s="151">
        <f t="shared" si="12"/>
        <v>5013</v>
      </c>
      <c r="H308" s="147">
        <v>86</v>
      </c>
    </row>
    <row r="309" spans="1:8" x14ac:dyDescent="0.2">
      <c r="A309" s="119">
        <v>325</v>
      </c>
      <c r="B309" s="57"/>
      <c r="C309" s="63">
        <f t="shared" si="14"/>
        <v>30.83</v>
      </c>
      <c r="D309" s="117"/>
      <c r="E309" s="147">
        <v>12870</v>
      </c>
      <c r="F309" s="139">
        <f t="shared" si="13"/>
        <v>6863</v>
      </c>
      <c r="G309" s="151">
        <f t="shared" si="12"/>
        <v>5009</v>
      </c>
      <c r="H309" s="147">
        <v>86</v>
      </c>
    </row>
    <row r="310" spans="1:8" x14ac:dyDescent="0.2">
      <c r="A310" s="119">
        <v>326</v>
      </c>
      <c r="B310" s="57"/>
      <c r="C310" s="63">
        <f t="shared" si="14"/>
        <v>30.85</v>
      </c>
      <c r="D310" s="117"/>
      <c r="E310" s="147">
        <v>12870</v>
      </c>
      <c r="F310" s="139">
        <f t="shared" si="13"/>
        <v>6858</v>
      </c>
      <c r="G310" s="151">
        <f t="shared" si="12"/>
        <v>5006</v>
      </c>
      <c r="H310" s="147">
        <v>86</v>
      </c>
    </row>
    <row r="311" spans="1:8" x14ac:dyDescent="0.2">
      <c r="A311" s="119">
        <v>327</v>
      </c>
      <c r="B311" s="57"/>
      <c r="C311" s="63">
        <f t="shared" si="14"/>
        <v>30.87</v>
      </c>
      <c r="D311" s="117"/>
      <c r="E311" s="147">
        <v>12870</v>
      </c>
      <c r="F311" s="139">
        <f t="shared" si="13"/>
        <v>6854</v>
      </c>
      <c r="G311" s="151">
        <f t="shared" si="12"/>
        <v>5003</v>
      </c>
      <c r="H311" s="147">
        <v>86</v>
      </c>
    </row>
    <row r="312" spans="1:8" x14ac:dyDescent="0.2">
      <c r="A312" s="119">
        <v>328</v>
      </c>
      <c r="B312" s="57"/>
      <c r="C312" s="63">
        <f t="shared" si="14"/>
        <v>30.89</v>
      </c>
      <c r="D312" s="117"/>
      <c r="E312" s="147">
        <v>12870</v>
      </c>
      <c r="F312" s="139">
        <f t="shared" si="13"/>
        <v>6849</v>
      </c>
      <c r="G312" s="151">
        <f t="shared" si="12"/>
        <v>5000</v>
      </c>
      <c r="H312" s="147">
        <v>86</v>
      </c>
    </row>
    <row r="313" spans="1:8" x14ac:dyDescent="0.2">
      <c r="A313" s="119">
        <v>329</v>
      </c>
      <c r="B313" s="57"/>
      <c r="C313" s="63">
        <f t="shared" si="14"/>
        <v>30.91</v>
      </c>
      <c r="D313" s="117"/>
      <c r="E313" s="147">
        <v>12870</v>
      </c>
      <c r="F313" s="139">
        <f t="shared" si="13"/>
        <v>6845</v>
      </c>
      <c r="G313" s="151">
        <f t="shared" si="12"/>
        <v>4996</v>
      </c>
      <c r="H313" s="147">
        <v>86</v>
      </c>
    </row>
    <row r="314" spans="1:8" x14ac:dyDescent="0.2">
      <c r="A314" s="119">
        <v>330</v>
      </c>
      <c r="B314" s="57"/>
      <c r="C314" s="63">
        <f t="shared" si="14"/>
        <v>30.93</v>
      </c>
      <c r="D314" s="117"/>
      <c r="E314" s="147">
        <v>12870</v>
      </c>
      <c r="F314" s="139">
        <f t="shared" si="13"/>
        <v>6841</v>
      </c>
      <c r="G314" s="151">
        <f t="shared" si="12"/>
        <v>4993</v>
      </c>
      <c r="H314" s="147">
        <v>86</v>
      </c>
    </row>
    <row r="315" spans="1:8" x14ac:dyDescent="0.2">
      <c r="A315" s="119">
        <v>331</v>
      </c>
      <c r="B315" s="57"/>
      <c r="C315" s="63">
        <f t="shared" si="14"/>
        <v>30.95</v>
      </c>
      <c r="D315" s="117"/>
      <c r="E315" s="147">
        <v>12870</v>
      </c>
      <c r="F315" s="139">
        <f t="shared" si="13"/>
        <v>6836</v>
      </c>
      <c r="G315" s="151">
        <f t="shared" si="12"/>
        <v>4990</v>
      </c>
      <c r="H315" s="147">
        <v>86</v>
      </c>
    </row>
    <row r="316" spans="1:8" x14ac:dyDescent="0.2">
      <c r="A316" s="119">
        <v>332</v>
      </c>
      <c r="B316" s="57"/>
      <c r="C316" s="63">
        <f t="shared" si="14"/>
        <v>30.97</v>
      </c>
      <c r="D316" s="117"/>
      <c r="E316" s="147">
        <v>12870</v>
      </c>
      <c r="F316" s="139">
        <f t="shared" si="13"/>
        <v>6832</v>
      </c>
      <c r="G316" s="151">
        <f t="shared" si="12"/>
        <v>4987</v>
      </c>
      <c r="H316" s="147">
        <v>86</v>
      </c>
    </row>
    <row r="317" spans="1:8" x14ac:dyDescent="0.2">
      <c r="A317" s="119">
        <v>333</v>
      </c>
      <c r="B317" s="57"/>
      <c r="C317" s="63">
        <f t="shared" si="14"/>
        <v>30.98</v>
      </c>
      <c r="D317" s="117"/>
      <c r="E317" s="147">
        <v>12870</v>
      </c>
      <c r="F317" s="139">
        <f t="shared" si="13"/>
        <v>6830</v>
      </c>
      <c r="G317" s="151">
        <f t="shared" si="12"/>
        <v>4985</v>
      </c>
      <c r="H317" s="147">
        <v>86</v>
      </c>
    </row>
    <row r="318" spans="1:8" x14ac:dyDescent="0.2">
      <c r="A318" s="119">
        <v>334</v>
      </c>
      <c r="B318" s="57"/>
      <c r="C318" s="63">
        <f t="shared" si="14"/>
        <v>31</v>
      </c>
      <c r="D318" s="117"/>
      <c r="E318" s="147">
        <v>12870</v>
      </c>
      <c r="F318" s="139">
        <f t="shared" si="13"/>
        <v>6825</v>
      </c>
      <c r="G318" s="151">
        <f t="shared" si="12"/>
        <v>4982</v>
      </c>
      <c r="H318" s="147">
        <v>86</v>
      </c>
    </row>
    <row r="319" spans="1:8" x14ac:dyDescent="0.2">
      <c r="A319" s="119">
        <v>335</v>
      </c>
      <c r="B319" s="57"/>
      <c r="C319" s="63">
        <f t="shared" si="14"/>
        <v>31.02</v>
      </c>
      <c r="D319" s="117"/>
      <c r="E319" s="147">
        <v>12870</v>
      </c>
      <c r="F319" s="139">
        <f t="shared" si="13"/>
        <v>6821</v>
      </c>
      <c r="G319" s="151">
        <f t="shared" si="12"/>
        <v>4979</v>
      </c>
      <c r="H319" s="147">
        <v>86</v>
      </c>
    </row>
    <row r="320" spans="1:8" x14ac:dyDescent="0.2">
      <c r="A320" s="119">
        <v>336</v>
      </c>
      <c r="B320" s="57"/>
      <c r="C320" s="63">
        <f t="shared" si="14"/>
        <v>31.04</v>
      </c>
      <c r="D320" s="117"/>
      <c r="E320" s="147">
        <v>12870</v>
      </c>
      <c r="F320" s="139">
        <f t="shared" si="13"/>
        <v>6817</v>
      </c>
      <c r="G320" s="151">
        <f t="shared" si="12"/>
        <v>4976</v>
      </c>
      <c r="H320" s="147">
        <v>86</v>
      </c>
    </row>
    <row r="321" spans="1:8" x14ac:dyDescent="0.2">
      <c r="A321" s="119">
        <v>337</v>
      </c>
      <c r="B321" s="57"/>
      <c r="C321" s="63">
        <f t="shared" si="14"/>
        <v>31.06</v>
      </c>
      <c r="D321" s="117"/>
      <c r="E321" s="147">
        <v>12870</v>
      </c>
      <c r="F321" s="139">
        <f t="shared" si="13"/>
        <v>6812</v>
      </c>
      <c r="G321" s="151">
        <f t="shared" si="12"/>
        <v>4972</v>
      </c>
      <c r="H321" s="147">
        <v>86</v>
      </c>
    </row>
    <row r="322" spans="1:8" x14ac:dyDescent="0.2">
      <c r="A322" s="119">
        <v>338</v>
      </c>
      <c r="B322" s="57"/>
      <c r="C322" s="63">
        <f t="shared" si="14"/>
        <v>31.08</v>
      </c>
      <c r="D322" s="117"/>
      <c r="E322" s="147">
        <v>12870</v>
      </c>
      <c r="F322" s="139">
        <f t="shared" si="13"/>
        <v>6808</v>
      </c>
      <c r="G322" s="151">
        <f t="shared" si="12"/>
        <v>4969</v>
      </c>
      <c r="H322" s="147">
        <v>86</v>
      </c>
    </row>
    <row r="323" spans="1:8" x14ac:dyDescent="0.2">
      <c r="A323" s="119">
        <v>339</v>
      </c>
      <c r="B323" s="57"/>
      <c r="C323" s="63">
        <f t="shared" si="14"/>
        <v>31.1</v>
      </c>
      <c r="D323" s="117"/>
      <c r="E323" s="147">
        <v>12870</v>
      </c>
      <c r="F323" s="139">
        <f t="shared" si="13"/>
        <v>6804</v>
      </c>
      <c r="G323" s="151">
        <f t="shared" si="12"/>
        <v>4966</v>
      </c>
      <c r="H323" s="147">
        <v>86</v>
      </c>
    </row>
    <row r="324" spans="1:8" x14ac:dyDescent="0.2">
      <c r="A324" s="119">
        <v>340</v>
      </c>
      <c r="B324" s="57"/>
      <c r="C324" s="63">
        <f t="shared" si="14"/>
        <v>31.11</v>
      </c>
      <c r="D324" s="117"/>
      <c r="E324" s="147">
        <v>12870</v>
      </c>
      <c r="F324" s="139">
        <f t="shared" si="13"/>
        <v>6802</v>
      </c>
      <c r="G324" s="151">
        <f t="shared" si="12"/>
        <v>4964</v>
      </c>
      <c r="H324" s="147">
        <v>86</v>
      </c>
    </row>
    <row r="325" spans="1:8" x14ac:dyDescent="0.2">
      <c r="A325" s="119">
        <v>341</v>
      </c>
      <c r="B325" s="57"/>
      <c r="C325" s="63">
        <f t="shared" si="14"/>
        <v>31.13</v>
      </c>
      <c r="D325" s="117"/>
      <c r="E325" s="147">
        <v>12870</v>
      </c>
      <c r="F325" s="139">
        <f t="shared" si="13"/>
        <v>6797</v>
      </c>
      <c r="G325" s="151">
        <f t="shared" si="12"/>
        <v>4961</v>
      </c>
      <c r="H325" s="147">
        <v>86</v>
      </c>
    </row>
    <row r="326" spans="1:8" x14ac:dyDescent="0.2">
      <c r="A326" s="119">
        <v>342</v>
      </c>
      <c r="B326" s="57"/>
      <c r="C326" s="63">
        <f t="shared" si="14"/>
        <v>31.15</v>
      </c>
      <c r="D326" s="117"/>
      <c r="E326" s="147">
        <v>12870</v>
      </c>
      <c r="F326" s="139">
        <f t="shared" si="13"/>
        <v>6793</v>
      </c>
      <c r="G326" s="151">
        <f t="shared" si="12"/>
        <v>4958</v>
      </c>
      <c r="H326" s="147">
        <v>86</v>
      </c>
    </row>
    <row r="327" spans="1:8" x14ac:dyDescent="0.2">
      <c r="A327" s="119">
        <v>343</v>
      </c>
      <c r="B327" s="57"/>
      <c r="C327" s="63">
        <f t="shared" si="14"/>
        <v>31.17</v>
      </c>
      <c r="D327" s="117"/>
      <c r="E327" s="147">
        <v>12870</v>
      </c>
      <c r="F327" s="139">
        <f t="shared" si="13"/>
        <v>6789</v>
      </c>
      <c r="G327" s="151">
        <f t="shared" si="12"/>
        <v>4955</v>
      </c>
      <c r="H327" s="147">
        <v>86</v>
      </c>
    </row>
    <row r="328" spans="1:8" x14ac:dyDescent="0.2">
      <c r="A328" s="119">
        <v>344</v>
      </c>
      <c r="B328" s="57"/>
      <c r="C328" s="63">
        <f t="shared" si="14"/>
        <v>31.19</v>
      </c>
      <c r="D328" s="117"/>
      <c r="E328" s="147">
        <v>12870</v>
      </c>
      <c r="F328" s="139">
        <f t="shared" si="13"/>
        <v>6784</v>
      </c>
      <c r="G328" s="151">
        <f t="shared" si="12"/>
        <v>4952</v>
      </c>
      <c r="H328" s="147">
        <v>86</v>
      </c>
    </row>
    <row r="329" spans="1:8" x14ac:dyDescent="0.2">
      <c r="A329" s="119">
        <v>345</v>
      </c>
      <c r="B329" s="57"/>
      <c r="C329" s="63">
        <f t="shared" si="14"/>
        <v>31.21</v>
      </c>
      <c r="D329" s="117"/>
      <c r="E329" s="147">
        <v>12870</v>
      </c>
      <c r="F329" s="139">
        <f t="shared" si="13"/>
        <v>6780</v>
      </c>
      <c r="G329" s="151">
        <f t="shared" si="12"/>
        <v>4948</v>
      </c>
      <c r="H329" s="147">
        <v>86</v>
      </c>
    </row>
    <row r="330" spans="1:8" x14ac:dyDescent="0.2">
      <c r="A330" s="119">
        <v>346</v>
      </c>
      <c r="B330" s="57"/>
      <c r="C330" s="63">
        <f t="shared" si="14"/>
        <v>31.23</v>
      </c>
      <c r="D330" s="117"/>
      <c r="E330" s="147">
        <v>12870</v>
      </c>
      <c r="F330" s="139">
        <f t="shared" si="13"/>
        <v>6776</v>
      </c>
      <c r="G330" s="151">
        <f t="shared" si="12"/>
        <v>4945</v>
      </c>
      <c r="H330" s="147">
        <v>86</v>
      </c>
    </row>
    <row r="331" spans="1:8" x14ac:dyDescent="0.2">
      <c r="A331" s="119">
        <v>347</v>
      </c>
      <c r="B331" s="57"/>
      <c r="C331" s="63">
        <f t="shared" si="14"/>
        <v>31.24</v>
      </c>
      <c r="D331" s="117"/>
      <c r="E331" s="147">
        <v>12870</v>
      </c>
      <c r="F331" s="139">
        <f t="shared" si="13"/>
        <v>6774</v>
      </c>
      <c r="G331" s="151">
        <f t="shared" si="12"/>
        <v>4944</v>
      </c>
      <c r="H331" s="147">
        <v>86</v>
      </c>
    </row>
    <row r="332" spans="1:8" x14ac:dyDescent="0.2">
      <c r="A332" s="119">
        <v>348</v>
      </c>
      <c r="B332" s="57"/>
      <c r="C332" s="63">
        <f t="shared" si="14"/>
        <v>31.26</v>
      </c>
      <c r="D332" s="117"/>
      <c r="E332" s="147">
        <v>12870</v>
      </c>
      <c r="F332" s="139">
        <f t="shared" si="13"/>
        <v>6769</v>
      </c>
      <c r="G332" s="151">
        <f t="shared" si="12"/>
        <v>4940</v>
      </c>
      <c r="H332" s="147">
        <v>86</v>
      </c>
    </row>
    <row r="333" spans="1:8" x14ac:dyDescent="0.2">
      <c r="A333" s="119">
        <v>349</v>
      </c>
      <c r="B333" s="57"/>
      <c r="C333" s="63">
        <f t="shared" si="14"/>
        <v>31.28</v>
      </c>
      <c r="D333" s="117"/>
      <c r="E333" s="147">
        <v>12870</v>
      </c>
      <c r="F333" s="139">
        <f t="shared" si="13"/>
        <v>6765</v>
      </c>
      <c r="G333" s="151">
        <f t="shared" ref="G333:G396" si="15">ROUND(12*(1/C333*E333),0)</f>
        <v>4937</v>
      </c>
      <c r="H333" s="147">
        <v>86</v>
      </c>
    </row>
    <row r="334" spans="1:8" x14ac:dyDescent="0.2">
      <c r="A334" s="119">
        <v>350</v>
      </c>
      <c r="B334" s="57"/>
      <c r="C334" s="63">
        <f t="shared" si="14"/>
        <v>31.3</v>
      </c>
      <c r="D334" s="117"/>
      <c r="E334" s="147">
        <v>12870</v>
      </c>
      <c r="F334" s="139">
        <f t="shared" ref="F334:F397" si="16">ROUND(12*1.35278*(1/C334*E334)+H334,0)</f>
        <v>6761</v>
      </c>
      <c r="G334" s="151">
        <f t="shared" si="15"/>
        <v>4934</v>
      </c>
      <c r="H334" s="147">
        <v>86</v>
      </c>
    </row>
    <row r="335" spans="1:8" x14ac:dyDescent="0.2">
      <c r="A335" s="119">
        <v>351</v>
      </c>
      <c r="B335" s="57"/>
      <c r="C335" s="63">
        <f t="shared" ref="C335:C398" si="17">ROUND((10.899*LN(A335)+A335/200)*0.5-1.5,2)</f>
        <v>31.32</v>
      </c>
      <c r="D335" s="117"/>
      <c r="E335" s="147">
        <v>12870</v>
      </c>
      <c r="F335" s="139">
        <f t="shared" si="16"/>
        <v>6757</v>
      </c>
      <c r="G335" s="151">
        <f t="shared" si="15"/>
        <v>4931</v>
      </c>
      <c r="H335" s="147">
        <v>86</v>
      </c>
    </row>
    <row r="336" spans="1:8" x14ac:dyDescent="0.2">
      <c r="A336" s="119">
        <v>352</v>
      </c>
      <c r="B336" s="57"/>
      <c r="C336" s="63">
        <f t="shared" si="17"/>
        <v>31.33</v>
      </c>
      <c r="D336" s="117"/>
      <c r="E336" s="147">
        <v>12870</v>
      </c>
      <c r="F336" s="139">
        <f t="shared" si="16"/>
        <v>6754</v>
      </c>
      <c r="G336" s="151">
        <f t="shared" si="15"/>
        <v>4929</v>
      </c>
      <c r="H336" s="147">
        <v>86</v>
      </c>
    </row>
    <row r="337" spans="1:8" x14ac:dyDescent="0.2">
      <c r="A337" s="119">
        <v>353</v>
      </c>
      <c r="B337" s="57"/>
      <c r="C337" s="63">
        <f t="shared" si="17"/>
        <v>31.35</v>
      </c>
      <c r="D337" s="117"/>
      <c r="E337" s="147">
        <v>12870</v>
      </c>
      <c r="F337" s="139">
        <f t="shared" si="16"/>
        <v>6750</v>
      </c>
      <c r="G337" s="151">
        <f t="shared" si="15"/>
        <v>4926</v>
      </c>
      <c r="H337" s="147">
        <v>86</v>
      </c>
    </row>
    <row r="338" spans="1:8" x14ac:dyDescent="0.2">
      <c r="A338" s="119">
        <v>354</v>
      </c>
      <c r="B338" s="57"/>
      <c r="C338" s="63">
        <f t="shared" si="17"/>
        <v>31.37</v>
      </c>
      <c r="D338" s="117"/>
      <c r="E338" s="147">
        <v>12870</v>
      </c>
      <c r="F338" s="139">
        <f t="shared" si="16"/>
        <v>6746</v>
      </c>
      <c r="G338" s="151">
        <f t="shared" si="15"/>
        <v>4923</v>
      </c>
      <c r="H338" s="147">
        <v>86</v>
      </c>
    </row>
    <row r="339" spans="1:8" x14ac:dyDescent="0.2">
      <c r="A339" s="119">
        <v>355</v>
      </c>
      <c r="B339" s="57"/>
      <c r="C339" s="63">
        <f t="shared" si="17"/>
        <v>31.39</v>
      </c>
      <c r="D339" s="117"/>
      <c r="E339" s="147">
        <v>12870</v>
      </c>
      <c r="F339" s="139">
        <f t="shared" si="16"/>
        <v>6742</v>
      </c>
      <c r="G339" s="151">
        <f t="shared" si="15"/>
        <v>4920</v>
      </c>
      <c r="H339" s="147">
        <v>86</v>
      </c>
    </row>
    <row r="340" spans="1:8" x14ac:dyDescent="0.2">
      <c r="A340" s="119">
        <v>356</v>
      </c>
      <c r="B340" s="57"/>
      <c r="C340" s="63">
        <f t="shared" si="17"/>
        <v>31.41</v>
      </c>
      <c r="D340" s="117"/>
      <c r="E340" s="147">
        <v>12870</v>
      </c>
      <c r="F340" s="139">
        <f t="shared" si="16"/>
        <v>6737</v>
      </c>
      <c r="G340" s="151">
        <f t="shared" si="15"/>
        <v>4917</v>
      </c>
      <c r="H340" s="147">
        <v>86</v>
      </c>
    </row>
    <row r="341" spans="1:8" x14ac:dyDescent="0.2">
      <c r="A341" s="119">
        <v>357</v>
      </c>
      <c r="B341" s="57"/>
      <c r="C341" s="63">
        <f t="shared" si="17"/>
        <v>31.42</v>
      </c>
      <c r="D341" s="117"/>
      <c r="E341" s="147">
        <v>12870</v>
      </c>
      <c r="F341" s="139">
        <f t="shared" si="16"/>
        <v>6735</v>
      </c>
      <c r="G341" s="151">
        <f t="shared" si="15"/>
        <v>4915</v>
      </c>
      <c r="H341" s="147">
        <v>86</v>
      </c>
    </row>
    <row r="342" spans="1:8" x14ac:dyDescent="0.2">
      <c r="A342" s="119">
        <v>358</v>
      </c>
      <c r="B342" s="57"/>
      <c r="C342" s="63">
        <f t="shared" si="17"/>
        <v>31.44</v>
      </c>
      <c r="D342" s="117"/>
      <c r="E342" s="147">
        <v>12870</v>
      </c>
      <c r="F342" s="139">
        <f t="shared" si="16"/>
        <v>6731</v>
      </c>
      <c r="G342" s="151">
        <f t="shared" si="15"/>
        <v>4912</v>
      </c>
      <c r="H342" s="147">
        <v>86</v>
      </c>
    </row>
    <row r="343" spans="1:8" x14ac:dyDescent="0.2">
      <c r="A343" s="119">
        <v>359</v>
      </c>
      <c r="B343" s="57"/>
      <c r="C343" s="63">
        <f t="shared" si="17"/>
        <v>31.46</v>
      </c>
      <c r="D343" s="117"/>
      <c r="E343" s="147">
        <v>12870</v>
      </c>
      <c r="F343" s="139">
        <f t="shared" si="16"/>
        <v>6727</v>
      </c>
      <c r="G343" s="151">
        <f t="shared" si="15"/>
        <v>4909</v>
      </c>
      <c r="H343" s="147">
        <v>86</v>
      </c>
    </row>
    <row r="344" spans="1:8" x14ac:dyDescent="0.2">
      <c r="A344" s="119">
        <v>360</v>
      </c>
      <c r="B344" s="57"/>
      <c r="C344" s="63">
        <f t="shared" si="17"/>
        <v>31.48</v>
      </c>
      <c r="D344" s="117"/>
      <c r="E344" s="147">
        <v>12870</v>
      </c>
      <c r="F344" s="139">
        <f t="shared" si="16"/>
        <v>6723</v>
      </c>
      <c r="G344" s="151">
        <f t="shared" si="15"/>
        <v>4906</v>
      </c>
      <c r="H344" s="147">
        <v>86</v>
      </c>
    </row>
    <row r="345" spans="1:8" x14ac:dyDescent="0.2">
      <c r="A345" s="119">
        <v>361</v>
      </c>
      <c r="B345" s="57"/>
      <c r="C345" s="63">
        <f t="shared" si="17"/>
        <v>31.49</v>
      </c>
      <c r="D345" s="117"/>
      <c r="E345" s="147">
        <v>12870</v>
      </c>
      <c r="F345" s="139">
        <f t="shared" si="16"/>
        <v>6721</v>
      </c>
      <c r="G345" s="151">
        <f t="shared" si="15"/>
        <v>4904</v>
      </c>
      <c r="H345" s="147">
        <v>86</v>
      </c>
    </row>
    <row r="346" spans="1:8" x14ac:dyDescent="0.2">
      <c r="A346" s="119">
        <v>362</v>
      </c>
      <c r="B346" s="57"/>
      <c r="C346" s="63">
        <f t="shared" si="17"/>
        <v>31.51</v>
      </c>
      <c r="D346" s="117"/>
      <c r="E346" s="147">
        <v>12870</v>
      </c>
      <c r="F346" s="139">
        <f t="shared" si="16"/>
        <v>6716</v>
      </c>
      <c r="G346" s="151">
        <f t="shared" si="15"/>
        <v>4901</v>
      </c>
      <c r="H346" s="147">
        <v>86</v>
      </c>
    </row>
    <row r="347" spans="1:8" x14ac:dyDescent="0.2">
      <c r="A347" s="119">
        <v>363</v>
      </c>
      <c r="B347" s="57"/>
      <c r="C347" s="63">
        <f t="shared" si="17"/>
        <v>31.53</v>
      </c>
      <c r="D347" s="117"/>
      <c r="E347" s="147">
        <v>12870</v>
      </c>
      <c r="F347" s="139">
        <f t="shared" si="16"/>
        <v>6712</v>
      </c>
      <c r="G347" s="151">
        <f t="shared" si="15"/>
        <v>4898</v>
      </c>
      <c r="H347" s="147">
        <v>86</v>
      </c>
    </row>
    <row r="348" spans="1:8" x14ac:dyDescent="0.2">
      <c r="A348" s="119">
        <v>364</v>
      </c>
      <c r="B348" s="57"/>
      <c r="C348" s="63">
        <f t="shared" si="17"/>
        <v>31.55</v>
      </c>
      <c r="D348" s="117"/>
      <c r="E348" s="147">
        <v>12870</v>
      </c>
      <c r="F348" s="139">
        <f t="shared" si="16"/>
        <v>6708</v>
      </c>
      <c r="G348" s="151">
        <f t="shared" si="15"/>
        <v>4895</v>
      </c>
      <c r="H348" s="147">
        <v>86</v>
      </c>
    </row>
    <row r="349" spans="1:8" x14ac:dyDescent="0.2">
      <c r="A349" s="119">
        <v>365</v>
      </c>
      <c r="B349" s="57"/>
      <c r="C349" s="63">
        <f t="shared" si="17"/>
        <v>31.56</v>
      </c>
      <c r="D349" s="117"/>
      <c r="E349" s="147">
        <v>12870</v>
      </c>
      <c r="F349" s="139">
        <f t="shared" si="16"/>
        <v>6706</v>
      </c>
      <c r="G349" s="151">
        <f t="shared" si="15"/>
        <v>4894</v>
      </c>
      <c r="H349" s="147">
        <v>86</v>
      </c>
    </row>
    <row r="350" spans="1:8" x14ac:dyDescent="0.2">
      <c r="A350" s="119">
        <v>366</v>
      </c>
      <c r="B350" s="57"/>
      <c r="C350" s="63">
        <f t="shared" si="17"/>
        <v>31.58</v>
      </c>
      <c r="D350" s="117"/>
      <c r="E350" s="147">
        <v>12870</v>
      </c>
      <c r="F350" s="139">
        <f t="shared" si="16"/>
        <v>6702</v>
      </c>
      <c r="G350" s="151">
        <f t="shared" si="15"/>
        <v>4890</v>
      </c>
      <c r="H350" s="147">
        <v>86</v>
      </c>
    </row>
    <row r="351" spans="1:8" x14ac:dyDescent="0.2">
      <c r="A351" s="119">
        <v>367</v>
      </c>
      <c r="B351" s="57"/>
      <c r="C351" s="63">
        <f t="shared" si="17"/>
        <v>31.6</v>
      </c>
      <c r="D351" s="117"/>
      <c r="E351" s="147">
        <v>12870</v>
      </c>
      <c r="F351" s="139">
        <f t="shared" si="16"/>
        <v>6697</v>
      </c>
      <c r="G351" s="151">
        <f t="shared" si="15"/>
        <v>4887</v>
      </c>
      <c r="H351" s="147">
        <v>86</v>
      </c>
    </row>
    <row r="352" spans="1:8" x14ac:dyDescent="0.2">
      <c r="A352" s="119">
        <v>368</v>
      </c>
      <c r="B352" s="57"/>
      <c r="C352" s="63">
        <f t="shared" si="17"/>
        <v>31.62</v>
      </c>
      <c r="D352" s="117"/>
      <c r="E352" s="147">
        <v>12870</v>
      </c>
      <c r="F352" s="139">
        <f t="shared" si="16"/>
        <v>6693</v>
      </c>
      <c r="G352" s="151">
        <f t="shared" si="15"/>
        <v>4884</v>
      </c>
      <c r="H352" s="147">
        <v>86</v>
      </c>
    </row>
    <row r="353" spans="1:8" x14ac:dyDescent="0.2">
      <c r="A353" s="119">
        <v>369</v>
      </c>
      <c r="B353" s="57"/>
      <c r="C353" s="63">
        <f t="shared" si="17"/>
        <v>31.63</v>
      </c>
      <c r="D353" s="117"/>
      <c r="E353" s="147">
        <v>12870</v>
      </c>
      <c r="F353" s="139">
        <f t="shared" si="16"/>
        <v>6691</v>
      </c>
      <c r="G353" s="151">
        <f t="shared" si="15"/>
        <v>4883</v>
      </c>
      <c r="H353" s="147">
        <v>86</v>
      </c>
    </row>
    <row r="354" spans="1:8" x14ac:dyDescent="0.2">
      <c r="A354" s="119">
        <v>370</v>
      </c>
      <c r="B354" s="57"/>
      <c r="C354" s="63">
        <f t="shared" si="17"/>
        <v>31.65</v>
      </c>
      <c r="D354" s="117"/>
      <c r="E354" s="147">
        <v>12870</v>
      </c>
      <c r="F354" s="139">
        <f t="shared" si="16"/>
        <v>6687</v>
      </c>
      <c r="G354" s="151">
        <f t="shared" si="15"/>
        <v>4880</v>
      </c>
      <c r="H354" s="147">
        <v>86</v>
      </c>
    </row>
    <row r="355" spans="1:8" x14ac:dyDescent="0.2">
      <c r="A355" s="119">
        <v>371</v>
      </c>
      <c r="B355" s="57"/>
      <c r="C355" s="63">
        <f t="shared" si="17"/>
        <v>31.67</v>
      </c>
      <c r="D355" s="117"/>
      <c r="E355" s="147">
        <v>12870</v>
      </c>
      <c r="F355" s="139">
        <f t="shared" si="16"/>
        <v>6683</v>
      </c>
      <c r="G355" s="151">
        <f t="shared" si="15"/>
        <v>4877</v>
      </c>
      <c r="H355" s="147">
        <v>86</v>
      </c>
    </row>
    <row r="356" spans="1:8" x14ac:dyDescent="0.2">
      <c r="A356" s="119">
        <v>372</v>
      </c>
      <c r="B356" s="57"/>
      <c r="C356" s="63">
        <f t="shared" si="17"/>
        <v>31.69</v>
      </c>
      <c r="D356" s="117"/>
      <c r="E356" s="147">
        <v>12870</v>
      </c>
      <c r="F356" s="139">
        <f t="shared" si="16"/>
        <v>6679</v>
      </c>
      <c r="G356" s="151">
        <f t="shared" si="15"/>
        <v>4873</v>
      </c>
      <c r="H356" s="147">
        <v>86</v>
      </c>
    </row>
    <row r="357" spans="1:8" x14ac:dyDescent="0.2">
      <c r="A357" s="119">
        <v>373</v>
      </c>
      <c r="B357" s="57"/>
      <c r="C357" s="63">
        <f t="shared" si="17"/>
        <v>31.7</v>
      </c>
      <c r="D357" s="117"/>
      <c r="E357" s="147">
        <v>12870</v>
      </c>
      <c r="F357" s="139">
        <f t="shared" si="16"/>
        <v>6677</v>
      </c>
      <c r="G357" s="151">
        <f t="shared" si="15"/>
        <v>4872</v>
      </c>
      <c r="H357" s="147">
        <v>86</v>
      </c>
    </row>
    <row r="358" spans="1:8" x14ac:dyDescent="0.2">
      <c r="A358" s="119">
        <v>374</v>
      </c>
      <c r="B358" s="57"/>
      <c r="C358" s="63">
        <f t="shared" si="17"/>
        <v>31.72</v>
      </c>
      <c r="D358" s="117"/>
      <c r="E358" s="147">
        <v>12870</v>
      </c>
      <c r="F358" s="139">
        <f t="shared" si="16"/>
        <v>6672</v>
      </c>
      <c r="G358" s="151">
        <f t="shared" si="15"/>
        <v>4869</v>
      </c>
      <c r="H358" s="147">
        <v>86</v>
      </c>
    </row>
    <row r="359" spans="1:8" x14ac:dyDescent="0.2">
      <c r="A359" s="119">
        <v>375</v>
      </c>
      <c r="B359" s="57"/>
      <c r="C359" s="63">
        <f t="shared" si="17"/>
        <v>31.74</v>
      </c>
      <c r="D359" s="117"/>
      <c r="E359" s="147">
        <v>12870</v>
      </c>
      <c r="F359" s="139">
        <f t="shared" si="16"/>
        <v>6668</v>
      </c>
      <c r="G359" s="151">
        <f t="shared" si="15"/>
        <v>4866</v>
      </c>
      <c r="H359" s="147">
        <v>86</v>
      </c>
    </row>
    <row r="360" spans="1:8" x14ac:dyDescent="0.2">
      <c r="A360" s="119">
        <v>376</v>
      </c>
      <c r="B360" s="57"/>
      <c r="C360" s="63">
        <f t="shared" si="17"/>
        <v>31.75</v>
      </c>
      <c r="D360" s="117"/>
      <c r="E360" s="147">
        <v>12870</v>
      </c>
      <c r="F360" s="139">
        <f t="shared" si="16"/>
        <v>6666</v>
      </c>
      <c r="G360" s="151">
        <f t="shared" si="15"/>
        <v>4864</v>
      </c>
      <c r="H360" s="147">
        <v>86</v>
      </c>
    </row>
    <row r="361" spans="1:8" x14ac:dyDescent="0.2">
      <c r="A361" s="119">
        <v>377</v>
      </c>
      <c r="B361" s="57"/>
      <c r="C361" s="63">
        <f t="shared" si="17"/>
        <v>31.77</v>
      </c>
      <c r="D361" s="117"/>
      <c r="E361" s="147">
        <v>12870</v>
      </c>
      <c r="F361" s="139">
        <f t="shared" si="16"/>
        <v>6662</v>
      </c>
      <c r="G361" s="151">
        <f t="shared" si="15"/>
        <v>4861</v>
      </c>
      <c r="H361" s="147">
        <v>86</v>
      </c>
    </row>
    <row r="362" spans="1:8" x14ac:dyDescent="0.2">
      <c r="A362" s="119">
        <v>378</v>
      </c>
      <c r="B362" s="57"/>
      <c r="C362" s="63">
        <f t="shared" si="17"/>
        <v>31.79</v>
      </c>
      <c r="D362" s="117"/>
      <c r="E362" s="147">
        <v>12870</v>
      </c>
      <c r="F362" s="139">
        <f t="shared" si="16"/>
        <v>6658</v>
      </c>
      <c r="G362" s="151">
        <f t="shared" si="15"/>
        <v>4858</v>
      </c>
      <c r="H362" s="147">
        <v>86</v>
      </c>
    </row>
    <row r="363" spans="1:8" x14ac:dyDescent="0.2">
      <c r="A363" s="119">
        <v>379</v>
      </c>
      <c r="B363" s="57"/>
      <c r="C363" s="63">
        <f t="shared" si="17"/>
        <v>31.8</v>
      </c>
      <c r="D363" s="117"/>
      <c r="E363" s="147">
        <v>12870</v>
      </c>
      <c r="F363" s="139">
        <f t="shared" si="16"/>
        <v>6656</v>
      </c>
      <c r="G363" s="151">
        <f t="shared" si="15"/>
        <v>4857</v>
      </c>
      <c r="H363" s="147">
        <v>86</v>
      </c>
    </row>
    <row r="364" spans="1:8" x14ac:dyDescent="0.2">
      <c r="A364" s="119">
        <v>380</v>
      </c>
      <c r="B364" s="57"/>
      <c r="C364" s="63">
        <f t="shared" si="17"/>
        <v>31.82</v>
      </c>
      <c r="D364" s="117"/>
      <c r="E364" s="147">
        <v>12870</v>
      </c>
      <c r="F364" s="139">
        <f t="shared" si="16"/>
        <v>6652</v>
      </c>
      <c r="G364" s="151">
        <f t="shared" si="15"/>
        <v>4854</v>
      </c>
      <c r="H364" s="147">
        <v>86</v>
      </c>
    </row>
    <row r="365" spans="1:8" x14ac:dyDescent="0.2">
      <c r="A365" s="119">
        <v>381</v>
      </c>
      <c r="B365" s="57"/>
      <c r="C365" s="63">
        <f t="shared" si="17"/>
        <v>31.84</v>
      </c>
      <c r="D365" s="117"/>
      <c r="E365" s="147">
        <v>12870</v>
      </c>
      <c r="F365" s="139">
        <f t="shared" si="16"/>
        <v>6648</v>
      </c>
      <c r="G365" s="151">
        <f t="shared" si="15"/>
        <v>4851</v>
      </c>
      <c r="H365" s="147">
        <v>86</v>
      </c>
    </row>
    <row r="366" spans="1:8" x14ac:dyDescent="0.2">
      <c r="A366" s="119">
        <v>382</v>
      </c>
      <c r="B366" s="57"/>
      <c r="C366" s="63">
        <f t="shared" si="17"/>
        <v>31.85</v>
      </c>
      <c r="D366" s="117"/>
      <c r="E366" s="147">
        <v>12870</v>
      </c>
      <c r="F366" s="139">
        <f t="shared" si="16"/>
        <v>6646</v>
      </c>
      <c r="G366" s="151">
        <f t="shared" si="15"/>
        <v>4849</v>
      </c>
      <c r="H366" s="147">
        <v>86</v>
      </c>
    </row>
    <row r="367" spans="1:8" x14ac:dyDescent="0.2">
      <c r="A367" s="119">
        <v>383</v>
      </c>
      <c r="B367" s="57"/>
      <c r="C367" s="63">
        <f t="shared" si="17"/>
        <v>31.87</v>
      </c>
      <c r="D367" s="117"/>
      <c r="E367" s="147">
        <v>12870</v>
      </c>
      <c r="F367" s="139">
        <f t="shared" si="16"/>
        <v>6641</v>
      </c>
      <c r="G367" s="151">
        <f t="shared" si="15"/>
        <v>4846</v>
      </c>
      <c r="H367" s="147">
        <v>86</v>
      </c>
    </row>
    <row r="368" spans="1:8" x14ac:dyDescent="0.2">
      <c r="A368" s="119">
        <v>384</v>
      </c>
      <c r="B368" s="57"/>
      <c r="C368" s="63">
        <f t="shared" si="17"/>
        <v>31.89</v>
      </c>
      <c r="D368" s="117"/>
      <c r="E368" s="147">
        <v>12870</v>
      </c>
      <c r="F368" s="139">
        <f t="shared" si="16"/>
        <v>6637</v>
      </c>
      <c r="G368" s="151">
        <f t="shared" si="15"/>
        <v>4843</v>
      </c>
      <c r="H368" s="147">
        <v>86</v>
      </c>
    </row>
    <row r="369" spans="1:8" x14ac:dyDescent="0.2">
      <c r="A369" s="119">
        <v>385</v>
      </c>
      <c r="B369" s="57"/>
      <c r="C369" s="63">
        <f t="shared" si="17"/>
        <v>31.9</v>
      </c>
      <c r="D369" s="117"/>
      <c r="E369" s="147">
        <v>12870</v>
      </c>
      <c r="F369" s="139">
        <f t="shared" si="16"/>
        <v>6635</v>
      </c>
      <c r="G369" s="151">
        <f t="shared" si="15"/>
        <v>4841</v>
      </c>
      <c r="H369" s="147">
        <v>86</v>
      </c>
    </row>
    <row r="370" spans="1:8" x14ac:dyDescent="0.2">
      <c r="A370" s="119">
        <v>386</v>
      </c>
      <c r="B370" s="57"/>
      <c r="C370" s="63">
        <f t="shared" si="17"/>
        <v>31.92</v>
      </c>
      <c r="D370" s="117"/>
      <c r="E370" s="147">
        <v>12870</v>
      </c>
      <c r="F370" s="139">
        <f t="shared" si="16"/>
        <v>6631</v>
      </c>
      <c r="G370" s="151">
        <f t="shared" si="15"/>
        <v>4838</v>
      </c>
      <c r="H370" s="147">
        <v>86</v>
      </c>
    </row>
    <row r="371" spans="1:8" x14ac:dyDescent="0.2">
      <c r="A371" s="119">
        <v>387</v>
      </c>
      <c r="B371" s="57"/>
      <c r="C371" s="63">
        <f t="shared" si="17"/>
        <v>31.94</v>
      </c>
      <c r="D371" s="117"/>
      <c r="E371" s="147">
        <v>12870</v>
      </c>
      <c r="F371" s="139">
        <f t="shared" si="16"/>
        <v>6627</v>
      </c>
      <c r="G371" s="151">
        <f t="shared" si="15"/>
        <v>4835</v>
      </c>
      <c r="H371" s="147">
        <v>86</v>
      </c>
    </row>
    <row r="372" spans="1:8" x14ac:dyDescent="0.2">
      <c r="A372" s="119">
        <v>388</v>
      </c>
      <c r="B372" s="57"/>
      <c r="C372" s="63">
        <f t="shared" si="17"/>
        <v>31.95</v>
      </c>
      <c r="D372" s="117"/>
      <c r="E372" s="147">
        <v>12870</v>
      </c>
      <c r="F372" s="139">
        <f t="shared" si="16"/>
        <v>6625</v>
      </c>
      <c r="G372" s="151">
        <f t="shared" si="15"/>
        <v>4834</v>
      </c>
      <c r="H372" s="147">
        <v>86</v>
      </c>
    </row>
    <row r="373" spans="1:8" x14ac:dyDescent="0.2">
      <c r="A373" s="119">
        <v>389</v>
      </c>
      <c r="B373" s="57"/>
      <c r="C373" s="63">
        <f t="shared" si="17"/>
        <v>31.97</v>
      </c>
      <c r="D373" s="117"/>
      <c r="E373" s="147">
        <v>12870</v>
      </c>
      <c r="F373" s="139">
        <f t="shared" si="16"/>
        <v>6621</v>
      </c>
      <c r="G373" s="151">
        <f t="shared" si="15"/>
        <v>4831</v>
      </c>
      <c r="H373" s="147">
        <v>86</v>
      </c>
    </row>
    <row r="374" spans="1:8" x14ac:dyDescent="0.2">
      <c r="A374" s="119">
        <v>390</v>
      </c>
      <c r="B374" s="57"/>
      <c r="C374" s="63">
        <f t="shared" si="17"/>
        <v>31.99</v>
      </c>
      <c r="D374" s="117"/>
      <c r="E374" s="147">
        <v>12870</v>
      </c>
      <c r="F374" s="139">
        <f t="shared" si="16"/>
        <v>6617</v>
      </c>
      <c r="G374" s="151">
        <f t="shared" si="15"/>
        <v>4828</v>
      </c>
      <c r="H374" s="147">
        <v>86</v>
      </c>
    </row>
    <row r="375" spans="1:8" x14ac:dyDescent="0.2">
      <c r="A375" s="119">
        <v>391</v>
      </c>
      <c r="B375" s="57"/>
      <c r="C375" s="63">
        <f t="shared" si="17"/>
        <v>32</v>
      </c>
      <c r="D375" s="117"/>
      <c r="E375" s="147">
        <v>12870</v>
      </c>
      <c r="F375" s="139">
        <f t="shared" si="16"/>
        <v>6615</v>
      </c>
      <c r="G375" s="151">
        <f t="shared" si="15"/>
        <v>4826</v>
      </c>
      <c r="H375" s="147">
        <v>86</v>
      </c>
    </row>
    <row r="376" spans="1:8" x14ac:dyDescent="0.2">
      <c r="A376" s="119">
        <v>392</v>
      </c>
      <c r="B376" s="57"/>
      <c r="C376" s="63">
        <f t="shared" si="17"/>
        <v>32.020000000000003</v>
      </c>
      <c r="D376" s="117"/>
      <c r="E376" s="147">
        <v>12870</v>
      </c>
      <c r="F376" s="139">
        <f t="shared" si="16"/>
        <v>6611</v>
      </c>
      <c r="G376" s="151">
        <f t="shared" si="15"/>
        <v>4823</v>
      </c>
      <c r="H376" s="147">
        <v>86</v>
      </c>
    </row>
    <row r="377" spans="1:8" x14ac:dyDescent="0.2">
      <c r="A377" s="119">
        <v>393</v>
      </c>
      <c r="B377" s="57"/>
      <c r="C377" s="63">
        <f t="shared" si="17"/>
        <v>32.04</v>
      </c>
      <c r="D377" s="117"/>
      <c r="E377" s="147">
        <v>12870</v>
      </c>
      <c r="F377" s="139">
        <f t="shared" si="16"/>
        <v>6607</v>
      </c>
      <c r="G377" s="151">
        <f t="shared" si="15"/>
        <v>4820</v>
      </c>
      <c r="H377" s="147">
        <v>86</v>
      </c>
    </row>
    <row r="378" spans="1:8" x14ac:dyDescent="0.2">
      <c r="A378" s="119">
        <v>394</v>
      </c>
      <c r="B378" s="57"/>
      <c r="C378" s="63">
        <f t="shared" si="17"/>
        <v>32.049999999999997</v>
      </c>
      <c r="D378" s="117"/>
      <c r="E378" s="147">
        <v>12870</v>
      </c>
      <c r="F378" s="139">
        <f t="shared" si="16"/>
        <v>6605</v>
      </c>
      <c r="G378" s="151">
        <f t="shared" si="15"/>
        <v>4819</v>
      </c>
      <c r="H378" s="147">
        <v>86</v>
      </c>
    </row>
    <row r="379" spans="1:8" x14ac:dyDescent="0.2">
      <c r="A379" s="119">
        <v>395</v>
      </c>
      <c r="B379" s="57"/>
      <c r="C379" s="63">
        <f t="shared" si="17"/>
        <v>32.07</v>
      </c>
      <c r="D379" s="117"/>
      <c r="E379" s="147">
        <v>12870</v>
      </c>
      <c r="F379" s="139">
        <f t="shared" si="16"/>
        <v>6601</v>
      </c>
      <c r="G379" s="151">
        <f t="shared" si="15"/>
        <v>4816</v>
      </c>
      <c r="H379" s="147">
        <v>86</v>
      </c>
    </row>
    <row r="380" spans="1:8" x14ac:dyDescent="0.2">
      <c r="A380" s="119">
        <v>396</v>
      </c>
      <c r="B380" s="57"/>
      <c r="C380" s="63">
        <f t="shared" si="17"/>
        <v>32.090000000000003</v>
      </c>
      <c r="D380" s="117"/>
      <c r="E380" s="147">
        <v>12870</v>
      </c>
      <c r="F380" s="139">
        <f t="shared" si="16"/>
        <v>6597</v>
      </c>
      <c r="G380" s="151">
        <f t="shared" si="15"/>
        <v>4813</v>
      </c>
      <c r="H380" s="147">
        <v>86</v>
      </c>
    </row>
    <row r="381" spans="1:8" x14ac:dyDescent="0.2">
      <c r="A381" s="119">
        <v>397</v>
      </c>
      <c r="B381" s="57"/>
      <c r="C381" s="63">
        <f t="shared" si="17"/>
        <v>32.1</v>
      </c>
      <c r="D381" s="117"/>
      <c r="E381" s="147">
        <v>12870</v>
      </c>
      <c r="F381" s="139">
        <f t="shared" si="16"/>
        <v>6595</v>
      </c>
      <c r="G381" s="151">
        <f t="shared" si="15"/>
        <v>4811</v>
      </c>
      <c r="H381" s="147">
        <v>86</v>
      </c>
    </row>
    <row r="382" spans="1:8" x14ac:dyDescent="0.2">
      <c r="A382" s="119">
        <v>398</v>
      </c>
      <c r="B382" s="57"/>
      <c r="C382" s="63">
        <f t="shared" si="17"/>
        <v>32.119999999999997</v>
      </c>
      <c r="D382" s="117"/>
      <c r="E382" s="147">
        <v>12870</v>
      </c>
      <c r="F382" s="139">
        <f t="shared" si="16"/>
        <v>6590</v>
      </c>
      <c r="G382" s="151">
        <f t="shared" si="15"/>
        <v>4808</v>
      </c>
      <c r="H382" s="147">
        <v>86</v>
      </c>
    </row>
    <row r="383" spans="1:8" x14ac:dyDescent="0.2">
      <c r="A383" s="119">
        <v>399</v>
      </c>
      <c r="B383" s="57"/>
      <c r="C383" s="63">
        <f t="shared" si="17"/>
        <v>32.130000000000003</v>
      </c>
      <c r="D383" s="117"/>
      <c r="E383" s="147">
        <v>12870</v>
      </c>
      <c r="F383" s="139">
        <f t="shared" si="16"/>
        <v>6588</v>
      </c>
      <c r="G383" s="151">
        <f t="shared" si="15"/>
        <v>4807</v>
      </c>
      <c r="H383" s="147">
        <v>86</v>
      </c>
    </row>
    <row r="384" spans="1:8" x14ac:dyDescent="0.2">
      <c r="A384" s="119">
        <v>400</v>
      </c>
      <c r="B384" s="57"/>
      <c r="C384" s="63">
        <f t="shared" si="17"/>
        <v>32.15</v>
      </c>
      <c r="D384" s="117"/>
      <c r="E384" s="147">
        <v>12870</v>
      </c>
      <c r="F384" s="139">
        <f t="shared" si="16"/>
        <v>6584</v>
      </c>
      <c r="G384" s="151">
        <f t="shared" si="15"/>
        <v>4804</v>
      </c>
      <c r="H384" s="147">
        <v>86</v>
      </c>
    </row>
    <row r="385" spans="1:8" x14ac:dyDescent="0.2">
      <c r="A385" s="119">
        <v>401</v>
      </c>
      <c r="B385" s="57"/>
      <c r="C385" s="63">
        <f t="shared" si="17"/>
        <v>32.17</v>
      </c>
      <c r="D385" s="117"/>
      <c r="E385" s="147">
        <v>12870</v>
      </c>
      <c r="F385" s="139">
        <f t="shared" si="16"/>
        <v>6580</v>
      </c>
      <c r="G385" s="151">
        <f t="shared" si="15"/>
        <v>4801</v>
      </c>
      <c r="H385" s="147">
        <v>86</v>
      </c>
    </row>
    <row r="386" spans="1:8" x14ac:dyDescent="0.2">
      <c r="A386" s="119">
        <v>402</v>
      </c>
      <c r="B386" s="57"/>
      <c r="C386" s="63">
        <f t="shared" si="17"/>
        <v>32.18</v>
      </c>
      <c r="D386" s="117"/>
      <c r="E386" s="147">
        <v>12870</v>
      </c>
      <c r="F386" s="139">
        <f t="shared" si="16"/>
        <v>6578</v>
      </c>
      <c r="G386" s="151">
        <f t="shared" si="15"/>
        <v>4799</v>
      </c>
      <c r="H386" s="147">
        <v>86</v>
      </c>
    </row>
    <row r="387" spans="1:8" x14ac:dyDescent="0.2">
      <c r="A387" s="119">
        <v>403</v>
      </c>
      <c r="B387" s="57"/>
      <c r="C387" s="63">
        <f t="shared" si="17"/>
        <v>32.200000000000003</v>
      </c>
      <c r="D387" s="117"/>
      <c r="E387" s="147">
        <v>12870</v>
      </c>
      <c r="F387" s="139">
        <f t="shared" si="16"/>
        <v>6574</v>
      </c>
      <c r="G387" s="151">
        <f t="shared" si="15"/>
        <v>4796</v>
      </c>
      <c r="H387" s="147">
        <v>86</v>
      </c>
    </row>
    <row r="388" spans="1:8" x14ac:dyDescent="0.2">
      <c r="A388" s="119">
        <v>404</v>
      </c>
      <c r="B388" s="57"/>
      <c r="C388" s="63">
        <f t="shared" si="17"/>
        <v>32.21</v>
      </c>
      <c r="D388" s="117"/>
      <c r="E388" s="147">
        <v>12870</v>
      </c>
      <c r="F388" s="139">
        <f t="shared" si="16"/>
        <v>6572</v>
      </c>
      <c r="G388" s="151">
        <f t="shared" si="15"/>
        <v>4795</v>
      </c>
      <c r="H388" s="147">
        <v>86</v>
      </c>
    </row>
    <row r="389" spans="1:8" x14ac:dyDescent="0.2">
      <c r="A389" s="119">
        <v>405</v>
      </c>
      <c r="B389" s="57"/>
      <c r="C389" s="63">
        <f t="shared" si="17"/>
        <v>32.229999999999997</v>
      </c>
      <c r="D389" s="117"/>
      <c r="E389" s="147">
        <v>12870</v>
      </c>
      <c r="F389" s="139">
        <f t="shared" si="16"/>
        <v>6568</v>
      </c>
      <c r="G389" s="151">
        <f t="shared" si="15"/>
        <v>4792</v>
      </c>
      <c r="H389" s="147">
        <v>86</v>
      </c>
    </row>
    <row r="390" spans="1:8" x14ac:dyDescent="0.2">
      <c r="A390" s="119">
        <v>406</v>
      </c>
      <c r="B390" s="57"/>
      <c r="C390" s="63">
        <f t="shared" si="17"/>
        <v>32.25</v>
      </c>
      <c r="D390" s="117"/>
      <c r="E390" s="147">
        <v>12870</v>
      </c>
      <c r="F390" s="139">
        <f t="shared" si="16"/>
        <v>6564</v>
      </c>
      <c r="G390" s="151">
        <f t="shared" si="15"/>
        <v>4789</v>
      </c>
      <c r="H390" s="147">
        <v>86</v>
      </c>
    </row>
    <row r="391" spans="1:8" x14ac:dyDescent="0.2">
      <c r="A391" s="119">
        <v>407</v>
      </c>
      <c r="B391" s="57"/>
      <c r="C391" s="63">
        <f t="shared" si="17"/>
        <v>32.26</v>
      </c>
      <c r="D391" s="117"/>
      <c r="E391" s="147">
        <v>12870</v>
      </c>
      <c r="F391" s="139">
        <f t="shared" si="16"/>
        <v>6562</v>
      </c>
      <c r="G391" s="151">
        <f t="shared" si="15"/>
        <v>4787</v>
      </c>
      <c r="H391" s="147">
        <v>86</v>
      </c>
    </row>
    <row r="392" spans="1:8" x14ac:dyDescent="0.2">
      <c r="A392" s="119">
        <v>408</v>
      </c>
      <c r="B392" s="57"/>
      <c r="C392" s="63">
        <f t="shared" si="17"/>
        <v>32.28</v>
      </c>
      <c r="D392" s="117"/>
      <c r="E392" s="147">
        <v>12870</v>
      </c>
      <c r="F392" s="139">
        <f t="shared" si="16"/>
        <v>6558</v>
      </c>
      <c r="G392" s="151">
        <f t="shared" si="15"/>
        <v>4784</v>
      </c>
      <c r="H392" s="147">
        <v>86</v>
      </c>
    </row>
    <row r="393" spans="1:8" x14ac:dyDescent="0.2">
      <c r="A393" s="119">
        <v>409</v>
      </c>
      <c r="B393" s="57"/>
      <c r="C393" s="63">
        <f t="shared" si="17"/>
        <v>32.29</v>
      </c>
      <c r="D393" s="117"/>
      <c r="E393" s="147">
        <v>12870</v>
      </c>
      <c r="F393" s="139">
        <f t="shared" si="16"/>
        <v>6556</v>
      </c>
      <c r="G393" s="151">
        <f t="shared" si="15"/>
        <v>4783</v>
      </c>
      <c r="H393" s="147">
        <v>86</v>
      </c>
    </row>
    <row r="394" spans="1:8" x14ac:dyDescent="0.2">
      <c r="A394" s="119">
        <v>410</v>
      </c>
      <c r="B394" s="57"/>
      <c r="C394" s="63">
        <f t="shared" si="17"/>
        <v>32.31</v>
      </c>
      <c r="D394" s="117"/>
      <c r="E394" s="147">
        <v>12870</v>
      </c>
      <c r="F394" s="139">
        <f t="shared" si="16"/>
        <v>6552</v>
      </c>
      <c r="G394" s="151">
        <f t="shared" si="15"/>
        <v>4780</v>
      </c>
      <c r="H394" s="147">
        <v>86</v>
      </c>
    </row>
    <row r="395" spans="1:8" x14ac:dyDescent="0.2">
      <c r="A395" s="119">
        <v>411</v>
      </c>
      <c r="B395" s="57"/>
      <c r="C395" s="63">
        <f t="shared" si="17"/>
        <v>32.33</v>
      </c>
      <c r="D395" s="117"/>
      <c r="E395" s="147">
        <v>12870</v>
      </c>
      <c r="F395" s="139">
        <f t="shared" si="16"/>
        <v>6548</v>
      </c>
      <c r="G395" s="151">
        <f t="shared" si="15"/>
        <v>4777</v>
      </c>
      <c r="H395" s="147">
        <v>86</v>
      </c>
    </row>
    <row r="396" spans="1:8" x14ac:dyDescent="0.2">
      <c r="A396" s="119">
        <v>412</v>
      </c>
      <c r="B396" s="57"/>
      <c r="C396" s="63">
        <f t="shared" si="17"/>
        <v>32.340000000000003</v>
      </c>
      <c r="D396" s="117"/>
      <c r="E396" s="147">
        <v>12870</v>
      </c>
      <c r="F396" s="139">
        <f t="shared" si="16"/>
        <v>6546</v>
      </c>
      <c r="G396" s="151">
        <f t="shared" si="15"/>
        <v>4776</v>
      </c>
      <c r="H396" s="147">
        <v>86</v>
      </c>
    </row>
    <row r="397" spans="1:8" x14ac:dyDescent="0.2">
      <c r="A397" s="119">
        <v>413</v>
      </c>
      <c r="B397" s="57"/>
      <c r="C397" s="63">
        <f t="shared" si="17"/>
        <v>32.36</v>
      </c>
      <c r="D397" s="117"/>
      <c r="E397" s="147">
        <v>12870</v>
      </c>
      <c r="F397" s="139">
        <f t="shared" si="16"/>
        <v>6542</v>
      </c>
      <c r="G397" s="151">
        <f t="shared" ref="G397:G428" si="18">ROUND(12*(1/C397*E397),0)</f>
        <v>4773</v>
      </c>
      <c r="H397" s="147">
        <v>86</v>
      </c>
    </row>
    <row r="398" spans="1:8" x14ac:dyDescent="0.2">
      <c r="A398" s="119">
        <v>414</v>
      </c>
      <c r="B398" s="57"/>
      <c r="C398" s="63">
        <f t="shared" si="17"/>
        <v>32.369999999999997</v>
      </c>
      <c r="D398" s="117"/>
      <c r="E398" s="147">
        <v>12870</v>
      </c>
      <c r="F398" s="139">
        <f t="shared" ref="F398:F428" si="19">ROUND(12*1.35278*(1/C398*E398)+H398,0)</f>
        <v>6540</v>
      </c>
      <c r="G398" s="151">
        <f t="shared" si="18"/>
        <v>4771</v>
      </c>
      <c r="H398" s="147">
        <v>86</v>
      </c>
    </row>
    <row r="399" spans="1:8" x14ac:dyDescent="0.2">
      <c r="A399" s="119">
        <v>415</v>
      </c>
      <c r="B399" s="57"/>
      <c r="C399" s="63">
        <f t="shared" ref="C399:C428" si="20">ROUND((10.899*LN(A399)+A399/200)*0.5-1.5,2)</f>
        <v>32.39</v>
      </c>
      <c r="D399" s="117"/>
      <c r="E399" s="147">
        <v>12870</v>
      </c>
      <c r="F399" s="139">
        <f t="shared" si="19"/>
        <v>6536</v>
      </c>
      <c r="G399" s="151">
        <f t="shared" si="18"/>
        <v>4768</v>
      </c>
      <c r="H399" s="147">
        <v>86</v>
      </c>
    </row>
    <row r="400" spans="1:8" x14ac:dyDescent="0.2">
      <c r="A400" s="119">
        <v>416</v>
      </c>
      <c r="B400" s="57"/>
      <c r="C400" s="63">
        <f t="shared" si="20"/>
        <v>32.4</v>
      </c>
      <c r="D400" s="117"/>
      <c r="E400" s="147">
        <v>12870</v>
      </c>
      <c r="F400" s="139">
        <f t="shared" si="19"/>
        <v>6534</v>
      </c>
      <c r="G400" s="151">
        <f t="shared" si="18"/>
        <v>4767</v>
      </c>
      <c r="H400" s="147">
        <v>86</v>
      </c>
    </row>
    <row r="401" spans="1:8" x14ac:dyDescent="0.2">
      <c r="A401" s="119">
        <v>417</v>
      </c>
      <c r="B401" s="57"/>
      <c r="C401" s="63">
        <f t="shared" si="20"/>
        <v>32.42</v>
      </c>
      <c r="D401" s="117"/>
      <c r="E401" s="147">
        <v>12870</v>
      </c>
      <c r="F401" s="139">
        <f t="shared" si="19"/>
        <v>6530</v>
      </c>
      <c r="G401" s="151">
        <f t="shared" si="18"/>
        <v>4764</v>
      </c>
      <c r="H401" s="147">
        <v>86</v>
      </c>
    </row>
    <row r="402" spans="1:8" x14ac:dyDescent="0.2">
      <c r="A402" s="119">
        <v>418</v>
      </c>
      <c r="B402" s="57"/>
      <c r="C402" s="63">
        <f t="shared" si="20"/>
        <v>32.44</v>
      </c>
      <c r="D402" s="117"/>
      <c r="E402" s="147">
        <v>12870</v>
      </c>
      <c r="F402" s="139">
        <f t="shared" si="19"/>
        <v>6526</v>
      </c>
      <c r="G402" s="151">
        <f t="shared" si="18"/>
        <v>4761</v>
      </c>
      <c r="H402" s="147">
        <v>86</v>
      </c>
    </row>
    <row r="403" spans="1:8" x14ac:dyDescent="0.2">
      <c r="A403" s="119">
        <v>419</v>
      </c>
      <c r="B403" s="57"/>
      <c r="C403" s="63">
        <f t="shared" si="20"/>
        <v>32.450000000000003</v>
      </c>
      <c r="D403" s="117"/>
      <c r="E403" s="147">
        <v>12870</v>
      </c>
      <c r="F403" s="139">
        <f t="shared" si="19"/>
        <v>6524</v>
      </c>
      <c r="G403" s="151">
        <f t="shared" si="18"/>
        <v>4759</v>
      </c>
      <c r="H403" s="147">
        <v>86</v>
      </c>
    </row>
    <row r="404" spans="1:8" x14ac:dyDescent="0.2">
      <c r="A404" s="119">
        <v>420</v>
      </c>
      <c r="B404" s="57"/>
      <c r="C404" s="63">
        <f t="shared" si="20"/>
        <v>32.47</v>
      </c>
      <c r="D404" s="117"/>
      <c r="E404" s="147">
        <v>12870</v>
      </c>
      <c r="F404" s="139">
        <f t="shared" si="19"/>
        <v>6520</v>
      </c>
      <c r="G404" s="151">
        <f t="shared" si="18"/>
        <v>4756</v>
      </c>
      <c r="H404" s="147">
        <v>86</v>
      </c>
    </row>
    <row r="405" spans="1:8" x14ac:dyDescent="0.2">
      <c r="A405" s="119">
        <v>421</v>
      </c>
      <c r="B405" s="57"/>
      <c r="C405" s="63">
        <f t="shared" si="20"/>
        <v>32.479999999999997</v>
      </c>
      <c r="D405" s="117"/>
      <c r="E405" s="147">
        <v>12870</v>
      </c>
      <c r="F405" s="139">
        <f t="shared" si="19"/>
        <v>6518</v>
      </c>
      <c r="G405" s="151">
        <f t="shared" si="18"/>
        <v>4755</v>
      </c>
      <c r="H405" s="147">
        <v>86</v>
      </c>
    </row>
    <row r="406" spans="1:8" x14ac:dyDescent="0.2">
      <c r="A406" s="119">
        <v>422</v>
      </c>
      <c r="B406" s="57"/>
      <c r="C406" s="63">
        <f t="shared" si="20"/>
        <v>32.5</v>
      </c>
      <c r="D406" s="117"/>
      <c r="E406" s="147">
        <v>12870</v>
      </c>
      <c r="F406" s="139">
        <f t="shared" si="19"/>
        <v>6514</v>
      </c>
      <c r="G406" s="151">
        <f t="shared" si="18"/>
        <v>4752</v>
      </c>
      <c r="H406" s="147">
        <v>86</v>
      </c>
    </row>
    <row r="407" spans="1:8" x14ac:dyDescent="0.2">
      <c r="A407" s="119">
        <v>423</v>
      </c>
      <c r="B407" s="57"/>
      <c r="C407" s="63">
        <f t="shared" si="20"/>
        <v>32.51</v>
      </c>
      <c r="D407" s="117"/>
      <c r="E407" s="147">
        <v>12870</v>
      </c>
      <c r="F407" s="139">
        <f t="shared" si="19"/>
        <v>6512</v>
      </c>
      <c r="G407" s="151">
        <f t="shared" si="18"/>
        <v>4751</v>
      </c>
      <c r="H407" s="147">
        <v>86</v>
      </c>
    </row>
    <row r="408" spans="1:8" x14ac:dyDescent="0.2">
      <c r="A408" s="119">
        <v>424</v>
      </c>
      <c r="B408" s="57"/>
      <c r="C408" s="63">
        <f t="shared" si="20"/>
        <v>32.53</v>
      </c>
      <c r="D408" s="117"/>
      <c r="E408" s="147">
        <v>12870</v>
      </c>
      <c r="F408" s="139">
        <f t="shared" si="19"/>
        <v>6508</v>
      </c>
      <c r="G408" s="151">
        <f t="shared" si="18"/>
        <v>4748</v>
      </c>
      <c r="H408" s="147">
        <v>86</v>
      </c>
    </row>
    <row r="409" spans="1:8" x14ac:dyDescent="0.2">
      <c r="A409" s="119">
        <v>425</v>
      </c>
      <c r="B409" s="57"/>
      <c r="C409" s="63">
        <f t="shared" si="20"/>
        <v>32.54</v>
      </c>
      <c r="D409" s="117"/>
      <c r="E409" s="147">
        <v>12870</v>
      </c>
      <c r="F409" s="139">
        <f t="shared" si="19"/>
        <v>6507</v>
      </c>
      <c r="G409" s="151">
        <f t="shared" si="18"/>
        <v>4746</v>
      </c>
      <c r="H409" s="147">
        <v>86</v>
      </c>
    </row>
    <row r="410" spans="1:8" x14ac:dyDescent="0.2">
      <c r="A410" s="119">
        <v>426</v>
      </c>
      <c r="B410" s="57"/>
      <c r="C410" s="63">
        <f t="shared" si="20"/>
        <v>32.56</v>
      </c>
      <c r="D410" s="117"/>
      <c r="E410" s="147">
        <v>12870</v>
      </c>
      <c r="F410" s="139">
        <f t="shared" si="19"/>
        <v>6503</v>
      </c>
      <c r="G410" s="151">
        <f t="shared" si="18"/>
        <v>4743</v>
      </c>
      <c r="H410" s="147">
        <v>86</v>
      </c>
    </row>
    <row r="411" spans="1:8" x14ac:dyDescent="0.2">
      <c r="A411" s="119">
        <v>427</v>
      </c>
      <c r="B411" s="57"/>
      <c r="C411" s="63">
        <f t="shared" si="20"/>
        <v>32.57</v>
      </c>
      <c r="D411" s="117"/>
      <c r="E411" s="147">
        <v>12870</v>
      </c>
      <c r="F411" s="139">
        <f t="shared" si="19"/>
        <v>6501</v>
      </c>
      <c r="G411" s="151">
        <f t="shared" si="18"/>
        <v>4742</v>
      </c>
      <c r="H411" s="147">
        <v>86</v>
      </c>
    </row>
    <row r="412" spans="1:8" x14ac:dyDescent="0.2">
      <c r="A412" s="119">
        <v>428</v>
      </c>
      <c r="B412" s="57"/>
      <c r="C412" s="63">
        <f t="shared" si="20"/>
        <v>32.590000000000003</v>
      </c>
      <c r="D412" s="117"/>
      <c r="E412" s="147">
        <v>12870</v>
      </c>
      <c r="F412" s="139">
        <f t="shared" si="19"/>
        <v>6497</v>
      </c>
      <c r="G412" s="151">
        <f t="shared" si="18"/>
        <v>4739</v>
      </c>
      <c r="H412" s="147">
        <v>86</v>
      </c>
    </row>
    <row r="413" spans="1:8" x14ac:dyDescent="0.2">
      <c r="A413" s="119">
        <v>429</v>
      </c>
      <c r="B413" s="57"/>
      <c r="C413" s="63">
        <f t="shared" si="20"/>
        <v>32.6</v>
      </c>
      <c r="D413" s="117"/>
      <c r="E413" s="147">
        <v>12870</v>
      </c>
      <c r="F413" s="139">
        <f t="shared" si="19"/>
        <v>6495</v>
      </c>
      <c r="G413" s="151">
        <f t="shared" si="18"/>
        <v>4737</v>
      </c>
      <c r="H413" s="147">
        <v>86</v>
      </c>
    </row>
    <row r="414" spans="1:8" x14ac:dyDescent="0.2">
      <c r="A414" s="119">
        <v>430</v>
      </c>
      <c r="B414" s="57"/>
      <c r="C414" s="63">
        <f t="shared" si="20"/>
        <v>32.619999999999997</v>
      </c>
      <c r="D414" s="117"/>
      <c r="E414" s="147">
        <v>12870</v>
      </c>
      <c r="F414" s="139">
        <f t="shared" si="19"/>
        <v>6491</v>
      </c>
      <c r="G414" s="151">
        <f t="shared" si="18"/>
        <v>4735</v>
      </c>
      <c r="H414" s="147">
        <v>86</v>
      </c>
    </row>
    <row r="415" spans="1:8" x14ac:dyDescent="0.2">
      <c r="A415" s="119">
        <v>431</v>
      </c>
      <c r="B415" s="57"/>
      <c r="C415" s="63">
        <f t="shared" si="20"/>
        <v>32.630000000000003</v>
      </c>
      <c r="D415" s="117"/>
      <c r="E415" s="147">
        <v>12870</v>
      </c>
      <c r="F415" s="139">
        <f t="shared" si="19"/>
        <v>6489</v>
      </c>
      <c r="G415" s="151">
        <f t="shared" si="18"/>
        <v>4733</v>
      </c>
      <c r="H415" s="147">
        <v>86</v>
      </c>
    </row>
    <row r="416" spans="1:8" x14ac:dyDescent="0.2">
      <c r="A416" s="119">
        <v>432</v>
      </c>
      <c r="B416" s="57"/>
      <c r="C416" s="63">
        <f t="shared" si="20"/>
        <v>32.65</v>
      </c>
      <c r="D416" s="117"/>
      <c r="E416" s="147">
        <v>12870</v>
      </c>
      <c r="F416" s="139">
        <f t="shared" si="19"/>
        <v>6485</v>
      </c>
      <c r="G416" s="151">
        <f t="shared" si="18"/>
        <v>4730</v>
      </c>
      <c r="H416" s="147">
        <v>86</v>
      </c>
    </row>
    <row r="417" spans="1:8" x14ac:dyDescent="0.2">
      <c r="A417" s="119">
        <v>433</v>
      </c>
      <c r="B417" s="57"/>
      <c r="C417" s="63">
        <f t="shared" si="20"/>
        <v>32.659999999999997</v>
      </c>
      <c r="D417" s="117"/>
      <c r="E417" s="147">
        <v>12870</v>
      </c>
      <c r="F417" s="139">
        <f t="shared" si="19"/>
        <v>6483</v>
      </c>
      <c r="G417" s="151">
        <f t="shared" si="18"/>
        <v>4729</v>
      </c>
      <c r="H417" s="147">
        <v>86</v>
      </c>
    </row>
    <row r="418" spans="1:8" x14ac:dyDescent="0.2">
      <c r="A418" s="119">
        <v>434</v>
      </c>
      <c r="B418" s="57"/>
      <c r="C418" s="63">
        <f t="shared" si="20"/>
        <v>32.68</v>
      </c>
      <c r="D418" s="117"/>
      <c r="E418" s="147">
        <v>12870</v>
      </c>
      <c r="F418" s="139">
        <f t="shared" si="19"/>
        <v>6479</v>
      </c>
      <c r="G418" s="151">
        <f t="shared" si="18"/>
        <v>4726</v>
      </c>
      <c r="H418" s="147">
        <v>86</v>
      </c>
    </row>
    <row r="419" spans="1:8" x14ac:dyDescent="0.2">
      <c r="A419" s="119">
        <v>435</v>
      </c>
      <c r="B419" s="57"/>
      <c r="C419" s="63">
        <f t="shared" si="20"/>
        <v>32.700000000000003</v>
      </c>
      <c r="D419" s="117"/>
      <c r="E419" s="147">
        <v>12870</v>
      </c>
      <c r="F419" s="139">
        <f t="shared" si="19"/>
        <v>6475</v>
      </c>
      <c r="G419" s="151">
        <f t="shared" si="18"/>
        <v>4723</v>
      </c>
      <c r="H419" s="147">
        <v>86</v>
      </c>
    </row>
    <row r="420" spans="1:8" x14ac:dyDescent="0.2">
      <c r="A420" s="119">
        <v>436</v>
      </c>
      <c r="B420" s="57"/>
      <c r="C420" s="63">
        <f t="shared" si="20"/>
        <v>32.71</v>
      </c>
      <c r="D420" s="117"/>
      <c r="E420" s="147">
        <v>12870</v>
      </c>
      <c r="F420" s="139">
        <f t="shared" si="19"/>
        <v>6473</v>
      </c>
      <c r="G420" s="151">
        <f t="shared" si="18"/>
        <v>4721</v>
      </c>
      <c r="H420" s="147">
        <v>86</v>
      </c>
    </row>
    <row r="421" spans="1:8" x14ac:dyDescent="0.2">
      <c r="A421" s="119">
        <v>437</v>
      </c>
      <c r="B421" s="57"/>
      <c r="C421" s="63">
        <f t="shared" si="20"/>
        <v>32.729999999999997</v>
      </c>
      <c r="D421" s="117"/>
      <c r="E421" s="147">
        <v>12870</v>
      </c>
      <c r="F421" s="139">
        <f t="shared" si="19"/>
        <v>6469</v>
      </c>
      <c r="G421" s="151">
        <f t="shared" si="18"/>
        <v>4719</v>
      </c>
      <c r="H421" s="147">
        <v>86</v>
      </c>
    </row>
    <row r="422" spans="1:8" x14ac:dyDescent="0.2">
      <c r="A422" s="119">
        <v>438</v>
      </c>
      <c r="B422" s="57"/>
      <c r="C422" s="63">
        <f t="shared" si="20"/>
        <v>32.74</v>
      </c>
      <c r="D422" s="117"/>
      <c r="E422" s="147">
        <v>12870</v>
      </c>
      <c r="F422" s="139">
        <f t="shared" si="19"/>
        <v>6467</v>
      </c>
      <c r="G422" s="151">
        <f t="shared" si="18"/>
        <v>4717</v>
      </c>
      <c r="H422" s="147">
        <v>86</v>
      </c>
    </row>
    <row r="423" spans="1:8" x14ac:dyDescent="0.2">
      <c r="A423" s="119">
        <v>439</v>
      </c>
      <c r="B423" s="57"/>
      <c r="C423" s="63">
        <f t="shared" si="20"/>
        <v>32.75</v>
      </c>
      <c r="D423" s="117"/>
      <c r="E423" s="147">
        <v>12870</v>
      </c>
      <c r="F423" s="139">
        <f t="shared" si="19"/>
        <v>6465</v>
      </c>
      <c r="G423" s="151">
        <f t="shared" si="18"/>
        <v>4716</v>
      </c>
      <c r="H423" s="147">
        <v>86</v>
      </c>
    </row>
    <row r="424" spans="1:8" x14ac:dyDescent="0.2">
      <c r="A424" s="119">
        <v>440</v>
      </c>
      <c r="B424" s="57"/>
      <c r="C424" s="63">
        <f t="shared" si="20"/>
        <v>32.770000000000003</v>
      </c>
      <c r="D424" s="117"/>
      <c r="E424" s="147">
        <v>12870</v>
      </c>
      <c r="F424" s="139">
        <f t="shared" si="19"/>
        <v>6461</v>
      </c>
      <c r="G424" s="151">
        <f t="shared" si="18"/>
        <v>4713</v>
      </c>
      <c r="H424" s="147">
        <v>86</v>
      </c>
    </row>
    <row r="425" spans="1:8" x14ac:dyDescent="0.2">
      <c r="A425" s="119">
        <v>441</v>
      </c>
      <c r="B425" s="57"/>
      <c r="C425" s="63">
        <f t="shared" si="20"/>
        <v>32.78</v>
      </c>
      <c r="D425" s="117"/>
      <c r="E425" s="147">
        <v>12870</v>
      </c>
      <c r="F425" s="139">
        <f t="shared" si="19"/>
        <v>6460</v>
      </c>
      <c r="G425" s="151">
        <f t="shared" si="18"/>
        <v>4711</v>
      </c>
      <c r="H425" s="147">
        <v>86</v>
      </c>
    </row>
    <row r="426" spans="1:8" x14ac:dyDescent="0.2">
      <c r="A426" s="119">
        <v>442</v>
      </c>
      <c r="B426" s="57"/>
      <c r="C426" s="63">
        <f t="shared" si="20"/>
        <v>32.799999999999997</v>
      </c>
      <c r="D426" s="117"/>
      <c r="E426" s="147">
        <v>12870</v>
      </c>
      <c r="F426" s="139">
        <f t="shared" si="19"/>
        <v>6456</v>
      </c>
      <c r="G426" s="151">
        <f t="shared" si="18"/>
        <v>4709</v>
      </c>
      <c r="H426" s="147">
        <v>86</v>
      </c>
    </row>
    <row r="427" spans="1:8" x14ac:dyDescent="0.2">
      <c r="A427" s="119">
        <v>443</v>
      </c>
      <c r="B427" s="57"/>
      <c r="C427" s="63">
        <f t="shared" si="20"/>
        <v>32.81</v>
      </c>
      <c r="D427" s="117"/>
      <c r="E427" s="147">
        <v>12870</v>
      </c>
      <c r="F427" s="139">
        <f t="shared" si="19"/>
        <v>6454</v>
      </c>
      <c r="G427" s="151">
        <f t="shared" si="18"/>
        <v>4707</v>
      </c>
      <c r="H427" s="147">
        <v>86</v>
      </c>
    </row>
    <row r="428" spans="1:8" ht="13.5" thickBot="1" x14ac:dyDescent="0.25">
      <c r="A428" s="121">
        <v>444</v>
      </c>
      <c r="B428" s="64"/>
      <c r="C428" s="65">
        <f t="shared" si="20"/>
        <v>32.83</v>
      </c>
      <c r="D428" s="118"/>
      <c r="E428" s="141">
        <v>12870</v>
      </c>
      <c r="F428" s="144">
        <f t="shared" si="19"/>
        <v>6450</v>
      </c>
      <c r="G428" s="153">
        <f t="shared" si="18"/>
        <v>4704</v>
      </c>
      <c r="H428" s="141">
        <v>86</v>
      </c>
    </row>
  </sheetData>
  <mergeCells count="2">
    <mergeCell ref="A10:B10"/>
    <mergeCell ref="G11:H11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21" orientation="portrait" r:id="rId1"/>
  <headerFooter alignWithMargins="0">
    <oddHeader>&amp;LKrajský úřad Plzeňského kraje&amp;R25. 2. 2015</oddHeader>
    <oddFooter>Stránka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fitToPage="1"/>
  </sheetPr>
  <dimension ref="A1:I234"/>
  <sheetViews>
    <sheetView workbookViewId="0">
      <pane ySplit="12" topLeftCell="A13" activePane="bottomLeft" state="frozenSplit"/>
      <selection activeCell="J36" sqref="J36"/>
      <selection pane="bottomLeft" activeCell="F246" sqref="F246"/>
    </sheetView>
  </sheetViews>
  <sheetFormatPr defaultRowHeight="12.75" x14ac:dyDescent="0.2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3.140625" customWidth="1"/>
    <col min="8" max="8" width="10.7109375" customWidth="1"/>
    <col min="9" max="9" width="16.140625" customWidth="1"/>
  </cols>
  <sheetData>
    <row r="1" spans="1:9" x14ac:dyDescent="0.2">
      <c r="H1" t="s">
        <v>21</v>
      </c>
    </row>
    <row r="2" spans="1:9" ht="4.5" customHeight="1" x14ac:dyDescent="0.2"/>
    <row r="3" spans="1:9" ht="20.25" x14ac:dyDescent="0.3">
      <c r="A3" s="30" t="s">
        <v>735</v>
      </c>
      <c r="C3" s="26"/>
      <c r="D3" s="26"/>
      <c r="E3" s="26"/>
      <c r="F3" s="27"/>
      <c r="G3" s="27"/>
      <c r="H3" s="28"/>
      <c r="I3" s="28"/>
    </row>
    <row r="4" spans="1:9" ht="15" x14ac:dyDescent="0.25">
      <c r="A4" s="58" t="s">
        <v>261</v>
      </c>
      <c r="B4" s="32"/>
      <c r="C4" s="32"/>
      <c r="D4" s="32"/>
      <c r="E4" s="32"/>
      <c r="F4" s="32"/>
      <c r="G4" s="32"/>
      <c r="I4" s="28"/>
    </row>
    <row r="5" spans="1:9" ht="5.25" customHeight="1" x14ac:dyDescent="0.25">
      <c r="A5" s="58"/>
      <c r="B5" s="32"/>
      <c r="C5" s="32"/>
      <c r="D5" s="32"/>
      <c r="E5" s="32"/>
      <c r="F5" s="32"/>
      <c r="G5" s="32"/>
      <c r="I5" s="28"/>
    </row>
    <row r="6" spans="1:9" ht="15.75" x14ac:dyDescent="0.25">
      <c r="A6" s="33"/>
      <c r="B6" s="34"/>
      <c r="C6" s="35" t="s">
        <v>158</v>
      </c>
      <c r="E6" s="36" t="s">
        <v>159</v>
      </c>
      <c r="I6" s="28"/>
    </row>
    <row r="7" spans="1:9" ht="15.75" x14ac:dyDescent="0.25">
      <c r="A7" s="37" t="s">
        <v>59</v>
      </c>
      <c r="B7" s="34"/>
      <c r="C7" s="59"/>
      <c r="D7" s="60"/>
      <c r="E7" s="59">
        <v>60</v>
      </c>
      <c r="I7" s="28"/>
    </row>
    <row r="8" spans="1:9" ht="15.75" x14ac:dyDescent="0.25">
      <c r="A8" s="37" t="s">
        <v>60</v>
      </c>
      <c r="B8" s="34"/>
      <c r="C8" s="59"/>
      <c r="D8" s="60"/>
      <c r="E8" s="59" t="s">
        <v>101</v>
      </c>
      <c r="I8" s="28"/>
    </row>
    <row r="9" spans="1:9" ht="15.75" x14ac:dyDescent="0.25">
      <c r="A9" s="37"/>
      <c r="B9" s="34"/>
      <c r="C9" s="59"/>
      <c r="D9" s="60"/>
      <c r="E9" s="59"/>
      <c r="I9" s="28"/>
    </row>
    <row r="10" spans="1:9" ht="6" customHeight="1" thickBot="1" x14ac:dyDescent="0.25">
      <c r="A10" s="512"/>
      <c r="B10" s="512"/>
      <c r="C10" s="44"/>
      <c r="D10" s="45"/>
      <c r="E10" s="46"/>
      <c r="F10" s="46"/>
      <c r="G10" s="46"/>
      <c r="I10" s="28"/>
    </row>
    <row r="11" spans="1:9" ht="15.75" x14ac:dyDescent="0.2">
      <c r="A11" s="29"/>
      <c r="B11" s="47" t="s">
        <v>197</v>
      </c>
      <c r="C11" s="48"/>
      <c r="D11" s="47" t="s">
        <v>198</v>
      </c>
      <c r="E11" s="48"/>
      <c r="F11" s="49" t="s">
        <v>199</v>
      </c>
      <c r="G11" s="515"/>
      <c r="H11" s="514"/>
    </row>
    <row r="12" spans="1:9" ht="45.75" thickBot="1" x14ac:dyDescent="0.25">
      <c r="A12" s="50" t="s">
        <v>31</v>
      </c>
      <c r="B12" s="51" t="s">
        <v>158</v>
      </c>
      <c r="C12" s="52" t="s">
        <v>159</v>
      </c>
      <c r="D12" s="53" t="s">
        <v>201</v>
      </c>
      <c r="E12" s="54" t="s">
        <v>202</v>
      </c>
      <c r="F12" s="155" t="s">
        <v>199</v>
      </c>
      <c r="G12" s="152" t="s">
        <v>535</v>
      </c>
      <c r="H12" s="156" t="s">
        <v>204</v>
      </c>
    </row>
    <row r="13" spans="1:9" x14ac:dyDescent="0.2">
      <c r="A13" s="119" t="s">
        <v>61</v>
      </c>
      <c r="B13" s="67"/>
      <c r="C13" s="63">
        <v>60</v>
      </c>
      <c r="D13" s="122"/>
      <c r="E13" s="146">
        <v>12870</v>
      </c>
      <c r="F13" s="145">
        <f>ROUND(12*1.35278*(1/C13*E13)+H13,0)</f>
        <v>3568</v>
      </c>
      <c r="G13" s="157">
        <f t="shared" ref="G13:G76" si="0">ROUND(12*(1/C13*E13),0)</f>
        <v>2574</v>
      </c>
      <c r="H13" s="146">
        <v>86</v>
      </c>
    </row>
    <row r="14" spans="1:9" x14ac:dyDescent="0.2">
      <c r="A14" s="119">
        <v>30</v>
      </c>
      <c r="B14" s="57"/>
      <c r="C14" s="63">
        <f t="shared" ref="C14:C77" si="1">ROUND((10.899*LN(A14)+A14/200)*1.667,2)</f>
        <v>62.05</v>
      </c>
      <c r="D14" s="122"/>
      <c r="E14" s="147">
        <v>12870</v>
      </c>
      <c r="F14" s="139">
        <f t="shared" ref="F14:F77" si="2">ROUND(12*1.35278*(1/C14*E14)+H14,0)</f>
        <v>3453</v>
      </c>
      <c r="G14" s="151">
        <f t="shared" si="0"/>
        <v>2489</v>
      </c>
      <c r="H14" s="147">
        <v>86</v>
      </c>
    </row>
    <row r="15" spans="1:9" x14ac:dyDescent="0.2">
      <c r="A15" s="119">
        <v>31</v>
      </c>
      <c r="B15" s="57"/>
      <c r="C15" s="63">
        <f t="shared" si="1"/>
        <v>62.65</v>
      </c>
      <c r="D15" s="122"/>
      <c r="E15" s="147">
        <v>12870</v>
      </c>
      <c r="F15" s="139">
        <f t="shared" si="2"/>
        <v>3421</v>
      </c>
      <c r="G15" s="151">
        <f t="shared" si="0"/>
        <v>2465</v>
      </c>
      <c r="H15" s="147">
        <v>86</v>
      </c>
    </row>
    <row r="16" spans="1:9" x14ac:dyDescent="0.2">
      <c r="A16" s="119">
        <v>32</v>
      </c>
      <c r="B16" s="57"/>
      <c r="C16" s="63">
        <f t="shared" si="1"/>
        <v>63.23</v>
      </c>
      <c r="D16" s="122"/>
      <c r="E16" s="147">
        <v>12870</v>
      </c>
      <c r="F16" s="139">
        <f t="shared" si="2"/>
        <v>3390</v>
      </c>
      <c r="G16" s="151">
        <f t="shared" si="0"/>
        <v>2443</v>
      </c>
      <c r="H16" s="147">
        <v>86</v>
      </c>
    </row>
    <row r="17" spans="1:8" x14ac:dyDescent="0.2">
      <c r="A17" s="119">
        <v>33</v>
      </c>
      <c r="B17" s="57"/>
      <c r="C17" s="63">
        <f t="shared" si="1"/>
        <v>63.8</v>
      </c>
      <c r="D17" s="122"/>
      <c r="E17" s="147">
        <v>12870</v>
      </c>
      <c r="F17" s="139">
        <f t="shared" si="2"/>
        <v>3361</v>
      </c>
      <c r="G17" s="151">
        <f t="shared" si="0"/>
        <v>2421</v>
      </c>
      <c r="H17" s="147">
        <v>86</v>
      </c>
    </row>
    <row r="18" spans="1:8" x14ac:dyDescent="0.2">
      <c r="A18" s="119">
        <v>34</v>
      </c>
      <c r="B18" s="57"/>
      <c r="C18" s="63">
        <f t="shared" si="1"/>
        <v>64.349999999999994</v>
      </c>
      <c r="D18" s="122"/>
      <c r="E18" s="147">
        <v>12870</v>
      </c>
      <c r="F18" s="139">
        <f t="shared" si="2"/>
        <v>3333</v>
      </c>
      <c r="G18" s="151">
        <f t="shared" si="0"/>
        <v>2400</v>
      </c>
      <c r="H18" s="147">
        <v>86</v>
      </c>
    </row>
    <row r="19" spans="1:8" x14ac:dyDescent="0.2">
      <c r="A19" s="119">
        <v>35</v>
      </c>
      <c r="B19" s="57"/>
      <c r="C19" s="63">
        <f t="shared" si="1"/>
        <v>64.89</v>
      </c>
      <c r="D19" s="122"/>
      <c r="E19" s="147">
        <v>12870</v>
      </c>
      <c r="F19" s="139">
        <f t="shared" si="2"/>
        <v>3306</v>
      </c>
      <c r="G19" s="151">
        <f t="shared" si="0"/>
        <v>2380</v>
      </c>
      <c r="H19" s="147">
        <v>86</v>
      </c>
    </row>
    <row r="20" spans="1:8" x14ac:dyDescent="0.2">
      <c r="A20" s="119">
        <v>36</v>
      </c>
      <c r="B20" s="57"/>
      <c r="C20" s="63">
        <f t="shared" si="1"/>
        <v>65.41</v>
      </c>
      <c r="D20" s="122"/>
      <c r="E20" s="147">
        <v>12870</v>
      </c>
      <c r="F20" s="139">
        <f t="shared" si="2"/>
        <v>3280</v>
      </c>
      <c r="G20" s="151">
        <f t="shared" si="0"/>
        <v>2361</v>
      </c>
      <c r="H20" s="147">
        <v>86</v>
      </c>
    </row>
    <row r="21" spans="1:8" x14ac:dyDescent="0.2">
      <c r="A21" s="119">
        <v>37</v>
      </c>
      <c r="B21" s="57"/>
      <c r="C21" s="63">
        <f t="shared" si="1"/>
        <v>65.91</v>
      </c>
      <c r="D21" s="122"/>
      <c r="E21" s="147">
        <v>12870</v>
      </c>
      <c r="F21" s="139">
        <f t="shared" si="2"/>
        <v>3256</v>
      </c>
      <c r="G21" s="151">
        <f t="shared" si="0"/>
        <v>2343</v>
      </c>
      <c r="H21" s="147">
        <v>86</v>
      </c>
    </row>
    <row r="22" spans="1:8" x14ac:dyDescent="0.2">
      <c r="A22" s="119">
        <v>38</v>
      </c>
      <c r="B22" s="57"/>
      <c r="C22" s="63">
        <f t="shared" si="1"/>
        <v>66.41</v>
      </c>
      <c r="D22" s="122"/>
      <c r="E22" s="147">
        <v>12870</v>
      </c>
      <c r="F22" s="139">
        <f t="shared" si="2"/>
        <v>3232</v>
      </c>
      <c r="G22" s="151">
        <f t="shared" si="0"/>
        <v>2326</v>
      </c>
      <c r="H22" s="147">
        <v>86</v>
      </c>
    </row>
    <row r="23" spans="1:8" x14ac:dyDescent="0.2">
      <c r="A23" s="119">
        <v>39</v>
      </c>
      <c r="B23" s="57"/>
      <c r="C23" s="63">
        <f t="shared" si="1"/>
        <v>66.89</v>
      </c>
      <c r="D23" s="122"/>
      <c r="E23" s="147">
        <v>12870</v>
      </c>
      <c r="F23" s="139">
        <f t="shared" si="2"/>
        <v>3209</v>
      </c>
      <c r="G23" s="151">
        <f t="shared" si="0"/>
        <v>2309</v>
      </c>
      <c r="H23" s="147">
        <v>86</v>
      </c>
    </row>
    <row r="24" spans="1:8" x14ac:dyDescent="0.2">
      <c r="A24" s="119">
        <v>40</v>
      </c>
      <c r="B24" s="57"/>
      <c r="C24" s="63">
        <f t="shared" si="1"/>
        <v>67.36</v>
      </c>
      <c r="D24" s="122"/>
      <c r="E24" s="147">
        <v>12870</v>
      </c>
      <c r="F24" s="139">
        <f t="shared" si="2"/>
        <v>3188</v>
      </c>
      <c r="G24" s="151">
        <f t="shared" si="0"/>
        <v>2293</v>
      </c>
      <c r="H24" s="147">
        <v>86</v>
      </c>
    </row>
    <row r="25" spans="1:8" x14ac:dyDescent="0.2">
      <c r="A25" s="119">
        <v>41</v>
      </c>
      <c r="B25" s="57"/>
      <c r="C25" s="63">
        <f t="shared" si="1"/>
        <v>67.81</v>
      </c>
      <c r="D25" s="122"/>
      <c r="E25" s="147">
        <v>12870</v>
      </c>
      <c r="F25" s="139">
        <f t="shared" si="2"/>
        <v>3167</v>
      </c>
      <c r="G25" s="151">
        <f t="shared" si="0"/>
        <v>2278</v>
      </c>
      <c r="H25" s="147">
        <v>86</v>
      </c>
    </row>
    <row r="26" spans="1:8" x14ac:dyDescent="0.2">
      <c r="A26" s="119">
        <v>42</v>
      </c>
      <c r="B26" s="57"/>
      <c r="C26" s="63">
        <f t="shared" si="1"/>
        <v>68.260000000000005</v>
      </c>
      <c r="D26" s="122"/>
      <c r="E26" s="147">
        <v>12870</v>
      </c>
      <c r="F26" s="139">
        <f t="shared" si="2"/>
        <v>3147</v>
      </c>
      <c r="G26" s="151">
        <f t="shared" si="0"/>
        <v>2263</v>
      </c>
      <c r="H26" s="147">
        <v>86</v>
      </c>
    </row>
    <row r="27" spans="1:8" x14ac:dyDescent="0.2">
      <c r="A27" s="119">
        <v>43</v>
      </c>
      <c r="B27" s="57"/>
      <c r="C27" s="63">
        <f t="shared" si="1"/>
        <v>68.69</v>
      </c>
      <c r="D27" s="122"/>
      <c r="E27" s="147">
        <v>12870</v>
      </c>
      <c r="F27" s="139">
        <f t="shared" si="2"/>
        <v>3128</v>
      </c>
      <c r="G27" s="151">
        <f t="shared" si="0"/>
        <v>2248</v>
      </c>
      <c r="H27" s="147">
        <v>86</v>
      </c>
    </row>
    <row r="28" spans="1:8" x14ac:dyDescent="0.2">
      <c r="A28" s="119">
        <v>44</v>
      </c>
      <c r="B28" s="57"/>
      <c r="C28" s="63">
        <f t="shared" si="1"/>
        <v>69.12</v>
      </c>
      <c r="D28" s="122"/>
      <c r="E28" s="147">
        <v>12870</v>
      </c>
      <c r="F28" s="139">
        <f t="shared" si="2"/>
        <v>3109</v>
      </c>
      <c r="G28" s="151">
        <f t="shared" si="0"/>
        <v>2234</v>
      </c>
      <c r="H28" s="147">
        <v>86</v>
      </c>
    </row>
    <row r="29" spans="1:8" x14ac:dyDescent="0.2">
      <c r="A29" s="119">
        <v>45</v>
      </c>
      <c r="B29" s="57"/>
      <c r="C29" s="63">
        <f t="shared" si="1"/>
        <v>69.540000000000006</v>
      </c>
      <c r="D29" s="122"/>
      <c r="E29" s="147">
        <v>12870</v>
      </c>
      <c r="F29" s="139">
        <f t="shared" si="2"/>
        <v>3090</v>
      </c>
      <c r="G29" s="151">
        <f t="shared" si="0"/>
        <v>2221</v>
      </c>
      <c r="H29" s="147">
        <v>86</v>
      </c>
    </row>
    <row r="30" spans="1:8" x14ac:dyDescent="0.2">
      <c r="A30" s="119">
        <v>46</v>
      </c>
      <c r="B30" s="57"/>
      <c r="C30" s="63">
        <f t="shared" si="1"/>
        <v>69.94</v>
      </c>
      <c r="D30" s="122"/>
      <c r="E30" s="147">
        <v>12870</v>
      </c>
      <c r="F30" s="139">
        <f t="shared" si="2"/>
        <v>3073</v>
      </c>
      <c r="G30" s="151">
        <f t="shared" si="0"/>
        <v>2208</v>
      </c>
      <c r="H30" s="147">
        <v>86</v>
      </c>
    </row>
    <row r="31" spans="1:8" x14ac:dyDescent="0.2">
      <c r="A31" s="119">
        <v>47</v>
      </c>
      <c r="B31" s="57"/>
      <c r="C31" s="63">
        <f t="shared" si="1"/>
        <v>70.34</v>
      </c>
      <c r="D31" s="122"/>
      <c r="E31" s="147">
        <v>12870</v>
      </c>
      <c r="F31" s="139">
        <f t="shared" si="2"/>
        <v>3056</v>
      </c>
      <c r="G31" s="151">
        <f t="shared" si="0"/>
        <v>2196</v>
      </c>
      <c r="H31" s="147">
        <v>86</v>
      </c>
    </row>
    <row r="32" spans="1:8" x14ac:dyDescent="0.2">
      <c r="A32" s="119">
        <v>48</v>
      </c>
      <c r="B32" s="57"/>
      <c r="C32" s="63">
        <f t="shared" si="1"/>
        <v>70.73</v>
      </c>
      <c r="D32" s="122"/>
      <c r="E32" s="147">
        <v>12870</v>
      </c>
      <c r="F32" s="139">
        <f t="shared" si="2"/>
        <v>3040</v>
      </c>
      <c r="G32" s="151">
        <f t="shared" si="0"/>
        <v>2184</v>
      </c>
      <c r="H32" s="147">
        <v>86</v>
      </c>
    </row>
    <row r="33" spans="1:8" x14ac:dyDescent="0.2">
      <c r="A33" s="119">
        <v>49</v>
      </c>
      <c r="B33" s="57"/>
      <c r="C33" s="63">
        <f t="shared" si="1"/>
        <v>71.12</v>
      </c>
      <c r="D33" s="122"/>
      <c r="E33" s="147">
        <v>12870</v>
      </c>
      <c r="F33" s="139">
        <f t="shared" si="2"/>
        <v>3024</v>
      </c>
      <c r="G33" s="151">
        <f t="shared" si="0"/>
        <v>2172</v>
      </c>
      <c r="H33" s="147">
        <v>86</v>
      </c>
    </row>
    <row r="34" spans="1:8" x14ac:dyDescent="0.2">
      <c r="A34" s="119">
        <v>50</v>
      </c>
      <c r="B34" s="57"/>
      <c r="C34" s="63">
        <f t="shared" si="1"/>
        <v>71.489999999999995</v>
      </c>
      <c r="D34" s="122"/>
      <c r="E34" s="147">
        <v>12870</v>
      </c>
      <c r="F34" s="139">
        <f t="shared" si="2"/>
        <v>3008</v>
      </c>
      <c r="G34" s="151">
        <f t="shared" si="0"/>
        <v>2160</v>
      </c>
      <c r="H34" s="147">
        <v>86</v>
      </c>
    </row>
    <row r="35" spans="1:8" x14ac:dyDescent="0.2">
      <c r="A35" s="119">
        <v>51</v>
      </c>
      <c r="B35" s="57"/>
      <c r="C35" s="63">
        <f t="shared" si="1"/>
        <v>71.86</v>
      </c>
      <c r="D35" s="122"/>
      <c r="E35" s="147">
        <v>12870</v>
      </c>
      <c r="F35" s="139">
        <f t="shared" si="2"/>
        <v>2993</v>
      </c>
      <c r="G35" s="151">
        <f t="shared" si="0"/>
        <v>2149</v>
      </c>
      <c r="H35" s="147">
        <v>86</v>
      </c>
    </row>
    <row r="36" spans="1:8" x14ac:dyDescent="0.2">
      <c r="A36" s="119">
        <v>52</v>
      </c>
      <c r="B36" s="57"/>
      <c r="C36" s="63">
        <f t="shared" si="1"/>
        <v>72.22</v>
      </c>
      <c r="D36" s="122"/>
      <c r="E36" s="147">
        <v>12870</v>
      </c>
      <c r="F36" s="139">
        <f t="shared" si="2"/>
        <v>2979</v>
      </c>
      <c r="G36" s="151">
        <f t="shared" si="0"/>
        <v>2138</v>
      </c>
      <c r="H36" s="147">
        <v>86</v>
      </c>
    </row>
    <row r="37" spans="1:8" x14ac:dyDescent="0.2">
      <c r="A37" s="119">
        <v>53</v>
      </c>
      <c r="B37" s="57"/>
      <c r="C37" s="63">
        <f t="shared" si="1"/>
        <v>72.58</v>
      </c>
      <c r="D37" s="122"/>
      <c r="E37" s="147">
        <v>12870</v>
      </c>
      <c r="F37" s="139">
        <f t="shared" si="2"/>
        <v>2965</v>
      </c>
      <c r="G37" s="151">
        <f t="shared" si="0"/>
        <v>2128</v>
      </c>
      <c r="H37" s="147">
        <v>86</v>
      </c>
    </row>
    <row r="38" spans="1:8" x14ac:dyDescent="0.2">
      <c r="A38" s="119">
        <v>54</v>
      </c>
      <c r="B38" s="57"/>
      <c r="C38" s="63">
        <f t="shared" si="1"/>
        <v>72.92</v>
      </c>
      <c r="D38" s="122"/>
      <c r="E38" s="147">
        <v>12870</v>
      </c>
      <c r="F38" s="139">
        <f t="shared" si="2"/>
        <v>2951</v>
      </c>
      <c r="G38" s="151">
        <f t="shared" si="0"/>
        <v>2118</v>
      </c>
      <c r="H38" s="147">
        <v>86</v>
      </c>
    </row>
    <row r="39" spans="1:8" x14ac:dyDescent="0.2">
      <c r="A39" s="119">
        <v>55</v>
      </c>
      <c r="B39" s="57"/>
      <c r="C39" s="63">
        <f t="shared" si="1"/>
        <v>73.27</v>
      </c>
      <c r="D39" s="122"/>
      <c r="E39" s="147">
        <v>12870</v>
      </c>
      <c r="F39" s="139">
        <f t="shared" si="2"/>
        <v>2937</v>
      </c>
      <c r="G39" s="151">
        <f t="shared" si="0"/>
        <v>2108</v>
      </c>
      <c r="H39" s="147">
        <v>86</v>
      </c>
    </row>
    <row r="40" spans="1:8" x14ac:dyDescent="0.2">
      <c r="A40" s="119">
        <v>56</v>
      </c>
      <c r="B40" s="57"/>
      <c r="C40" s="63">
        <f t="shared" si="1"/>
        <v>73.599999999999994</v>
      </c>
      <c r="D40" s="122"/>
      <c r="E40" s="147">
        <v>12870</v>
      </c>
      <c r="F40" s="139">
        <f t="shared" si="2"/>
        <v>2925</v>
      </c>
      <c r="G40" s="151">
        <f t="shared" si="0"/>
        <v>2098</v>
      </c>
      <c r="H40" s="147">
        <v>86</v>
      </c>
    </row>
    <row r="41" spans="1:8" x14ac:dyDescent="0.2">
      <c r="A41" s="119">
        <v>57</v>
      </c>
      <c r="B41" s="57"/>
      <c r="C41" s="63">
        <f t="shared" si="1"/>
        <v>73.930000000000007</v>
      </c>
      <c r="D41" s="122"/>
      <c r="E41" s="147">
        <v>12870</v>
      </c>
      <c r="F41" s="139">
        <f t="shared" si="2"/>
        <v>2912</v>
      </c>
      <c r="G41" s="151">
        <f t="shared" si="0"/>
        <v>2089</v>
      </c>
      <c r="H41" s="147">
        <v>86</v>
      </c>
    </row>
    <row r="42" spans="1:8" x14ac:dyDescent="0.2">
      <c r="A42" s="119">
        <v>58</v>
      </c>
      <c r="B42" s="57"/>
      <c r="C42" s="63">
        <f t="shared" si="1"/>
        <v>74.260000000000005</v>
      </c>
      <c r="D42" s="122"/>
      <c r="E42" s="147">
        <v>12870</v>
      </c>
      <c r="F42" s="139">
        <f t="shared" si="2"/>
        <v>2899</v>
      </c>
      <c r="G42" s="151">
        <f t="shared" si="0"/>
        <v>2080</v>
      </c>
      <c r="H42" s="147">
        <v>86</v>
      </c>
    </row>
    <row r="43" spans="1:8" x14ac:dyDescent="0.2">
      <c r="A43" s="119">
        <v>59</v>
      </c>
      <c r="B43" s="57"/>
      <c r="C43" s="63">
        <f t="shared" si="1"/>
        <v>74.58</v>
      </c>
      <c r="D43" s="122"/>
      <c r="E43" s="147">
        <v>12870</v>
      </c>
      <c r="F43" s="139">
        <f t="shared" si="2"/>
        <v>2887</v>
      </c>
      <c r="G43" s="151">
        <f t="shared" si="0"/>
        <v>2071</v>
      </c>
      <c r="H43" s="147">
        <v>86</v>
      </c>
    </row>
    <row r="44" spans="1:8" x14ac:dyDescent="0.2">
      <c r="A44" s="119">
        <v>60</v>
      </c>
      <c r="B44" s="57"/>
      <c r="C44" s="63">
        <f t="shared" si="1"/>
        <v>74.89</v>
      </c>
      <c r="D44" s="122"/>
      <c r="E44" s="147">
        <v>12870</v>
      </c>
      <c r="F44" s="139">
        <f t="shared" si="2"/>
        <v>2876</v>
      </c>
      <c r="G44" s="151">
        <f t="shared" si="0"/>
        <v>2062</v>
      </c>
      <c r="H44" s="147">
        <v>86</v>
      </c>
    </row>
    <row r="45" spans="1:8" x14ac:dyDescent="0.2">
      <c r="A45" s="119">
        <v>61</v>
      </c>
      <c r="B45" s="57"/>
      <c r="C45" s="63">
        <f t="shared" si="1"/>
        <v>75.2</v>
      </c>
      <c r="D45" s="122"/>
      <c r="E45" s="147">
        <v>12870</v>
      </c>
      <c r="F45" s="139">
        <f t="shared" si="2"/>
        <v>2864</v>
      </c>
      <c r="G45" s="151">
        <f t="shared" si="0"/>
        <v>2054</v>
      </c>
      <c r="H45" s="147">
        <v>86</v>
      </c>
    </row>
    <row r="46" spans="1:8" x14ac:dyDescent="0.2">
      <c r="A46" s="119">
        <v>62</v>
      </c>
      <c r="B46" s="57"/>
      <c r="C46" s="63">
        <f t="shared" si="1"/>
        <v>75.5</v>
      </c>
      <c r="D46" s="122"/>
      <c r="E46" s="147">
        <v>12870</v>
      </c>
      <c r="F46" s="139">
        <f t="shared" si="2"/>
        <v>2853</v>
      </c>
      <c r="G46" s="151">
        <f t="shared" si="0"/>
        <v>2046</v>
      </c>
      <c r="H46" s="147">
        <v>86</v>
      </c>
    </row>
    <row r="47" spans="1:8" x14ac:dyDescent="0.2">
      <c r="A47" s="119">
        <v>63</v>
      </c>
      <c r="B47" s="57"/>
      <c r="C47" s="63">
        <f t="shared" si="1"/>
        <v>75.8</v>
      </c>
      <c r="D47" s="122"/>
      <c r="E47" s="147">
        <v>12870</v>
      </c>
      <c r="F47" s="139">
        <f t="shared" si="2"/>
        <v>2842</v>
      </c>
      <c r="G47" s="151">
        <f t="shared" si="0"/>
        <v>2037</v>
      </c>
      <c r="H47" s="147">
        <v>86</v>
      </c>
    </row>
    <row r="48" spans="1:8" x14ac:dyDescent="0.2">
      <c r="A48" s="119">
        <v>64</v>
      </c>
      <c r="B48" s="57"/>
      <c r="C48" s="63">
        <f t="shared" si="1"/>
        <v>76.09</v>
      </c>
      <c r="D48" s="122"/>
      <c r="E48" s="147">
        <v>12870</v>
      </c>
      <c r="F48" s="139">
        <f t="shared" si="2"/>
        <v>2832</v>
      </c>
      <c r="G48" s="151">
        <f t="shared" si="0"/>
        <v>2030</v>
      </c>
      <c r="H48" s="147">
        <v>86</v>
      </c>
    </row>
    <row r="49" spans="1:8" x14ac:dyDescent="0.2">
      <c r="A49" s="119">
        <v>65</v>
      </c>
      <c r="B49" s="57"/>
      <c r="C49" s="63">
        <f t="shared" si="1"/>
        <v>76.38</v>
      </c>
      <c r="D49" s="122"/>
      <c r="E49" s="147">
        <v>12870</v>
      </c>
      <c r="F49" s="139">
        <f t="shared" si="2"/>
        <v>2821</v>
      </c>
      <c r="G49" s="151">
        <f t="shared" si="0"/>
        <v>2022</v>
      </c>
      <c r="H49" s="147">
        <v>86</v>
      </c>
    </row>
    <row r="50" spans="1:8" x14ac:dyDescent="0.2">
      <c r="A50" s="119">
        <v>66</v>
      </c>
      <c r="B50" s="57"/>
      <c r="C50" s="63">
        <f t="shared" si="1"/>
        <v>76.67</v>
      </c>
      <c r="D50" s="122"/>
      <c r="E50" s="147">
        <v>12870</v>
      </c>
      <c r="F50" s="139">
        <f t="shared" si="2"/>
        <v>2811</v>
      </c>
      <c r="G50" s="151">
        <f t="shared" si="0"/>
        <v>2014</v>
      </c>
      <c r="H50" s="147">
        <v>86</v>
      </c>
    </row>
    <row r="51" spans="1:8" x14ac:dyDescent="0.2">
      <c r="A51" s="119">
        <v>67</v>
      </c>
      <c r="B51" s="57"/>
      <c r="C51" s="63">
        <f t="shared" si="1"/>
        <v>76.95</v>
      </c>
      <c r="D51" s="122"/>
      <c r="E51" s="147">
        <v>12870</v>
      </c>
      <c r="F51" s="139">
        <f t="shared" si="2"/>
        <v>2801</v>
      </c>
      <c r="G51" s="151">
        <f t="shared" si="0"/>
        <v>2007</v>
      </c>
      <c r="H51" s="147">
        <v>86</v>
      </c>
    </row>
    <row r="52" spans="1:8" x14ac:dyDescent="0.2">
      <c r="A52" s="119">
        <v>68</v>
      </c>
      <c r="B52" s="57"/>
      <c r="C52" s="63">
        <f t="shared" si="1"/>
        <v>77.23</v>
      </c>
      <c r="D52" s="122"/>
      <c r="E52" s="147">
        <v>12870</v>
      </c>
      <c r="F52" s="139">
        <f t="shared" si="2"/>
        <v>2791</v>
      </c>
      <c r="G52" s="151">
        <f t="shared" si="0"/>
        <v>2000</v>
      </c>
      <c r="H52" s="147">
        <v>86</v>
      </c>
    </row>
    <row r="53" spans="1:8" x14ac:dyDescent="0.2">
      <c r="A53" s="119">
        <v>69</v>
      </c>
      <c r="B53" s="57"/>
      <c r="C53" s="63">
        <f t="shared" si="1"/>
        <v>77.5</v>
      </c>
      <c r="D53" s="122"/>
      <c r="E53" s="147">
        <v>12870</v>
      </c>
      <c r="F53" s="139">
        <f t="shared" si="2"/>
        <v>2782</v>
      </c>
      <c r="G53" s="151">
        <f t="shared" si="0"/>
        <v>1993</v>
      </c>
      <c r="H53" s="147">
        <v>86</v>
      </c>
    </row>
    <row r="54" spans="1:8" x14ac:dyDescent="0.2">
      <c r="A54" s="119">
        <v>70</v>
      </c>
      <c r="B54" s="57"/>
      <c r="C54" s="63">
        <f t="shared" si="1"/>
        <v>77.77</v>
      </c>
      <c r="D54" s="122"/>
      <c r="E54" s="147">
        <v>12870</v>
      </c>
      <c r="F54" s="139">
        <f t="shared" si="2"/>
        <v>2772</v>
      </c>
      <c r="G54" s="151">
        <f t="shared" si="0"/>
        <v>1986</v>
      </c>
      <c r="H54" s="147">
        <v>86</v>
      </c>
    </row>
    <row r="55" spans="1:8" x14ac:dyDescent="0.2">
      <c r="A55" s="119">
        <v>71</v>
      </c>
      <c r="B55" s="57"/>
      <c r="C55" s="63">
        <f t="shared" si="1"/>
        <v>78.040000000000006</v>
      </c>
      <c r="D55" s="122"/>
      <c r="E55" s="147">
        <v>12870</v>
      </c>
      <c r="F55" s="139">
        <f t="shared" si="2"/>
        <v>2763</v>
      </c>
      <c r="G55" s="151">
        <f t="shared" si="0"/>
        <v>1979</v>
      </c>
      <c r="H55" s="147">
        <v>86</v>
      </c>
    </row>
    <row r="56" spans="1:8" x14ac:dyDescent="0.2">
      <c r="A56" s="119">
        <v>72</v>
      </c>
      <c r="B56" s="57"/>
      <c r="C56" s="63">
        <f t="shared" si="1"/>
        <v>78.3</v>
      </c>
      <c r="D56" s="122"/>
      <c r="E56" s="147">
        <v>12870</v>
      </c>
      <c r="F56" s="139">
        <f t="shared" si="2"/>
        <v>2754</v>
      </c>
      <c r="G56" s="151">
        <f t="shared" si="0"/>
        <v>1972</v>
      </c>
      <c r="H56" s="147">
        <v>86</v>
      </c>
    </row>
    <row r="57" spans="1:8" x14ac:dyDescent="0.2">
      <c r="A57" s="119">
        <v>73</v>
      </c>
      <c r="B57" s="57"/>
      <c r="C57" s="63">
        <f t="shared" si="1"/>
        <v>78.56</v>
      </c>
      <c r="D57" s="122"/>
      <c r="E57" s="147">
        <v>12870</v>
      </c>
      <c r="F57" s="139">
        <f t="shared" si="2"/>
        <v>2745</v>
      </c>
      <c r="G57" s="151">
        <f t="shared" si="0"/>
        <v>1966</v>
      </c>
      <c r="H57" s="147">
        <v>86</v>
      </c>
    </row>
    <row r="58" spans="1:8" x14ac:dyDescent="0.2">
      <c r="A58" s="119">
        <v>74</v>
      </c>
      <c r="B58" s="57"/>
      <c r="C58" s="63">
        <f t="shared" si="1"/>
        <v>78.819999999999993</v>
      </c>
      <c r="D58" s="122"/>
      <c r="E58" s="147">
        <v>12870</v>
      </c>
      <c r="F58" s="139">
        <f t="shared" si="2"/>
        <v>2737</v>
      </c>
      <c r="G58" s="151">
        <f t="shared" si="0"/>
        <v>1959</v>
      </c>
      <c r="H58" s="147">
        <v>86</v>
      </c>
    </row>
    <row r="59" spans="1:8" x14ac:dyDescent="0.2">
      <c r="A59" s="119">
        <v>75</v>
      </c>
      <c r="B59" s="57"/>
      <c r="C59" s="63">
        <f t="shared" si="1"/>
        <v>79.069999999999993</v>
      </c>
      <c r="D59" s="122"/>
      <c r="E59" s="147">
        <v>12870</v>
      </c>
      <c r="F59" s="139">
        <f t="shared" si="2"/>
        <v>2728</v>
      </c>
      <c r="G59" s="151">
        <f t="shared" si="0"/>
        <v>1953</v>
      </c>
      <c r="H59" s="147">
        <v>86</v>
      </c>
    </row>
    <row r="60" spans="1:8" x14ac:dyDescent="0.2">
      <c r="A60" s="119">
        <v>76</v>
      </c>
      <c r="B60" s="57"/>
      <c r="C60" s="63">
        <f t="shared" si="1"/>
        <v>79.319999999999993</v>
      </c>
      <c r="D60" s="122"/>
      <c r="E60" s="147">
        <v>12870</v>
      </c>
      <c r="F60" s="139">
        <f t="shared" si="2"/>
        <v>2720</v>
      </c>
      <c r="G60" s="151">
        <f t="shared" si="0"/>
        <v>1947</v>
      </c>
      <c r="H60" s="147">
        <v>86</v>
      </c>
    </row>
    <row r="61" spans="1:8" x14ac:dyDescent="0.2">
      <c r="A61" s="119">
        <v>77</v>
      </c>
      <c r="B61" s="57"/>
      <c r="C61" s="63">
        <f t="shared" si="1"/>
        <v>79.56</v>
      </c>
      <c r="D61" s="122"/>
      <c r="E61" s="147">
        <v>12870</v>
      </c>
      <c r="F61" s="139">
        <f t="shared" si="2"/>
        <v>2712</v>
      </c>
      <c r="G61" s="151">
        <f t="shared" si="0"/>
        <v>1941</v>
      </c>
      <c r="H61" s="147">
        <v>86</v>
      </c>
    </row>
    <row r="62" spans="1:8" x14ac:dyDescent="0.2">
      <c r="A62" s="119">
        <v>78</v>
      </c>
      <c r="B62" s="57"/>
      <c r="C62" s="63">
        <f t="shared" si="1"/>
        <v>79.81</v>
      </c>
      <c r="D62" s="122"/>
      <c r="E62" s="147">
        <v>12870</v>
      </c>
      <c r="F62" s="139">
        <f t="shared" si="2"/>
        <v>2704</v>
      </c>
      <c r="G62" s="151">
        <f t="shared" si="0"/>
        <v>1935</v>
      </c>
      <c r="H62" s="147">
        <v>86</v>
      </c>
    </row>
    <row r="63" spans="1:8" x14ac:dyDescent="0.2">
      <c r="A63" s="119">
        <v>79</v>
      </c>
      <c r="B63" s="57"/>
      <c r="C63" s="63">
        <f t="shared" si="1"/>
        <v>80.05</v>
      </c>
      <c r="D63" s="122"/>
      <c r="E63" s="147">
        <v>12870</v>
      </c>
      <c r="F63" s="139">
        <f t="shared" si="2"/>
        <v>2696</v>
      </c>
      <c r="G63" s="151">
        <f t="shared" si="0"/>
        <v>1929</v>
      </c>
      <c r="H63" s="147">
        <v>86</v>
      </c>
    </row>
    <row r="64" spans="1:8" x14ac:dyDescent="0.2">
      <c r="A64" s="119">
        <v>80</v>
      </c>
      <c r="B64" s="57"/>
      <c r="C64" s="63">
        <f t="shared" si="1"/>
        <v>80.28</v>
      </c>
      <c r="D64" s="122"/>
      <c r="E64" s="147">
        <v>12870</v>
      </c>
      <c r="F64" s="139">
        <f t="shared" si="2"/>
        <v>2688</v>
      </c>
      <c r="G64" s="151">
        <f t="shared" si="0"/>
        <v>1924</v>
      </c>
      <c r="H64" s="147">
        <v>86</v>
      </c>
    </row>
    <row r="65" spans="1:8" x14ac:dyDescent="0.2">
      <c r="A65" s="119">
        <v>81</v>
      </c>
      <c r="B65" s="57"/>
      <c r="C65" s="63">
        <f t="shared" si="1"/>
        <v>80.52</v>
      </c>
      <c r="D65" s="122"/>
      <c r="E65" s="147">
        <v>12870</v>
      </c>
      <c r="F65" s="139">
        <f t="shared" si="2"/>
        <v>2681</v>
      </c>
      <c r="G65" s="151">
        <f t="shared" si="0"/>
        <v>1918</v>
      </c>
      <c r="H65" s="147">
        <v>86</v>
      </c>
    </row>
    <row r="66" spans="1:8" x14ac:dyDescent="0.2">
      <c r="A66" s="119">
        <v>82</v>
      </c>
      <c r="B66" s="57"/>
      <c r="C66" s="63">
        <f t="shared" si="1"/>
        <v>80.75</v>
      </c>
      <c r="D66" s="122"/>
      <c r="E66" s="147">
        <v>12870</v>
      </c>
      <c r="F66" s="139">
        <f t="shared" si="2"/>
        <v>2673</v>
      </c>
      <c r="G66" s="151">
        <f t="shared" si="0"/>
        <v>1913</v>
      </c>
      <c r="H66" s="147">
        <v>86</v>
      </c>
    </row>
    <row r="67" spans="1:8" x14ac:dyDescent="0.2">
      <c r="A67" s="119">
        <v>83</v>
      </c>
      <c r="B67" s="57"/>
      <c r="C67" s="63">
        <f t="shared" si="1"/>
        <v>80.98</v>
      </c>
      <c r="D67" s="122"/>
      <c r="E67" s="147">
        <v>12870</v>
      </c>
      <c r="F67" s="139">
        <f t="shared" si="2"/>
        <v>2666</v>
      </c>
      <c r="G67" s="151">
        <f t="shared" si="0"/>
        <v>1907</v>
      </c>
      <c r="H67" s="147">
        <v>86</v>
      </c>
    </row>
    <row r="68" spans="1:8" x14ac:dyDescent="0.2">
      <c r="A68" s="119">
        <v>84</v>
      </c>
      <c r="B68" s="57"/>
      <c r="C68" s="63">
        <f t="shared" si="1"/>
        <v>81.2</v>
      </c>
      <c r="D68" s="122"/>
      <c r="E68" s="147">
        <v>12870</v>
      </c>
      <c r="F68" s="139">
        <f t="shared" si="2"/>
        <v>2659</v>
      </c>
      <c r="G68" s="151">
        <f t="shared" si="0"/>
        <v>1902</v>
      </c>
      <c r="H68" s="147">
        <v>86</v>
      </c>
    </row>
    <row r="69" spans="1:8" x14ac:dyDescent="0.2">
      <c r="A69" s="119">
        <v>85</v>
      </c>
      <c r="B69" s="57"/>
      <c r="C69" s="63">
        <f t="shared" si="1"/>
        <v>81.430000000000007</v>
      </c>
      <c r="D69" s="122"/>
      <c r="E69" s="147">
        <v>12870</v>
      </c>
      <c r="F69" s="139">
        <f t="shared" si="2"/>
        <v>2652</v>
      </c>
      <c r="G69" s="151">
        <f t="shared" si="0"/>
        <v>1897</v>
      </c>
      <c r="H69" s="147">
        <v>86</v>
      </c>
    </row>
    <row r="70" spans="1:8" x14ac:dyDescent="0.2">
      <c r="A70" s="119">
        <v>86</v>
      </c>
      <c r="B70" s="57"/>
      <c r="C70" s="63">
        <f t="shared" si="1"/>
        <v>81.650000000000006</v>
      </c>
      <c r="D70" s="122"/>
      <c r="E70" s="147">
        <v>12870</v>
      </c>
      <c r="F70" s="139">
        <f t="shared" si="2"/>
        <v>2645</v>
      </c>
      <c r="G70" s="151">
        <f t="shared" si="0"/>
        <v>1891</v>
      </c>
      <c r="H70" s="147">
        <v>86</v>
      </c>
    </row>
    <row r="71" spans="1:8" x14ac:dyDescent="0.2">
      <c r="A71" s="119">
        <v>87</v>
      </c>
      <c r="B71" s="57"/>
      <c r="C71" s="63">
        <f t="shared" si="1"/>
        <v>81.86</v>
      </c>
      <c r="D71" s="122"/>
      <c r="E71" s="147">
        <v>12870</v>
      </c>
      <c r="F71" s="139">
        <f t="shared" si="2"/>
        <v>2638</v>
      </c>
      <c r="G71" s="151">
        <f t="shared" si="0"/>
        <v>1887</v>
      </c>
      <c r="H71" s="147">
        <v>86</v>
      </c>
    </row>
    <row r="72" spans="1:8" x14ac:dyDescent="0.2">
      <c r="A72" s="119">
        <v>88</v>
      </c>
      <c r="B72" s="57"/>
      <c r="C72" s="63">
        <f t="shared" si="1"/>
        <v>82.08</v>
      </c>
      <c r="D72" s="122"/>
      <c r="E72" s="147">
        <v>12870</v>
      </c>
      <c r="F72" s="139">
        <f t="shared" si="2"/>
        <v>2631</v>
      </c>
      <c r="G72" s="151">
        <f t="shared" si="0"/>
        <v>1882</v>
      </c>
      <c r="H72" s="147">
        <v>86</v>
      </c>
    </row>
    <row r="73" spans="1:8" x14ac:dyDescent="0.2">
      <c r="A73" s="119">
        <v>89</v>
      </c>
      <c r="B73" s="57"/>
      <c r="C73" s="63">
        <f t="shared" si="1"/>
        <v>82.29</v>
      </c>
      <c r="D73" s="122"/>
      <c r="E73" s="147">
        <v>12870</v>
      </c>
      <c r="F73" s="139">
        <f t="shared" si="2"/>
        <v>2625</v>
      </c>
      <c r="G73" s="151">
        <f t="shared" si="0"/>
        <v>1877</v>
      </c>
      <c r="H73" s="147">
        <v>86</v>
      </c>
    </row>
    <row r="74" spans="1:8" x14ac:dyDescent="0.2">
      <c r="A74" s="119">
        <v>90</v>
      </c>
      <c r="B74" s="57"/>
      <c r="C74" s="63">
        <f t="shared" si="1"/>
        <v>82.51</v>
      </c>
      <c r="D74" s="122"/>
      <c r="E74" s="147">
        <v>12870</v>
      </c>
      <c r="F74" s="139">
        <f t="shared" si="2"/>
        <v>2618</v>
      </c>
      <c r="G74" s="151">
        <f t="shared" si="0"/>
        <v>1872</v>
      </c>
      <c r="H74" s="147">
        <v>86</v>
      </c>
    </row>
    <row r="75" spans="1:8" x14ac:dyDescent="0.2">
      <c r="A75" s="119">
        <v>91</v>
      </c>
      <c r="B75" s="57"/>
      <c r="C75" s="63">
        <f t="shared" si="1"/>
        <v>82.71</v>
      </c>
      <c r="D75" s="122"/>
      <c r="E75" s="147">
        <v>12870</v>
      </c>
      <c r="F75" s="139">
        <f t="shared" si="2"/>
        <v>2612</v>
      </c>
      <c r="G75" s="151">
        <f t="shared" si="0"/>
        <v>1867</v>
      </c>
      <c r="H75" s="147">
        <v>86</v>
      </c>
    </row>
    <row r="76" spans="1:8" x14ac:dyDescent="0.2">
      <c r="A76" s="119">
        <v>92</v>
      </c>
      <c r="B76" s="57"/>
      <c r="C76" s="63">
        <f t="shared" si="1"/>
        <v>82.92</v>
      </c>
      <c r="D76" s="122"/>
      <c r="E76" s="147">
        <v>12870</v>
      </c>
      <c r="F76" s="139">
        <f t="shared" si="2"/>
        <v>2606</v>
      </c>
      <c r="G76" s="151">
        <f t="shared" si="0"/>
        <v>1863</v>
      </c>
      <c r="H76" s="147">
        <v>86</v>
      </c>
    </row>
    <row r="77" spans="1:8" x14ac:dyDescent="0.2">
      <c r="A77" s="119">
        <v>93</v>
      </c>
      <c r="B77" s="57"/>
      <c r="C77" s="63">
        <f t="shared" si="1"/>
        <v>83.13</v>
      </c>
      <c r="D77" s="122"/>
      <c r="E77" s="147">
        <v>12870</v>
      </c>
      <c r="F77" s="139">
        <f t="shared" si="2"/>
        <v>2599</v>
      </c>
      <c r="G77" s="151">
        <f t="shared" ref="G77:G140" si="3">ROUND(12*(1/C77*E77),0)</f>
        <v>1858</v>
      </c>
      <c r="H77" s="147">
        <v>86</v>
      </c>
    </row>
    <row r="78" spans="1:8" x14ac:dyDescent="0.2">
      <c r="A78" s="119">
        <v>94</v>
      </c>
      <c r="B78" s="57"/>
      <c r="C78" s="63">
        <f t="shared" ref="C78:C141" si="4">ROUND((10.899*LN(A78)+A78/200)*1.667,2)</f>
        <v>83.33</v>
      </c>
      <c r="D78" s="122"/>
      <c r="E78" s="147">
        <v>12870</v>
      </c>
      <c r="F78" s="139">
        <f t="shared" ref="F78:F141" si="5">ROUND(12*1.35278*(1/C78*E78)+H78,0)</f>
        <v>2593</v>
      </c>
      <c r="G78" s="151">
        <f t="shared" si="3"/>
        <v>1853</v>
      </c>
      <c r="H78" s="147">
        <v>86</v>
      </c>
    </row>
    <row r="79" spans="1:8" x14ac:dyDescent="0.2">
      <c r="A79" s="119">
        <v>95</v>
      </c>
      <c r="B79" s="57"/>
      <c r="C79" s="63">
        <f t="shared" si="4"/>
        <v>83.53</v>
      </c>
      <c r="D79" s="122"/>
      <c r="E79" s="147">
        <v>12870</v>
      </c>
      <c r="F79" s="139">
        <f t="shared" si="5"/>
        <v>2587</v>
      </c>
      <c r="G79" s="151">
        <f t="shared" si="3"/>
        <v>1849</v>
      </c>
      <c r="H79" s="147">
        <v>86</v>
      </c>
    </row>
    <row r="80" spans="1:8" x14ac:dyDescent="0.2">
      <c r="A80" s="119">
        <v>96</v>
      </c>
      <c r="B80" s="57"/>
      <c r="C80" s="63">
        <f t="shared" si="4"/>
        <v>83.73</v>
      </c>
      <c r="D80" s="122"/>
      <c r="E80" s="147">
        <v>12870</v>
      </c>
      <c r="F80" s="139">
        <f t="shared" si="5"/>
        <v>2581</v>
      </c>
      <c r="G80" s="151">
        <f t="shared" si="3"/>
        <v>1845</v>
      </c>
      <c r="H80" s="147">
        <v>86</v>
      </c>
    </row>
    <row r="81" spans="1:8" x14ac:dyDescent="0.2">
      <c r="A81" s="119">
        <v>97</v>
      </c>
      <c r="B81" s="57"/>
      <c r="C81" s="63">
        <f t="shared" si="4"/>
        <v>83.92</v>
      </c>
      <c r="D81" s="122"/>
      <c r="E81" s="147">
        <v>12870</v>
      </c>
      <c r="F81" s="139">
        <f t="shared" si="5"/>
        <v>2576</v>
      </c>
      <c r="G81" s="151">
        <f t="shared" si="3"/>
        <v>1840</v>
      </c>
      <c r="H81" s="147">
        <v>86</v>
      </c>
    </row>
    <row r="82" spans="1:8" x14ac:dyDescent="0.2">
      <c r="A82" s="119">
        <v>98</v>
      </c>
      <c r="B82" s="57"/>
      <c r="C82" s="63">
        <f t="shared" si="4"/>
        <v>84.12</v>
      </c>
      <c r="D82" s="122"/>
      <c r="E82" s="147">
        <v>12870</v>
      </c>
      <c r="F82" s="139">
        <f t="shared" si="5"/>
        <v>2570</v>
      </c>
      <c r="G82" s="151">
        <f t="shared" si="3"/>
        <v>1836</v>
      </c>
      <c r="H82" s="147">
        <v>86</v>
      </c>
    </row>
    <row r="83" spans="1:8" x14ac:dyDescent="0.2">
      <c r="A83" s="119">
        <v>99</v>
      </c>
      <c r="B83" s="57"/>
      <c r="C83" s="63">
        <f t="shared" si="4"/>
        <v>84.31</v>
      </c>
      <c r="D83" s="122"/>
      <c r="E83" s="147">
        <v>12870</v>
      </c>
      <c r="F83" s="139">
        <f t="shared" si="5"/>
        <v>2564</v>
      </c>
      <c r="G83" s="151">
        <f t="shared" si="3"/>
        <v>1832</v>
      </c>
      <c r="H83" s="147">
        <v>86</v>
      </c>
    </row>
    <row r="84" spans="1:8" x14ac:dyDescent="0.2">
      <c r="A84" s="119">
        <v>100</v>
      </c>
      <c r="B84" s="57"/>
      <c r="C84" s="63">
        <f t="shared" si="4"/>
        <v>84.5</v>
      </c>
      <c r="D84" s="122"/>
      <c r="E84" s="147">
        <v>12870</v>
      </c>
      <c r="F84" s="139">
        <f t="shared" si="5"/>
        <v>2558</v>
      </c>
      <c r="G84" s="151">
        <f t="shared" si="3"/>
        <v>1828</v>
      </c>
      <c r="H84" s="147">
        <v>86</v>
      </c>
    </row>
    <row r="85" spans="1:8" x14ac:dyDescent="0.2">
      <c r="A85" s="119">
        <v>101</v>
      </c>
      <c r="B85" s="57"/>
      <c r="C85" s="63">
        <f t="shared" si="4"/>
        <v>84.69</v>
      </c>
      <c r="D85" s="122"/>
      <c r="E85" s="147">
        <v>12870</v>
      </c>
      <c r="F85" s="139">
        <f t="shared" si="5"/>
        <v>2553</v>
      </c>
      <c r="G85" s="151">
        <f t="shared" si="3"/>
        <v>1824</v>
      </c>
      <c r="H85" s="147">
        <v>86</v>
      </c>
    </row>
    <row r="86" spans="1:8" x14ac:dyDescent="0.2">
      <c r="A86" s="119">
        <v>102</v>
      </c>
      <c r="B86" s="57"/>
      <c r="C86" s="63">
        <f t="shared" si="4"/>
        <v>84.88</v>
      </c>
      <c r="D86" s="122"/>
      <c r="E86" s="147">
        <v>12870</v>
      </c>
      <c r="F86" s="139">
        <f t="shared" si="5"/>
        <v>2547</v>
      </c>
      <c r="G86" s="151">
        <f t="shared" si="3"/>
        <v>1820</v>
      </c>
      <c r="H86" s="147">
        <v>86</v>
      </c>
    </row>
    <row r="87" spans="1:8" x14ac:dyDescent="0.2">
      <c r="A87" s="119">
        <v>103</v>
      </c>
      <c r="B87" s="57"/>
      <c r="C87" s="63">
        <f t="shared" si="4"/>
        <v>85.07</v>
      </c>
      <c r="D87" s="122"/>
      <c r="E87" s="147">
        <v>12870</v>
      </c>
      <c r="F87" s="139">
        <f t="shared" si="5"/>
        <v>2542</v>
      </c>
      <c r="G87" s="151">
        <f t="shared" si="3"/>
        <v>1815</v>
      </c>
      <c r="H87" s="147">
        <v>86</v>
      </c>
    </row>
    <row r="88" spans="1:8" x14ac:dyDescent="0.2">
      <c r="A88" s="119">
        <v>104</v>
      </c>
      <c r="B88" s="57"/>
      <c r="C88" s="63">
        <f t="shared" si="4"/>
        <v>85.25</v>
      </c>
      <c r="D88" s="122"/>
      <c r="E88" s="147">
        <v>12870</v>
      </c>
      <c r="F88" s="139">
        <f t="shared" si="5"/>
        <v>2537</v>
      </c>
      <c r="G88" s="151">
        <f t="shared" si="3"/>
        <v>1812</v>
      </c>
      <c r="H88" s="147">
        <v>86</v>
      </c>
    </row>
    <row r="89" spans="1:8" x14ac:dyDescent="0.2">
      <c r="A89" s="119">
        <v>105</v>
      </c>
      <c r="B89" s="57"/>
      <c r="C89" s="63">
        <f t="shared" si="4"/>
        <v>85.43</v>
      </c>
      <c r="D89" s="122"/>
      <c r="E89" s="147">
        <v>12870</v>
      </c>
      <c r="F89" s="139">
        <f t="shared" si="5"/>
        <v>2532</v>
      </c>
      <c r="G89" s="151">
        <f t="shared" si="3"/>
        <v>1808</v>
      </c>
      <c r="H89" s="147">
        <v>86</v>
      </c>
    </row>
    <row r="90" spans="1:8" x14ac:dyDescent="0.2">
      <c r="A90" s="119">
        <v>106</v>
      </c>
      <c r="B90" s="57"/>
      <c r="C90" s="63">
        <f t="shared" si="4"/>
        <v>85.61</v>
      </c>
      <c r="D90" s="122"/>
      <c r="E90" s="147">
        <v>12870</v>
      </c>
      <c r="F90" s="139">
        <f t="shared" si="5"/>
        <v>2526</v>
      </c>
      <c r="G90" s="151">
        <f t="shared" si="3"/>
        <v>1804</v>
      </c>
      <c r="H90" s="147">
        <v>86</v>
      </c>
    </row>
    <row r="91" spans="1:8" x14ac:dyDescent="0.2">
      <c r="A91" s="119">
        <v>107</v>
      </c>
      <c r="B91" s="57"/>
      <c r="C91" s="63">
        <f t="shared" si="4"/>
        <v>85.79</v>
      </c>
      <c r="D91" s="122"/>
      <c r="E91" s="147">
        <v>12870</v>
      </c>
      <c r="F91" s="139">
        <f t="shared" si="5"/>
        <v>2521</v>
      </c>
      <c r="G91" s="151">
        <f t="shared" si="3"/>
        <v>1800</v>
      </c>
      <c r="H91" s="147">
        <v>86</v>
      </c>
    </row>
    <row r="92" spans="1:8" x14ac:dyDescent="0.2">
      <c r="A92" s="119">
        <v>108</v>
      </c>
      <c r="B92" s="57"/>
      <c r="C92" s="63">
        <f t="shared" si="4"/>
        <v>85.97</v>
      </c>
      <c r="D92" s="122"/>
      <c r="E92" s="147">
        <v>12870</v>
      </c>
      <c r="F92" s="139">
        <f t="shared" si="5"/>
        <v>2516</v>
      </c>
      <c r="G92" s="151">
        <f t="shared" si="3"/>
        <v>1796</v>
      </c>
      <c r="H92" s="147">
        <v>86</v>
      </c>
    </row>
    <row r="93" spans="1:8" x14ac:dyDescent="0.2">
      <c r="A93" s="119">
        <v>109</v>
      </c>
      <c r="B93" s="57"/>
      <c r="C93" s="63">
        <f t="shared" si="4"/>
        <v>86.14</v>
      </c>
      <c r="D93" s="122"/>
      <c r="E93" s="147">
        <v>12870</v>
      </c>
      <c r="F93" s="139">
        <f t="shared" si="5"/>
        <v>2511</v>
      </c>
      <c r="G93" s="151">
        <f t="shared" si="3"/>
        <v>1793</v>
      </c>
      <c r="H93" s="147">
        <v>86</v>
      </c>
    </row>
    <row r="94" spans="1:8" x14ac:dyDescent="0.2">
      <c r="A94" s="119">
        <v>110</v>
      </c>
      <c r="B94" s="57"/>
      <c r="C94" s="63">
        <f t="shared" si="4"/>
        <v>86.32</v>
      </c>
      <c r="D94" s="122"/>
      <c r="E94" s="147">
        <v>12870</v>
      </c>
      <c r="F94" s="139">
        <f t="shared" si="5"/>
        <v>2506</v>
      </c>
      <c r="G94" s="151">
        <f t="shared" si="3"/>
        <v>1789</v>
      </c>
      <c r="H94" s="147">
        <v>86</v>
      </c>
    </row>
    <row r="95" spans="1:8" x14ac:dyDescent="0.2">
      <c r="A95" s="119">
        <v>111</v>
      </c>
      <c r="B95" s="57"/>
      <c r="C95" s="63">
        <f t="shared" si="4"/>
        <v>86.49</v>
      </c>
      <c r="D95" s="122"/>
      <c r="E95" s="147">
        <v>12870</v>
      </c>
      <c r="F95" s="139">
        <f t="shared" si="5"/>
        <v>2502</v>
      </c>
      <c r="G95" s="151">
        <f t="shared" si="3"/>
        <v>1786</v>
      </c>
      <c r="H95" s="147">
        <v>86</v>
      </c>
    </row>
    <row r="96" spans="1:8" x14ac:dyDescent="0.2">
      <c r="A96" s="119">
        <v>112</v>
      </c>
      <c r="B96" s="57"/>
      <c r="C96" s="63">
        <f t="shared" si="4"/>
        <v>86.66</v>
      </c>
      <c r="D96" s="122"/>
      <c r="E96" s="147">
        <v>12870</v>
      </c>
      <c r="F96" s="139">
        <f t="shared" si="5"/>
        <v>2497</v>
      </c>
      <c r="G96" s="151">
        <f t="shared" si="3"/>
        <v>1782</v>
      </c>
      <c r="H96" s="147">
        <v>86</v>
      </c>
    </row>
    <row r="97" spans="1:8" x14ac:dyDescent="0.2">
      <c r="A97" s="119">
        <v>113</v>
      </c>
      <c r="B97" s="57"/>
      <c r="C97" s="63">
        <f t="shared" si="4"/>
        <v>86.83</v>
      </c>
      <c r="D97" s="122"/>
      <c r="E97" s="147">
        <v>12870</v>
      </c>
      <c r="F97" s="139">
        <f t="shared" si="5"/>
        <v>2492</v>
      </c>
      <c r="G97" s="151">
        <f t="shared" si="3"/>
        <v>1779</v>
      </c>
      <c r="H97" s="147">
        <v>86</v>
      </c>
    </row>
    <row r="98" spans="1:8" x14ac:dyDescent="0.2">
      <c r="A98" s="119">
        <v>114</v>
      </c>
      <c r="B98" s="57"/>
      <c r="C98" s="63">
        <f t="shared" si="4"/>
        <v>87</v>
      </c>
      <c r="D98" s="122"/>
      <c r="E98" s="147">
        <v>12870</v>
      </c>
      <c r="F98" s="139">
        <f t="shared" si="5"/>
        <v>2487</v>
      </c>
      <c r="G98" s="151">
        <f t="shared" si="3"/>
        <v>1775</v>
      </c>
      <c r="H98" s="147">
        <v>86</v>
      </c>
    </row>
    <row r="99" spans="1:8" x14ac:dyDescent="0.2">
      <c r="A99" s="119">
        <v>115</v>
      </c>
      <c r="B99" s="57"/>
      <c r="C99" s="63">
        <f t="shared" si="4"/>
        <v>87.17</v>
      </c>
      <c r="D99" s="122"/>
      <c r="E99" s="147">
        <v>12870</v>
      </c>
      <c r="F99" s="139">
        <f t="shared" si="5"/>
        <v>2483</v>
      </c>
      <c r="G99" s="151">
        <f t="shared" si="3"/>
        <v>1772</v>
      </c>
      <c r="H99" s="147">
        <v>86</v>
      </c>
    </row>
    <row r="100" spans="1:8" x14ac:dyDescent="0.2">
      <c r="A100" s="119">
        <v>116</v>
      </c>
      <c r="B100" s="57"/>
      <c r="C100" s="63">
        <f t="shared" si="4"/>
        <v>87.33</v>
      </c>
      <c r="D100" s="122"/>
      <c r="E100" s="147">
        <v>12870</v>
      </c>
      <c r="F100" s="139">
        <f t="shared" si="5"/>
        <v>2478</v>
      </c>
      <c r="G100" s="151">
        <f t="shared" si="3"/>
        <v>1768</v>
      </c>
      <c r="H100" s="147">
        <v>86</v>
      </c>
    </row>
    <row r="101" spans="1:8" x14ac:dyDescent="0.2">
      <c r="A101" s="119">
        <v>117</v>
      </c>
      <c r="B101" s="57"/>
      <c r="C101" s="63">
        <f t="shared" si="4"/>
        <v>87.5</v>
      </c>
      <c r="D101" s="122"/>
      <c r="E101" s="147">
        <v>12870</v>
      </c>
      <c r="F101" s="139">
        <f t="shared" si="5"/>
        <v>2474</v>
      </c>
      <c r="G101" s="151">
        <f t="shared" si="3"/>
        <v>1765</v>
      </c>
      <c r="H101" s="147">
        <v>86</v>
      </c>
    </row>
    <row r="102" spans="1:8" x14ac:dyDescent="0.2">
      <c r="A102" s="119">
        <v>118</v>
      </c>
      <c r="B102" s="57"/>
      <c r="C102" s="63">
        <f t="shared" si="4"/>
        <v>87.66</v>
      </c>
      <c r="D102" s="122"/>
      <c r="E102" s="147">
        <v>12870</v>
      </c>
      <c r="F102" s="139">
        <f t="shared" si="5"/>
        <v>2469</v>
      </c>
      <c r="G102" s="151">
        <f t="shared" si="3"/>
        <v>1762</v>
      </c>
      <c r="H102" s="147">
        <v>86</v>
      </c>
    </row>
    <row r="103" spans="1:8" x14ac:dyDescent="0.2">
      <c r="A103" s="119">
        <v>119</v>
      </c>
      <c r="B103" s="57"/>
      <c r="C103" s="63">
        <f t="shared" si="4"/>
        <v>87.82</v>
      </c>
      <c r="D103" s="122"/>
      <c r="E103" s="147">
        <v>12870</v>
      </c>
      <c r="F103" s="139">
        <f t="shared" si="5"/>
        <v>2465</v>
      </c>
      <c r="G103" s="151">
        <f t="shared" si="3"/>
        <v>1759</v>
      </c>
      <c r="H103" s="147">
        <v>86</v>
      </c>
    </row>
    <row r="104" spans="1:8" x14ac:dyDescent="0.2">
      <c r="A104" s="119">
        <v>120</v>
      </c>
      <c r="B104" s="57"/>
      <c r="C104" s="63">
        <f t="shared" si="4"/>
        <v>87.98</v>
      </c>
      <c r="D104" s="122"/>
      <c r="E104" s="147">
        <v>12870</v>
      </c>
      <c r="F104" s="139">
        <f t="shared" si="5"/>
        <v>2461</v>
      </c>
      <c r="G104" s="151">
        <f t="shared" si="3"/>
        <v>1755</v>
      </c>
      <c r="H104" s="147">
        <v>86</v>
      </c>
    </row>
    <row r="105" spans="1:8" x14ac:dyDescent="0.2">
      <c r="A105" s="119">
        <v>121</v>
      </c>
      <c r="B105" s="57"/>
      <c r="C105" s="63">
        <f t="shared" si="4"/>
        <v>88.14</v>
      </c>
      <c r="D105" s="122"/>
      <c r="E105" s="147">
        <v>12870</v>
      </c>
      <c r="F105" s="139">
        <f t="shared" si="5"/>
        <v>2456</v>
      </c>
      <c r="G105" s="151">
        <f t="shared" si="3"/>
        <v>1752</v>
      </c>
      <c r="H105" s="147">
        <v>86</v>
      </c>
    </row>
    <row r="106" spans="1:8" x14ac:dyDescent="0.2">
      <c r="A106" s="119">
        <v>122</v>
      </c>
      <c r="B106" s="57"/>
      <c r="C106" s="63">
        <f t="shared" si="4"/>
        <v>88.3</v>
      </c>
      <c r="D106" s="122"/>
      <c r="E106" s="147">
        <v>12870</v>
      </c>
      <c r="F106" s="139">
        <f t="shared" si="5"/>
        <v>2452</v>
      </c>
      <c r="G106" s="151">
        <f t="shared" si="3"/>
        <v>1749</v>
      </c>
      <c r="H106" s="147">
        <v>86</v>
      </c>
    </row>
    <row r="107" spans="1:8" x14ac:dyDescent="0.2">
      <c r="A107" s="119">
        <v>123</v>
      </c>
      <c r="B107" s="57"/>
      <c r="C107" s="63">
        <f t="shared" si="4"/>
        <v>88.46</v>
      </c>
      <c r="D107" s="122"/>
      <c r="E107" s="147">
        <v>12870</v>
      </c>
      <c r="F107" s="139">
        <f t="shared" si="5"/>
        <v>2448</v>
      </c>
      <c r="G107" s="151">
        <f t="shared" si="3"/>
        <v>1746</v>
      </c>
      <c r="H107" s="147">
        <v>86</v>
      </c>
    </row>
    <row r="108" spans="1:8" x14ac:dyDescent="0.2">
      <c r="A108" s="119">
        <v>124</v>
      </c>
      <c r="B108" s="57"/>
      <c r="C108" s="63">
        <f t="shared" si="4"/>
        <v>88.61</v>
      </c>
      <c r="D108" s="122"/>
      <c r="E108" s="147">
        <v>12870</v>
      </c>
      <c r="F108" s="139">
        <f t="shared" si="5"/>
        <v>2444</v>
      </c>
      <c r="G108" s="151">
        <f t="shared" si="3"/>
        <v>1743</v>
      </c>
      <c r="H108" s="147">
        <v>86</v>
      </c>
    </row>
    <row r="109" spans="1:8" x14ac:dyDescent="0.2">
      <c r="A109" s="119">
        <v>125</v>
      </c>
      <c r="B109" s="57"/>
      <c r="C109" s="63">
        <f t="shared" si="4"/>
        <v>88.77</v>
      </c>
      <c r="D109" s="122"/>
      <c r="E109" s="147">
        <v>12870</v>
      </c>
      <c r="F109" s="139">
        <f t="shared" si="5"/>
        <v>2440</v>
      </c>
      <c r="G109" s="151">
        <f t="shared" si="3"/>
        <v>1740</v>
      </c>
      <c r="H109" s="147">
        <v>86</v>
      </c>
    </row>
    <row r="110" spans="1:8" x14ac:dyDescent="0.2">
      <c r="A110" s="119">
        <v>126</v>
      </c>
      <c r="B110" s="57"/>
      <c r="C110" s="63">
        <f t="shared" si="4"/>
        <v>88.92</v>
      </c>
      <c r="D110" s="122"/>
      <c r="E110" s="147">
        <v>12870</v>
      </c>
      <c r="F110" s="139">
        <f t="shared" si="5"/>
        <v>2436</v>
      </c>
      <c r="G110" s="151">
        <f t="shared" si="3"/>
        <v>1737</v>
      </c>
      <c r="H110" s="147">
        <v>86</v>
      </c>
    </row>
    <row r="111" spans="1:8" x14ac:dyDescent="0.2">
      <c r="A111" s="119">
        <v>127</v>
      </c>
      <c r="B111" s="57"/>
      <c r="C111" s="63">
        <f t="shared" si="4"/>
        <v>89.07</v>
      </c>
      <c r="D111" s="122"/>
      <c r="E111" s="147">
        <v>12870</v>
      </c>
      <c r="F111" s="139">
        <f t="shared" si="5"/>
        <v>2432</v>
      </c>
      <c r="G111" s="151">
        <f t="shared" si="3"/>
        <v>1734</v>
      </c>
      <c r="H111" s="147">
        <v>86</v>
      </c>
    </row>
    <row r="112" spans="1:8" x14ac:dyDescent="0.2">
      <c r="A112" s="119">
        <v>128</v>
      </c>
      <c r="B112" s="57"/>
      <c r="C112" s="63">
        <f t="shared" si="4"/>
        <v>89.22</v>
      </c>
      <c r="D112" s="122"/>
      <c r="E112" s="147">
        <v>12870</v>
      </c>
      <c r="F112" s="139">
        <f t="shared" si="5"/>
        <v>2428</v>
      </c>
      <c r="G112" s="151">
        <f t="shared" si="3"/>
        <v>1731</v>
      </c>
      <c r="H112" s="147">
        <v>86</v>
      </c>
    </row>
    <row r="113" spans="1:8" x14ac:dyDescent="0.2">
      <c r="A113" s="119">
        <v>129</v>
      </c>
      <c r="B113" s="57"/>
      <c r="C113" s="63">
        <f t="shared" si="4"/>
        <v>89.37</v>
      </c>
      <c r="D113" s="122"/>
      <c r="E113" s="147">
        <v>12870</v>
      </c>
      <c r="F113" s="139">
        <f t="shared" si="5"/>
        <v>2424</v>
      </c>
      <c r="G113" s="151">
        <f t="shared" si="3"/>
        <v>1728</v>
      </c>
      <c r="H113" s="147">
        <v>86</v>
      </c>
    </row>
    <row r="114" spans="1:8" x14ac:dyDescent="0.2">
      <c r="A114" s="119">
        <v>130</v>
      </c>
      <c r="B114" s="57"/>
      <c r="C114" s="63">
        <f t="shared" si="4"/>
        <v>89.52</v>
      </c>
      <c r="D114" s="122"/>
      <c r="E114" s="147">
        <v>12870</v>
      </c>
      <c r="F114" s="139">
        <f t="shared" si="5"/>
        <v>2420</v>
      </c>
      <c r="G114" s="151">
        <f t="shared" si="3"/>
        <v>1725</v>
      </c>
      <c r="H114" s="147">
        <v>86</v>
      </c>
    </row>
    <row r="115" spans="1:8" x14ac:dyDescent="0.2">
      <c r="A115" s="119">
        <v>131</v>
      </c>
      <c r="B115" s="57"/>
      <c r="C115" s="63">
        <f t="shared" si="4"/>
        <v>89.67</v>
      </c>
      <c r="D115" s="122"/>
      <c r="E115" s="147">
        <v>12870</v>
      </c>
      <c r="F115" s="139">
        <f t="shared" si="5"/>
        <v>2416</v>
      </c>
      <c r="G115" s="151">
        <f t="shared" si="3"/>
        <v>1722</v>
      </c>
      <c r="H115" s="147">
        <v>86</v>
      </c>
    </row>
    <row r="116" spans="1:8" x14ac:dyDescent="0.2">
      <c r="A116" s="119">
        <v>132</v>
      </c>
      <c r="B116" s="57"/>
      <c r="C116" s="63">
        <f t="shared" si="4"/>
        <v>89.81</v>
      </c>
      <c r="D116" s="122"/>
      <c r="E116" s="147">
        <v>12870</v>
      </c>
      <c r="F116" s="139">
        <f t="shared" si="5"/>
        <v>2412</v>
      </c>
      <c r="G116" s="151">
        <f t="shared" si="3"/>
        <v>1720</v>
      </c>
      <c r="H116" s="147">
        <v>86</v>
      </c>
    </row>
    <row r="117" spans="1:8" x14ac:dyDescent="0.2">
      <c r="A117" s="119">
        <v>133</v>
      </c>
      <c r="B117" s="57"/>
      <c r="C117" s="63">
        <f t="shared" si="4"/>
        <v>89.96</v>
      </c>
      <c r="D117" s="122"/>
      <c r="E117" s="147">
        <v>12870</v>
      </c>
      <c r="F117" s="139">
        <f t="shared" si="5"/>
        <v>2408</v>
      </c>
      <c r="G117" s="151">
        <f t="shared" si="3"/>
        <v>1717</v>
      </c>
      <c r="H117" s="147">
        <v>86</v>
      </c>
    </row>
    <row r="118" spans="1:8" x14ac:dyDescent="0.2">
      <c r="A118" s="119">
        <v>134</v>
      </c>
      <c r="B118" s="57"/>
      <c r="C118" s="63">
        <f t="shared" si="4"/>
        <v>90.1</v>
      </c>
      <c r="D118" s="122"/>
      <c r="E118" s="147">
        <v>12870</v>
      </c>
      <c r="F118" s="139">
        <f t="shared" si="5"/>
        <v>2405</v>
      </c>
      <c r="G118" s="151">
        <f t="shared" si="3"/>
        <v>1714</v>
      </c>
      <c r="H118" s="147">
        <v>86</v>
      </c>
    </row>
    <row r="119" spans="1:8" x14ac:dyDescent="0.2">
      <c r="A119" s="119">
        <v>135</v>
      </c>
      <c r="B119" s="57"/>
      <c r="C119" s="63">
        <f t="shared" si="4"/>
        <v>90.25</v>
      </c>
      <c r="D119" s="122"/>
      <c r="E119" s="147">
        <v>12870</v>
      </c>
      <c r="F119" s="139">
        <f t="shared" si="5"/>
        <v>2401</v>
      </c>
      <c r="G119" s="151">
        <f t="shared" si="3"/>
        <v>1711</v>
      </c>
      <c r="H119" s="147">
        <v>86</v>
      </c>
    </row>
    <row r="120" spans="1:8" x14ac:dyDescent="0.2">
      <c r="A120" s="119">
        <v>136</v>
      </c>
      <c r="B120" s="57"/>
      <c r="C120" s="63">
        <f t="shared" si="4"/>
        <v>90.39</v>
      </c>
      <c r="D120" s="122"/>
      <c r="E120" s="147">
        <v>12870</v>
      </c>
      <c r="F120" s="139">
        <f t="shared" si="5"/>
        <v>2397</v>
      </c>
      <c r="G120" s="151">
        <f t="shared" si="3"/>
        <v>1709</v>
      </c>
      <c r="H120" s="147">
        <v>86</v>
      </c>
    </row>
    <row r="121" spans="1:8" x14ac:dyDescent="0.2">
      <c r="A121" s="119">
        <v>137</v>
      </c>
      <c r="B121" s="57"/>
      <c r="C121" s="63">
        <f t="shared" si="4"/>
        <v>90.53</v>
      </c>
      <c r="D121" s="122"/>
      <c r="E121" s="147">
        <v>12870</v>
      </c>
      <c r="F121" s="139">
        <f t="shared" si="5"/>
        <v>2394</v>
      </c>
      <c r="G121" s="151">
        <f t="shared" si="3"/>
        <v>1706</v>
      </c>
      <c r="H121" s="147">
        <v>86</v>
      </c>
    </row>
    <row r="122" spans="1:8" x14ac:dyDescent="0.2">
      <c r="A122" s="119">
        <v>138</v>
      </c>
      <c r="B122" s="57"/>
      <c r="C122" s="63">
        <f t="shared" si="4"/>
        <v>90.67</v>
      </c>
      <c r="D122" s="122"/>
      <c r="E122" s="147">
        <v>12870</v>
      </c>
      <c r="F122" s="139">
        <f t="shared" si="5"/>
        <v>2390</v>
      </c>
      <c r="G122" s="151">
        <f t="shared" si="3"/>
        <v>1703</v>
      </c>
      <c r="H122" s="147">
        <v>86</v>
      </c>
    </row>
    <row r="123" spans="1:8" x14ac:dyDescent="0.2">
      <c r="A123" s="119">
        <v>139</v>
      </c>
      <c r="B123" s="57"/>
      <c r="C123" s="63">
        <f t="shared" si="4"/>
        <v>90.81</v>
      </c>
      <c r="D123" s="122"/>
      <c r="E123" s="147">
        <v>12870</v>
      </c>
      <c r="F123" s="139">
        <f t="shared" si="5"/>
        <v>2387</v>
      </c>
      <c r="G123" s="151">
        <f t="shared" si="3"/>
        <v>1701</v>
      </c>
      <c r="H123" s="147">
        <v>86</v>
      </c>
    </row>
    <row r="124" spans="1:8" x14ac:dyDescent="0.2">
      <c r="A124" s="119">
        <v>140</v>
      </c>
      <c r="B124" s="57"/>
      <c r="C124" s="63">
        <f t="shared" si="4"/>
        <v>90.95</v>
      </c>
      <c r="D124" s="122"/>
      <c r="E124" s="147">
        <v>12870</v>
      </c>
      <c r="F124" s="139">
        <f t="shared" si="5"/>
        <v>2383</v>
      </c>
      <c r="G124" s="151">
        <f t="shared" si="3"/>
        <v>1698</v>
      </c>
      <c r="H124" s="147">
        <v>86</v>
      </c>
    </row>
    <row r="125" spans="1:8" x14ac:dyDescent="0.2">
      <c r="A125" s="119">
        <v>141</v>
      </c>
      <c r="B125" s="57"/>
      <c r="C125" s="63">
        <f t="shared" si="4"/>
        <v>91.09</v>
      </c>
      <c r="D125" s="122"/>
      <c r="E125" s="147">
        <v>12870</v>
      </c>
      <c r="F125" s="139">
        <f t="shared" si="5"/>
        <v>2380</v>
      </c>
      <c r="G125" s="151">
        <f t="shared" si="3"/>
        <v>1695</v>
      </c>
      <c r="H125" s="147">
        <v>86</v>
      </c>
    </row>
    <row r="126" spans="1:8" x14ac:dyDescent="0.2">
      <c r="A126" s="119">
        <v>142</v>
      </c>
      <c r="B126" s="57"/>
      <c r="C126" s="63">
        <f t="shared" si="4"/>
        <v>91.22</v>
      </c>
      <c r="D126" s="122"/>
      <c r="E126" s="147">
        <v>12870</v>
      </c>
      <c r="F126" s="139">
        <f t="shared" si="5"/>
        <v>2376</v>
      </c>
      <c r="G126" s="151">
        <f t="shared" si="3"/>
        <v>1693</v>
      </c>
      <c r="H126" s="147">
        <v>86</v>
      </c>
    </row>
    <row r="127" spans="1:8" x14ac:dyDescent="0.2">
      <c r="A127" s="119">
        <v>143</v>
      </c>
      <c r="B127" s="57"/>
      <c r="C127" s="63">
        <f t="shared" si="4"/>
        <v>91.36</v>
      </c>
      <c r="D127" s="122"/>
      <c r="E127" s="147">
        <v>12870</v>
      </c>
      <c r="F127" s="139">
        <f t="shared" si="5"/>
        <v>2373</v>
      </c>
      <c r="G127" s="151">
        <f t="shared" si="3"/>
        <v>1690</v>
      </c>
      <c r="H127" s="147">
        <v>86</v>
      </c>
    </row>
    <row r="128" spans="1:8" x14ac:dyDescent="0.2">
      <c r="A128" s="119">
        <v>144</v>
      </c>
      <c r="B128" s="57"/>
      <c r="C128" s="63">
        <f t="shared" si="4"/>
        <v>91.49</v>
      </c>
      <c r="D128" s="122"/>
      <c r="E128" s="147">
        <v>12870</v>
      </c>
      <c r="F128" s="139">
        <f t="shared" si="5"/>
        <v>2370</v>
      </c>
      <c r="G128" s="151">
        <f t="shared" si="3"/>
        <v>1688</v>
      </c>
      <c r="H128" s="147">
        <v>86</v>
      </c>
    </row>
    <row r="129" spans="1:8" x14ac:dyDescent="0.2">
      <c r="A129" s="119">
        <v>145</v>
      </c>
      <c r="B129" s="57"/>
      <c r="C129" s="63">
        <f t="shared" si="4"/>
        <v>91.63</v>
      </c>
      <c r="D129" s="122"/>
      <c r="E129" s="147">
        <v>12870</v>
      </c>
      <c r="F129" s="139">
        <f t="shared" si="5"/>
        <v>2366</v>
      </c>
      <c r="G129" s="151">
        <f t="shared" si="3"/>
        <v>1685</v>
      </c>
      <c r="H129" s="147">
        <v>86</v>
      </c>
    </row>
    <row r="130" spans="1:8" x14ac:dyDescent="0.2">
      <c r="A130" s="119">
        <v>146</v>
      </c>
      <c r="B130" s="57"/>
      <c r="C130" s="63">
        <f t="shared" si="4"/>
        <v>91.76</v>
      </c>
      <c r="D130" s="122"/>
      <c r="E130" s="147">
        <v>12870</v>
      </c>
      <c r="F130" s="139">
        <f t="shared" si="5"/>
        <v>2363</v>
      </c>
      <c r="G130" s="151">
        <f t="shared" si="3"/>
        <v>1683</v>
      </c>
      <c r="H130" s="147">
        <v>86</v>
      </c>
    </row>
    <row r="131" spans="1:8" x14ac:dyDescent="0.2">
      <c r="A131" s="119">
        <v>147</v>
      </c>
      <c r="B131" s="57"/>
      <c r="C131" s="63">
        <f t="shared" si="4"/>
        <v>91.89</v>
      </c>
      <c r="D131" s="122"/>
      <c r="E131" s="147">
        <v>12870</v>
      </c>
      <c r="F131" s="139">
        <f t="shared" si="5"/>
        <v>2360</v>
      </c>
      <c r="G131" s="151">
        <f t="shared" si="3"/>
        <v>1681</v>
      </c>
      <c r="H131" s="147">
        <v>86</v>
      </c>
    </row>
    <row r="132" spans="1:8" x14ac:dyDescent="0.2">
      <c r="A132" s="119">
        <v>148</v>
      </c>
      <c r="B132" s="57"/>
      <c r="C132" s="63">
        <f t="shared" si="4"/>
        <v>92.03</v>
      </c>
      <c r="D132" s="122"/>
      <c r="E132" s="147">
        <v>12870</v>
      </c>
      <c r="F132" s="139">
        <f t="shared" si="5"/>
        <v>2356</v>
      </c>
      <c r="G132" s="151">
        <f t="shared" si="3"/>
        <v>1678</v>
      </c>
      <c r="H132" s="147">
        <v>86</v>
      </c>
    </row>
    <row r="133" spans="1:8" x14ac:dyDescent="0.2">
      <c r="A133" s="119">
        <v>149</v>
      </c>
      <c r="B133" s="57"/>
      <c r="C133" s="63">
        <f t="shared" si="4"/>
        <v>92.16</v>
      </c>
      <c r="D133" s="122"/>
      <c r="E133" s="147">
        <v>12870</v>
      </c>
      <c r="F133" s="139">
        <f t="shared" si="5"/>
        <v>2353</v>
      </c>
      <c r="G133" s="151">
        <f t="shared" si="3"/>
        <v>1676</v>
      </c>
      <c r="H133" s="147">
        <v>86</v>
      </c>
    </row>
    <row r="134" spans="1:8" x14ac:dyDescent="0.2">
      <c r="A134" s="119">
        <v>150</v>
      </c>
      <c r="B134" s="57"/>
      <c r="C134" s="63">
        <f t="shared" si="4"/>
        <v>92.29</v>
      </c>
      <c r="D134" s="122"/>
      <c r="E134" s="147">
        <v>12870</v>
      </c>
      <c r="F134" s="139">
        <f t="shared" si="5"/>
        <v>2350</v>
      </c>
      <c r="G134" s="151">
        <f t="shared" si="3"/>
        <v>1673</v>
      </c>
      <c r="H134" s="147">
        <v>86</v>
      </c>
    </row>
    <row r="135" spans="1:8" x14ac:dyDescent="0.2">
      <c r="A135" s="119">
        <v>151</v>
      </c>
      <c r="B135" s="57"/>
      <c r="C135" s="63">
        <f t="shared" si="4"/>
        <v>92.42</v>
      </c>
      <c r="D135" s="122"/>
      <c r="E135" s="147">
        <v>12870</v>
      </c>
      <c r="F135" s="139">
        <f t="shared" si="5"/>
        <v>2347</v>
      </c>
      <c r="G135" s="151">
        <f t="shared" si="3"/>
        <v>1671</v>
      </c>
      <c r="H135" s="147">
        <v>86</v>
      </c>
    </row>
    <row r="136" spans="1:8" x14ac:dyDescent="0.2">
      <c r="A136" s="119">
        <v>152</v>
      </c>
      <c r="B136" s="57"/>
      <c r="C136" s="63">
        <f t="shared" si="4"/>
        <v>92.54</v>
      </c>
      <c r="D136" s="122"/>
      <c r="E136" s="147">
        <v>12870</v>
      </c>
      <c r="F136" s="139">
        <f t="shared" si="5"/>
        <v>2344</v>
      </c>
      <c r="G136" s="151">
        <f t="shared" si="3"/>
        <v>1669</v>
      </c>
      <c r="H136" s="147">
        <v>86</v>
      </c>
    </row>
    <row r="137" spans="1:8" x14ac:dyDescent="0.2">
      <c r="A137" s="119">
        <v>153</v>
      </c>
      <c r="B137" s="57"/>
      <c r="C137" s="63">
        <f t="shared" si="4"/>
        <v>92.67</v>
      </c>
      <c r="D137" s="122"/>
      <c r="E137" s="147">
        <v>12870</v>
      </c>
      <c r="F137" s="139">
        <f t="shared" si="5"/>
        <v>2340</v>
      </c>
      <c r="G137" s="151">
        <f t="shared" si="3"/>
        <v>1667</v>
      </c>
      <c r="H137" s="147">
        <v>86</v>
      </c>
    </row>
    <row r="138" spans="1:8" x14ac:dyDescent="0.2">
      <c r="A138" s="119">
        <v>154</v>
      </c>
      <c r="B138" s="57"/>
      <c r="C138" s="63">
        <f t="shared" si="4"/>
        <v>92.8</v>
      </c>
      <c r="D138" s="122"/>
      <c r="E138" s="147">
        <v>12870</v>
      </c>
      <c r="F138" s="139">
        <f t="shared" si="5"/>
        <v>2337</v>
      </c>
      <c r="G138" s="151">
        <f t="shared" si="3"/>
        <v>1664</v>
      </c>
      <c r="H138" s="147">
        <v>86</v>
      </c>
    </row>
    <row r="139" spans="1:8" x14ac:dyDescent="0.2">
      <c r="A139" s="119">
        <v>155</v>
      </c>
      <c r="B139" s="57"/>
      <c r="C139" s="63">
        <f t="shared" si="4"/>
        <v>92.92</v>
      </c>
      <c r="D139" s="122"/>
      <c r="E139" s="147">
        <v>12870</v>
      </c>
      <c r="F139" s="139">
        <f t="shared" si="5"/>
        <v>2334</v>
      </c>
      <c r="G139" s="151">
        <f t="shared" si="3"/>
        <v>1662</v>
      </c>
      <c r="H139" s="147">
        <v>86</v>
      </c>
    </row>
    <row r="140" spans="1:8" x14ac:dyDescent="0.2">
      <c r="A140" s="119">
        <v>156</v>
      </c>
      <c r="B140" s="57"/>
      <c r="C140" s="63">
        <f t="shared" si="4"/>
        <v>93.05</v>
      </c>
      <c r="D140" s="122"/>
      <c r="E140" s="147">
        <v>12870</v>
      </c>
      <c r="F140" s="139">
        <f t="shared" si="5"/>
        <v>2331</v>
      </c>
      <c r="G140" s="151">
        <f t="shared" si="3"/>
        <v>1660</v>
      </c>
      <c r="H140" s="147">
        <v>86</v>
      </c>
    </row>
    <row r="141" spans="1:8" x14ac:dyDescent="0.2">
      <c r="A141" s="119">
        <v>157</v>
      </c>
      <c r="B141" s="57"/>
      <c r="C141" s="63">
        <f t="shared" si="4"/>
        <v>93.17</v>
      </c>
      <c r="D141" s="122"/>
      <c r="E141" s="147">
        <v>12870</v>
      </c>
      <c r="F141" s="139">
        <f t="shared" si="5"/>
        <v>2328</v>
      </c>
      <c r="G141" s="151">
        <f t="shared" ref="G141:G204" si="6">ROUND(12*(1/C141*E141),0)</f>
        <v>1658</v>
      </c>
      <c r="H141" s="147">
        <v>86</v>
      </c>
    </row>
    <row r="142" spans="1:8" x14ac:dyDescent="0.2">
      <c r="A142" s="119">
        <v>158</v>
      </c>
      <c r="B142" s="57"/>
      <c r="C142" s="63">
        <f t="shared" ref="C142:C205" si="7">ROUND((10.899*LN(A142)+A142/200)*1.667,2)</f>
        <v>93.3</v>
      </c>
      <c r="D142" s="122"/>
      <c r="E142" s="147">
        <v>12870</v>
      </c>
      <c r="F142" s="139">
        <f t="shared" ref="F142:F205" si="8">ROUND(12*1.35278*(1/C142*E142)+H142,0)</f>
        <v>2325</v>
      </c>
      <c r="G142" s="151">
        <f t="shared" si="6"/>
        <v>1655</v>
      </c>
      <c r="H142" s="147">
        <v>86</v>
      </c>
    </row>
    <row r="143" spans="1:8" x14ac:dyDescent="0.2">
      <c r="A143" s="119">
        <v>159</v>
      </c>
      <c r="B143" s="57"/>
      <c r="C143" s="63">
        <f t="shared" si="7"/>
        <v>93.42</v>
      </c>
      <c r="D143" s="122"/>
      <c r="E143" s="147">
        <v>12870</v>
      </c>
      <c r="F143" s="139">
        <f t="shared" si="8"/>
        <v>2322</v>
      </c>
      <c r="G143" s="151">
        <f t="shared" si="6"/>
        <v>1653</v>
      </c>
      <c r="H143" s="147">
        <v>86</v>
      </c>
    </row>
    <row r="144" spans="1:8" x14ac:dyDescent="0.2">
      <c r="A144" s="119">
        <v>160</v>
      </c>
      <c r="B144" s="57"/>
      <c r="C144" s="63">
        <f t="shared" si="7"/>
        <v>93.54</v>
      </c>
      <c r="D144" s="122"/>
      <c r="E144" s="147">
        <v>12870</v>
      </c>
      <c r="F144" s="139">
        <f t="shared" si="8"/>
        <v>2320</v>
      </c>
      <c r="G144" s="151">
        <f t="shared" si="6"/>
        <v>1651</v>
      </c>
      <c r="H144" s="147">
        <v>86</v>
      </c>
    </row>
    <row r="145" spans="1:8" x14ac:dyDescent="0.2">
      <c r="A145" s="119">
        <v>161</v>
      </c>
      <c r="B145" s="57"/>
      <c r="C145" s="63">
        <f t="shared" si="7"/>
        <v>93.66</v>
      </c>
      <c r="D145" s="122"/>
      <c r="E145" s="147">
        <v>12870</v>
      </c>
      <c r="F145" s="139">
        <f t="shared" si="8"/>
        <v>2317</v>
      </c>
      <c r="G145" s="151">
        <f t="shared" si="6"/>
        <v>1649</v>
      </c>
      <c r="H145" s="147">
        <v>86</v>
      </c>
    </row>
    <row r="146" spans="1:8" x14ac:dyDescent="0.2">
      <c r="A146" s="119">
        <v>162</v>
      </c>
      <c r="B146" s="57"/>
      <c r="C146" s="63">
        <f t="shared" si="7"/>
        <v>93.78</v>
      </c>
      <c r="D146" s="122"/>
      <c r="E146" s="147">
        <v>12870</v>
      </c>
      <c r="F146" s="139">
        <f t="shared" si="8"/>
        <v>2314</v>
      </c>
      <c r="G146" s="151">
        <f t="shared" si="6"/>
        <v>1647</v>
      </c>
      <c r="H146" s="147">
        <v>86</v>
      </c>
    </row>
    <row r="147" spans="1:8" x14ac:dyDescent="0.2">
      <c r="A147" s="119">
        <v>163</v>
      </c>
      <c r="B147" s="57"/>
      <c r="C147" s="63">
        <f t="shared" si="7"/>
        <v>93.91</v>
      </c>
      <c r="D147" s="122"/>
      <c r="E147" s="147">
        <v>12870</v>
      </c>
      <c r="F147" s="139">
        <f t="shared" si="8"/>
        <v>2311</v>
      </c>
      <c r="G147" s="151">
        <f t="shared" si="6"/>
        <v>1645</v>
      </c>
      <c r="H147" s="147">
        <v>86</v>
      </c>
    </row>
    <row r="148" spans="1:8" x14ac:dyDescent="0.2">
      <c r="A148" s="119">
        <v>164</v>
      </c>
      <c r="B148" s="57"/>
      <c r="C148" s="63">
        <f t="shared" si="7"/>
        <v>94.02</v>
      </c>
      <c r="D148" s="122"/>
      <c r="E148" s="147">
        <v>12870</v>
      </c>
      <c r="F148" s="139">
        <f t="shared" si="8"/>
        <v>2308</v>
      </c>
      <c r="G148" s="151">
        <f t="shared" si="6"/>
        <v>1643</v>
      </c>
      <c r="H148" s="147">
        <v>86</v>
      </c>
    </row>
    <row r="149" spans="1:8" x14ac:dyDescent="0.2">
      <c r="A149" s="119">
        <v>165</v>
      </c>
      <c r="B149" s="57"/>
      <c r="C149" s="63">
        <f t="shared" si="7"/>
        <v>94.14</v>
      </c>
      <c r="D149" s="122"/>
      <c r="E149" s="147">
        <v>12870</v>
      </c>
      <c r="F149" s="139">
        <f t="shared" si="8"/>
        <v>2305</v>
      </c>
      <c r="G149" s="151">
        <f t="shared" si="6"/>
        <v>1641</v>
      </c>
      <c r="H149" s="147">
        <v>86</v>
      </c>
    </row>
    <row r="150" spans="1:8" x14ac:dyDescent="0.2">
      <c r="A150" s="119">
        <v>166</v>
      </c>
      <c r="B150" s="57"/>
      <c r="C150" s="63">
        <f t="shared" si="7"/>
        <v>94.26</v>
      </c>
      <c r="D150" s="122"/>
      <c r="E150" s="147">
        <v>12870</v>
      </c>
      <c r="F150" s="139">
        <f t="shared" si="8"/>
        <v>2302</v>
      </c>
      <c r="G150" s="151">
        <f t="shared" si="6"/>
        <v>1638</v>
      </c>
      <c r="H150" s="147">
        <v>86</v>
      </c>
    </row>
    <row r="151" spans="1:8" x14ac:dyDescent="0.2">
      <c r="A151" s="119">
        <v>167</v>
      </c>
      <c r="B151" s="57"/>
      <c r="C151" s="63">
        <f t="shared" si="7"/>
        <v>94.38</v>
      </c>
      <c r="D151" s="122"/>
      <c r="E151" s="147">
        <v>12870</v>
      </c>
      <c r="F151" s="139">
        <f t="shared" si="8"/>
        <v>2300</v>
      </c>
      <c r="G151" s="151">
        <f t="shared" si="6"/>
        <v>1636</v>
      </c>
      <c r="H151" s="147">
        <v>86</v>
      </c>
    </row>
    <row r="152" spans="1:8" x14ac:dyDescent="0.2">
      <c r="A152" s="119">
        <v>168</v>
      </c>
      <c r="B152" s="57"/>
      <c r="C152" s="63">
        <f t="shared" si="7"/>
        <v>94.5</v>
      </c>
      <c r="D152" s="122"/>
      <c r="E152" s="147">
        <v>12870</v>
      </c>
      <c r="F152" s="139">
        <f t="shared" si="8"/>
        <v>2297</v>
      </c>
      <c r="G152" s="151">
        <f t="shared" si="6"/>
        <v>1634</v>
      </c>
      <c r="H152" s="147">
        <v>86</v>
      </c>
    </row>
    <row r="153" spans="1:8" x14ac:dyDescent="0.2">
      <c r="A153" s="119">
        <v>169</v>
      </c>
      <c r="B153" s="57"/>
      <c r="C153" s="63">
        <f t="shared" si="7"/>
        <v>94.61</v>
      </c>
      <c r="D153" s="122"/>
      <c r="E153" s="147">
        <v>12870</v>
      </c>
      <c r="F153" s="139">
        <f t="shared" si="8"/>
        <v>2294</v>
      </c>
      <c r="G153" s="151">
        <f t="shared" si="6"/>
        <v>1632</v>
      </c>
      <c r="H153" s="147">
        <v>86</v>
      </c>
    </row>
    <row r="154" spans="1:8" x14ac:dyDescent="0.2">
      <c r="A154" s="119">
        <v>170</v>
      </c>
      <c r="B154" s="57"/>
      <c r="C154" s="63">
        <f t="shared" si="7"/>
        <v>94.73</v>
      </c>
      <c r="D154" s="122"/>
      <c r="E154" s="147">
        <v>12870</v>
      </c>
      <c r="F154" s="139">
        <f t="shared" si="8"/>
        <v>2291</v>
      </c>
      <c r="G154" s="151">
        <f t="shared" si="6"/>
        <v>1630</v>
      </c>
      <c r="H154" s="147">
        <v>86</v>
      </c>
    </row>
    <row r="155" spans="1:8" x14ac:dyDescent="0.2">
      <c r="A155" s="119">
        <v>171</v>
      </c>
      <c r="B155" s="57"/>
      <c r="C155" s="63">
        <f t="shared" si="7"/>
        <v>94.84</v>
      </c>
      <c r="D155" s="122"/>
      <c r="E155" s="147">
        <v>12870</v>
      </c>
      <c r="F155" s="139">
        <f t="shared" si="8"/>
        <v>2289</v>
      </c>
      <c r="G155" s="151">
        <f t="shared" si="6"/>
        <v>1628</v>
      </c>
      <c r="H155" s="147">
        <v>86</v>
      </c>
    </row>
    <row r="156" spans="1:8" x14ac:dyDescent="0.2">
      <c r="A156" s="119">
        <v>172</v>
      </c>
      <c r="B156" s="57"/>
      <c r="C156" s="63">
        <f t="shared" si="7"/>
        <v>94.96</v>
      </c>
      <c r="D156" s="122"/>
      <c r="E156" s="147">
        <v>12870</v>
      </c>
      <c r="F156" s="139">
        <f t="shared" si="8"/>
        <v>2286</v>
      </c>
      <c r="G156" s="151">
        <f t="shared" si="6"/>
        <v>1626</v>
      </c>
      <c r="H156" s="147">
        <v>86</v>
      </c>
    </row>
    <row r="157" spans="1:8" x14ac:dyDescent="0.2">
      <c r="A157" s="119">
        <v>173</v>
      </c>
      <c r="B157" s="57"/>
      <c r="C157" s="63">
        <f t="shared" si="7"/>
        <v>95.07</v>
      </c>
      <c r="D157" s="122"/>
      <c r="E157" s="147">
        <v>12870</v>
      </c>
      <c r="F157" s="139">
        <f t="shared" si="8"/>
        <v>2284</v>
      </c>
      <c r="G157" s="151">
        <f t="shared" si="6"/>
        <v>1624</v>
      </c>
      <c r="H157" s="147">
        <v>86</v>
      </c>
    </row>
    <row r="158" spans="1:8" x14ac:dyDescent="0.2">
      <c r="A158" s="119">
        <v>174</v>
      </c>
      <c r="B158" s="57"/>
      <c r="C158" s="63">
        <f t="shared" si="7"/>
        <v>95.18</v>
      </c>
      <c r="D158" s="122"/>
      <c r="E158" s="147">
        <v>12870</v>
      </c>
      <c r="F158" s="139">
        <f t="shared" si="8"/>
        <v>2281</v>
      </c>
      <c r="G158" s="151">
        <f t="shared" si="6"/>
        <v>1623</v>
      </c>
      <c r="H158" s="147">
        <v>86</v>
      </c>
    </row>
    <row r="159" spans="1:8" x14ac:dyDescent="0.2">
      <c r="A159" s="119">
        <v>175</v>
      </c>
      <c r="B159" s="57"/>
      <c r="C159" s="63">
        <f t="shared" si="7"/>
        <v>95.3</v>
      </c>
      <c r="D159" s="122"/>
      <c r="E159" s="147">
        <v>12870</v>
      </c>
      <c r="F159" s="139">
        <f t="shared" si="8"/>
        <v>2278</v>
      </c>
      <c r="G159" s="151">
        <f t="shared" si="6"/>
        <v>1621</v>
      </c>
      <c r="H159" s="147">
        <v>86</v>
      </c>
    </row>
    <row r="160" spans="1:8" x14ac:dyDescent="0.2">
      <c r="A160" s="119">
        <v>176</v>
      </c>
      <c r="B160" s="57"/>
      <c r="C160" s="63">
        <f t="shared" si="7"/>
        <v>95.41</v>
      </c>
      <c r="D160" s="122"/>
      <c r="E160" s="147">
        <v>12870</v>
      </c>
      <c r="F160" s="139">
        <f t="shared" si="8"/>
        <v>2276</v>
      </c>
      <c r="G160" s="151">
        <f t="shared" si="6"/>
        <v>1619</v>
      </c>
      <c r="H160" s="147">
        <v>86</v>
      </c>
    </row>
    <row r="161" spans="1:8" x14ac:dyDescent="0.2">
      <c r="A161" s="119">
        <v>177</v>
      </c>
      <c r="B161" s="57"/>
      <c r="C161" s="63">
        <f t="shared" si="7"/>
        <v>95.52</v>
      </c>
      <c r="D161" s="122"/>
      <c r="E161" s="147">
        <v>12870</v>
      </c>
      <c r="F161" s="139">
        <f t="shared" si="8"/>
        <v>2273</v>
      </c>
      <c r="G161" s="151">
        <f t="shared" si="6"/>
        <v>1617</v>
      </c>
      <c r="H161" s="147">
        <v>86</v>
      </c>
    </row>
    <row r="162" spans="1:8" x14ac:dyDescent="0.2">
      <c r="A162" s="119">
        <v>178</v>
      </c>
      <c r="B162" s="57"/>
      <c r="C162" s="63">
        <f t="shared" si="7"/>
        <v>95.63</v>
      </c>
      <c r="D162" s="122"/>
      <c r="E162" s="147">
        <v>12870</v>
      </c>
      <c r="F162" s="139">
        <f t="shared" si="8"/>
        <v>2271</v>
      </c>
      <c r="G162" s="151">
        <f t="shared" si="6"/>
        <v>1615</v>
      </c>
      <c r="H162" s="147">
        <v>86</v>
      </c>
    </row>
    <row r="163" spans="1:8" x14ac:dyDescent="0.2">
      <c r="A163" s="119">
        <v>179</v>
      </c>
      <c r="B163" s="57"/>
      <c r="C163" s="63">
        <f t="shared" si="7"/>
        <v>95.74</v>
      </c>
      <c r="D163" s="122"/>
      <c r="E163" s="147">
        <v>12870</v>
      </c>
      <c r="F163" s="139">
        <f t="shared" si="8"/>
        <v>2268</v>
      </c>
      <c r="G163" s="151">
        <f t="shared" si="6"/>
        <v>1613</v>
      </c>
      <c r="H163" s="147">
        <v>86</v>
      </c>
    </row>
    <row r="164" spans="1:8" x14ac:dyDescent="0.2">
      <c r="A164" s="119">
        <v>180</v>
      </c>
      <c r="B164" s="57"/>
      <c r="C164" s="63">
        <f t="shared" si="7"/>
        <v>95.85</v>
      </c>
      <c r="D164" s="122"/>
      <c r="E164" s="147">
        <v>12870</v>
      </c>
      <c r="F164" s="139">
        <f t="shared" si="8"/>
        <v>2266</v>
      </c>
      <c r="G164" s="151">
        <f t="shared" si="6"/>
        <v>1611</v>
      </c>
      <c r="H164" s="147">
        <v>86</v>
      </c>
    </row>
    <row r="165" spans="1:8" x14ac:dyDescent="0.2">
      <c r="A165" s="119">
        <v>181</v>
      </c>
      <c r="B165" s="57"/>
      <c r="C165" s="63">
        <f t="shared" si="7"/>
        <v>95.96</v>
      </c>
      <c r="D165" s="122"/>
      <c r="E165" s="147">
        <v>12870</v>
      </c>
      <c r="F165" s="139">
        <f t="shared" si="8"/>
        <v>2263</v>
      </c>
      <c r="G165" s="151">
        <f t="shared" si="6"/>
        <v>1609</v>
      </c>
      <c r="H165" s="147">
        <v>86</v>
      </c>
    </row>
    <row r="166" spans="1:8" x14ac:dyDescent="0.2">
      <c r="A166" s="119">
        <v>182</v>
      </c>
      <c r="B166" s="57"/>
      <c r="C166" s="63">
        <f t="shared" si="7"/>
        <v>96.07</v>
      </c>
      <c r="D166" s="122"/>
      <c r="E166" s="147">
        <v>12870</v>
      </c>
      <c r="F166" s="139">
        <f t="shared" si="8"/>
        <v>2261</v>
      </c>
      <c r="G166" s="151">
        <f t="shared" si="6"/>
        <v>1608</v>
      </c>
      <c r="H166" s="147">
        <v>86</v>
      </c>
    </row>
    <row r="167" spans="1:8" x14ac:dyDescent="0.2">
      <c r="A167" s="119">
        <v>183</v>
      </c>
      <c r="B167" s="57"/>
      <c r="C167" s="63">
        <f t="shared" si="7"/>
        <v>96.17</v>
      </c>
      <c r="D167" s="122"/>
      <c r="E167" s="147">
        <v>12870</v>
      </c>
      <c r="F167" s="139">
        <f t="shared" si="8"/>
        <v>2258</v>
      </c>
      <c r="G167" s="151">
        <f t="shared" si="6"/>
        <v>1606</v>
      </c>
      <c r="H167" s="147">
        <v>86</v>
      </c>
    </row>
    <row r="168" spans="1:8" x14ac:dyDescent="0.2">
      <c r="A168" s="119">
        <v>184</v>
      </c>
      <c r="B168" s="57"/>
      <c r="C168" s="63">
        <f t="shared" si="7"/>
        <v>96.28</v>
      </c>
      <c r="D168" s="122"/>
      <c r="E168" s="147">
        <v>12870</v>
      </c>
      <c r="F168" s="139">
        <f t="shared" si="8"/>
        <v>2256</v>
      </c>
      <c r="G168" s="151">
        <f t="shared" si="6"/>
        <v>1604</v>
      </c>
      <c r="H168" s="147">
        <v>86</v>
      </c>
    </row>
    <row r="169" spans="1:8" x14ac:dyDescent="0.2">
      <c r="A169" s="119">
        <v>185</v>
      </c>
      <c r="B169" s="57"/>
      <c r="C169" s="63">
        <f t="shared" si="7"/>
        <v>96.39</v>
      </c>
      <c r="D169" s="122"/>
      <c r="E169" s="147">
        <v>12870</v>
      </c>
      <c r="F169" s="139">
        <f t="shared" si="8"/>
        <v>2253</v>
      </c>
      <c r="G169" s="151">
        <f t="shared" si="6"/>
        <v>1602</v>
      </c>
      <c r="H169" s="147">
        <v>86</v>
      </c>
    </row>
    <row r="170" spans="1:8" x14ac:dyDescent="0.2">
      <c r="A170" s="119">
        <v>186</v>
      </c>
      <c r="B170" s="57"/>
      <c r="C170" s="63">
        <f t="shared" si="7"/>
        <v>96.49</v>
      </c>
      <c r="D170" s="122"/>
      <c r="E170" s="147">
        <v>12870</v>
      </c>
      <c r="F170" s="139">
        <f t="shared" si="8"/>
        <v>2251</v>
      </c>
      <c r="G170" s="151">
        <f t="shared" si="6"/>
        <v>1601</v>
      </c>
      <c r="H170" s="147">
        <v>86</v>
      </c>
    </row>
    <row r="171" spans="1:8" x14ac:dyDescent="0.2">
      <c r="A171" s="119">
        <v>187</v>
      </c>
      <c r="B171" s="57"/>
      <c r="C171" s="63">
        <f t="shared" si="7"/>
        <v>96.6</v>
      </c>
      <c r="D171" s="122"/>
      <c r="E171" s="147">
        <v>12870</v>
      </c>
      <c r="F171" s="139">
        <f t="shared" si="8"/>
        <v>2249</v>
      </c>
      <c r="G171" s="151">
        <f t="shared" si="6"/>
        <v>1599</v>
      </c>
      <c r="H171" s="147">
        <v>86</v>
      </c>
    </row>
    <row r="172" spans="1:8" x14ac:dyDescent="0.2">
      <c r="A172" s="119">
        <v>188</v>
      </c>
      <c r="B172" s="57"/>
      <c r="C172" s="63">
        <f t="shared" si="7"/>
        <v>96.71</v>
      </c>
      <c r="D172" s="122"/>
      <c r="E172" s="147">
        <v>12870</v>
      </c>
      <c r="F172" s="139">
        <f t="shared" si="8"/>
        <v>2246</v>
      </c>
      <c r="G172" s="151">
        <f t="shared" si="6"/>
        <v>1597</v>
      </c>
      <c r="H172" s="147">
        <v>86</v>
      </c>
    </row>
    <row r="173" spans="1:8" x14ac:dyDescent="0.2">
      <c r="A173" s="119">
        <v>189</v>
      </c>
      <c r="B173" s="57"/>
      <c r="C173" s="63">
        <f t="shared" si="7"/>
        <v>96.81</v>
      </c>
      <c r="D173" s="122"/>
      <c r="E173" s="147">
        <v>12870</v>
      </c>
      <c r="F173" s="139">
        <f t="shared" si="8"/>
        <v>2244</v>
      </c>
      <c r="G173" s="151">
        <f t="shared" si="6"/>
        <v>1595</v>
      </c>
      <c r="H173" s="147">
        <v>86</v>
      </c>
    </row>
    <row r="174" spans="1:8" x14ac:dyDescent="0.2">
      <c r="A174" s="119">
        <v>190</v>
      </c>
      <c r="B174" s="57"/>
      <c r="C174" s="63">
        <f t="shared" si="7"/>
        <v>96.91</v>
      </c>
      <c r="D174" s="122"/>
      <c r="E174" s="147">
        <v>12870</v>
      </c>
      <c r="F174" s="139">
        <f t="shared" si="8"/>
        <v>2242</v>
      </c>
      <c r="G174" s="151">
        <f t="shared" si="6"/>
        <v>1594</v>
      </c>
      <c r="H174" s="147">
        <v>86</v>
      </c>
    </row>
    <row r="175" spans="1:8" x14ac:dyDescent="0.2">
      <c r="A175" s="119">
        <v>191</v>
      </c>
      <c r="B175" s="57"/>
      <c r="C175" s="63">
        <f t="shared" si="7"/>
        <v>97.02</v>
      </c>
      <c r="D175" s="122"/>
      <c r="E175" s="147">
        <v>12870</v>
      </c>
      <c r="F175" s="139">
        <f t="shared" si="8"/>
        <v>2239</v>
      </c>
      <c r="G175" s="151">
        <f t="shared" si="6"/>
        <v>1592</v>
      </c>
      <c r="H175" s="147">
        <v>86</v>
      </c>
    </row>
    <row r="176" spans="1:8" x14ac:dyDescent="0.2">
      <c r="A176" s="119">
        <v>192</v>
      </c>
      <c r="B176" s="57"/>
      <c r="C176" s="63">
        <f t="shared" si="7"/>
        <v>97.12</v>
      </c>
      <c r="D176" s="122"/>
      <c r="E176" s="147">
        <v>12870</v>
      </c>
      <c r="F176" s="139">
        <f t="shared" si="8"/>
        <v>2237</v>
      </c>
      <c r="G176" s="151">
        <f t="shared" si="6"/>
        <v>1590</v>
      </c>
      <c r="H176" s="147">
        <v>86</v>
      </c>
    </row>
    <row r="177" spans="1:8" x14ac:dyDescent="0.2">
      <c r="A177" s="119">
        <v>193</v>
      </c>
      <c r="B177" s="57"/>
      <c r="C177" s="63">
        <f t="shared" si="7"/>
        <v>97.22</v>
      </c>
      <c r="D177" s="122"/>
      <c r="E177" s="147">
        <v>12870</v>
      </c>
      <c r="F177" s="139">
        <f t="shared" si="8"/>
        <v>2235</v>
      </c>
      <c r="G177" s="151">
        <f t="shared" si="6"/>
        <v>1589</v>
      </c>
      <c r="H177" s="147">
        <v>86</v>
      </c>
    </row>
    <row r="178" spans="1:8" x14ac:dyDescent="0.2">
      <c r="A178" s="119">
        <v>194</v>
      </c>
      <c r="B178" s="57"/>
      <c r="C178" s="63">
        <f t="shared" si="7"/>
        <v>97.33</v>
      </c>
      <c r="D178" s="122"/>
      <c r="E178" s="147">
        <v>12870</v>
      </c>
      <c r="F178" s="139">
        <f t="shared" si="8"/>
        <v>2233</v>
      </c>
      <c r="G178" s="151">
        <f t="shared" si="6"/>
        <v>1587</v>
      </c>
      <c r="H178" s="147">
        <v>86</v>
      </c>
    </row>
    <row r="179" spans="1:8" x14ac:dyDescent="0.2">
      <c r="A179" s="119">
        <v>195</v>
      </c>
      <c r="B179" s="57"/>
      <c r="C179" s="63">
        <f t="shared" si="7"/>
        <v>97.43</v>
      </c>
      <c r="D179" s="122"/>
      <c r="E179" s="147">
        <v>12870</v>
      </c>
      <c r="F179" s="139">
        <f t="shared" si="8"/>
        <v>2230</v>
      </c>
      <c r="G179" s="151">
        <f t="shared" si="6"/>
        <v>1585</v>
      </c>
      <c r="H179" s="147">
        <v>86</v>
      </c>
    </row>
    <row r="180" spans="1:8" x14ac:dyDescent="0.2">
      <c r="A180" s="119">
        <v>196</v>
      </c>
      <c r="B180" s="57"/>
      <c r="C180" s="63">
        <f t="shared" si="7"/>
        <v>97.53</v>
      </c>
      <c r="D180" s="122"/>
      <c r="E180" s="147">
        <v>12870</v>
      </c>
      <c r="F180" s="139">
        <f t="shared" si="8"/>
        <v>2228</v>
      </c>
      <c r="G180" s="151">
        <f t="shared" si="6"/>
        <v>1584</v>
      </c>
      <c r="H180" s="147">
        <v>86</v>
      </c>
    </row>
    <row r="181" spans="1:8" x14ac:dyDescent="0.2">
      <c r="A181" s="119">
        <v>197</v>
      </c>
      <c r="B181" s="57"/>
      <c r="C181" s="63">
        <f t="shared" si="7"/>
        <v>97.63</v>
      </c>
      <c r="D181" s="122"/>
      <c r="E181" s="147">
        <v>12870</v>
      </c>
      <c r="F181" s="139">
        <f t="shared" si="8"/>
        <v>2226</v>
      </c>
      <c r="G181" s="151">
        <f t="shared" si="6"/>
        <v>1582</v>
      </c>
      <c r="H181" s="147">
        <v>86</v>
      </c>
    </row>
    <row r="182" spans="1:8" x14ac:dyDescent="0.2">
      <c r="A182" s="119">
        <v>198</v>
      </c>
      <c r="B182" s="57"/>
      <c r="C182" s="63">
        <f t="shared" si="7"/>
        <v>97.73</v>
      </c>
      <c r="D182" s="122"/>
      <c r="E182" s="147">
        <v>12870</v>
      </c>
      <c r="F182" s="139">
        <f t="shared" si="8"/>
        <v>2224</v>
      </c>
      <c r="G182" s="151">
        <f t="shared" si="6"/>
        <v>1580</v>
      </c>
      <c r="H182" s="147">
        <v>86</v>
      </c>
    </row>
    <row r="183" spans="1:8" x14ac:dyDescent="0.2">
      <c r="A183" s="119">
        <v>199</v>
      </c>
      <c r="B183" s="57"/>
      <c r="C183" s="63">
        <f t="shared" si="7"/>
        <v>97.83</v>
      </c>
      <c r="D183" s="122"/>
      <c r="E183" s="147">
        <v>12870</v>
      </c>
      <c r="F183" s="139">
        <f t="shared" si="8"/>
        <v>2222</v>
      </c>
      <c r="G183" s="151">
        <f t="shared" si="6"/>
        <v>1579</v>
      </c>
      <c r="H183" s="147">
        <v>86</v>
      </c>
    </row>
    <row r="184" spans="1:8" x14ac:dyDescent="0.2">
      <c r="A184" s="119">
        <v>200</v>
      </c>
      <c r="B184" s="57"/>
      <c r="C184" s="63">
        <f t="shared" si="7"/>
        <v>97.93</v>
      </c>
      <c r="D184" s="122"/>
      <c r="E184" s="147">
        <v>12870</v>
      </c>
      <c r="F184" s="139">
        <f t="shared" si="8"/>
        <v>2219</v>
      </c>
      <c r="G184" s="151">
        <f t="shared" si="6"/>
        <v>1577</v>
      </c>
      <c r="H184" s="147">
        <v>86</v>
      </c>
    </row>
    <row r="185" spans="1:8" x14ac:dyDescent="0.2">
      <c r="A185" s="119">
        <v>201</v>
      </c>
      <c r="B185" s="57"/>
      <c r="C185" s="63">
        <f t="shared" si="7"/>
        <v>98.03</v>
      </c>
      <c r="D185" s="122"/>
      <c r="E185" s="147">
        <v>12870</v>
      </c>
      <c r="F185" s="139">
        <f t="shared" si="8"/>
        <v>2217</v>
      </c>
      <c r="G185" s="151">
        <f t="shared" si="6"/>
        <v>1575</v>
      </c>
      <c r="H185" s="147">
        <v>86</v>
      </c>
    </row>
    <row r="186" spans="1:8" x14ac:dyDescent="0.2">
      <c r="A186" s="119">
        <v>202</v>
      </c>
      <c r="B186" s="57"/>
      <c r="C186" s="63">
        <f t="shared" si="7"/>
        <v>98.13</v>
      </c>
      <c r="D186" s="122"/>
      <c r="E186" s="147">
        <v>12870</v>
      </c>
      <c r="F186" s="139">
        <f t="shared" si="8"/>
        <v>2215</v>
      </c>
      <c r="G186" s="151">
        <f t="shared" si="6"/>
        <v>1574</v>
      </c>
      <c r="H186" s="147">
        <v>86</v>
      </c>
    </row>
    <row r="187" spans="1:8" x14ac:dyDescent="0.2">
      <c r="A187" s="119">
        <v>203</v>
      </c>
      <c r="B187" s="57"/>
      <c r="C187" s="63">
        <f t="shared" si="7"/>
        <v>98.23</v>
      </c>
      <c r="D187" s="122"/>
      <c r="E187" s="147">
        <v>12870</v>
      </c>
      <c r="F187" s="139">
        <f t="shared" si="8"/>
        <v>2213</v>
      </c>
      <c r="G187" s="151">
        <f t="shared" si="6"/>
        <v>1572</v>
      </c>
      <c r="H187" s="147">
        <v>86</v>
      </c>
    </row>
    <row r="188" spans="1:8" x14ac:dyDescent="0.2">
      <c r="A188" s="119">
        <v>204</v>
      </c>
      <c r="B188" s="57"/>
      <c r="C188" s="63">
        <f t="shared" si="7"/>
        <v>98.32</v>
      </c>
      <c r="D188" s="122"/>
      <c r="E188" s="147">
        <v>12870</v>
      </c>
      <c r="F188" s="139">
        <f t="shared" si="8"/>
        <v>2211</v>
      </c>
      <c r="G188" s="151">
        <f t="shared" si="6"/>
        <v>1571</v>
      </c>
      <c r="H188" s="147">
        <v>86</v>
      </c>
    </row>
    <row r="189" spans="1:8" x14ac:dyDescent="0.2">
      <c r="A189" s="119">
        <v>205</v>
      </c>
      <c r="B189" s="57"/>
      <c r="C189" s="63">
        <f t="shared" si="7"/>
        <v>98.42</v>
      </c>
      <c r="D189" s="122"/>
      <c r="E189" s="147">
        <v>12870</v>
      </c>
      <c r="F189" s="139">
        <f t="shared" si="8"/>
        <v>2209</v>
      </c>
      <c r="G189" s="151">
        <f t="shared" si="6"/>
        <v>1569</v>
      </c>
      <c r="H189" s="147">
        <v>86</v>
      </c>
    </row>
    <row r="190" spans="1:8" x14ac:dyDescent="0.2">
      <c r="A190" s="119">
        <v>206</v>
      </c>
      <c r="B190" s="57"/>
      <c r="C190" s="63">
        <f t="shared" si="7"/>
        <v>98.52</v>
      </c>
      <c r="D190" s="122"/>
      <c r="E190" s="147">
        <v>12870</v>
      </c>
      <c r="F190" s="139">
        <f t="shared" si="8"/>
        <v>2207</v>
      </c>
      <c r="G190" s="151">
        <f t="shared" si="6"/>
        <v>1568</v>
      </c>
      <c r="H190" s="147">
        <v>86</v>
      </c>
    </row>
    <row r="191" spans="1:8" x14ac:dyDescent="0.2">
      <c r="A191" s="119">
        <v>207</v>
      </c>
      <c r="B191" s="57"/>
      <c r="C191" s="63">
        <f t="shared" si="7"/>
        <v>98.61</v>
      </c>
      <c r="D191" s="122"/>
      <c r="E191" s="147">
        <v>12870</v>
      </c>
      <c r="F191" s="139">
        <f t="shared" si="8"/>
        <v>2205</v>
      </c>
      <c r="G191" s="151">
        <f t="shared" si="6"/>
        <v>1566</v>
      </c>
      <c r="H191" s="147">
        <v>86</v>
      </c>
    </row>
    <row r="192" spans="1:8" x14ac:dyDescent="0.2">
      <c r="A192" s="119">
        <v>208</v>
      </c>
      <c r="B192" s="57"/>
      <c r="C192" s="63">
        <f t="shared" si="7"/>
        <v>98.71</v>
      </c>
      <c r="D192" s="122"/>
      <c r="E192" s="147">
        <v>12870</v>
      </c>
      <c r="F192" s="139">
        <f t="shared" si="8"/>
        <v>2203</v>
      </c>
      <c r="G192" s="151">
        <f t="shared" si="6"/>
        <v>1565</v>
      </c>
      <c r="H192" s="147">
        <v>86</v>
      </c>
    </row>
    <row r="193" spans="1:8" x14ac:dyDescent="0.2">
      <c r="A193" s="119">
        <v>209</v>
      </c>
      <c r="B193" s="57"/>
      <c r="C193" s="63">
        <f t="shared" si="7"/>
        <v>98.8</v>
      </c>
      <c r="D193" s="122"/>
      <c r="E193" s="147">
        <v>12870</v>
      </c>
      <c r="F193" s="139">
        <f t="shared" si="8"/>
        <v>2201</v>
      </c>
      <c r="G193" s="151">
        <f t="shared" si="6"/>
        <v>1563</v>
      </c>
      <c r="H193" s="147">
        <v>86</v>
      </c>
    </row>
    <row r="194" spans="1:8" x14ac:dyDescent="0.2">
      <c r="A194" s="119">
        <v>210</v>
      </c>
      <c r="B194" s="57"/>
      <c r="C194" s="63">
        <f t="shared" si="7"/>
        <v>98.9</v>
      </c>
      <c r="D194" s="122"/>
      <c r="E194" s="147">
        <v>12870</v>
      </c>
      <c r="F194" s="139">
        <f t="shared" si="8"/>
        <v>2198</v>
      </c>
      <c r="G194" s="151">
        <f t="shared" si="6"/>
        <v>1562</v>
      </c>
      <c r="H194" s="147">
        <v>86</v>
      </c>
    </row>
    <row r="195" spans="1:8" x14ac:dyDescent="0.2">
      <c r="A195" s="119">
        <v>211</v>
      </c>
      <c r="B195" s="57"/>
      <c r="C195" s="63">
        <f t="shared" si="7"/>
        <v>98.99</v>
      </c>
      <c r="D195" s="122"/>
      <c r="E195" s="147">
        <v>12870</v>
      </c>
      <c r="F195" s="139">
        <f t="shared" si="8"/>
        <v>2197</v>
      </c>
      <c r="G195" s="151">
        <f t="shared" si="6"/>
        <v>1560</v>
      </c>
      <c r="H195" s="147">
        <v>86</v>
      </c>
    </row>
    <row r="196" spans="1:8" x14ac:dyDescent="0.2">
      <c r="A196" s="119">
        <v>212</v>
      </c>
      <c r="B196" s="57"/>
      <c r="C196" s="63">
        <f t="shared" si="7"/>
        <v>99.09</v>
      </c>
      <c r="D196" s="122"/>
      <c r="E196" s="147">
        <v>12870</v>
      </c>
      <c r="F196" s="139">
        <f t="shared" si="8"/>
        <v>2194</v>
      </c>
      <c r="G196" s="151">
        <f t="shared" si="6"/>
        <v>1559</v>
      </c>
      <c r="H196" s="147">
        <v>86</v>
      </c>
    </row>
    <row r="197" spans="1:8" x14ac:dyDescent="0.2">
      <c r="A197" s="119">
        <v>213</v>
      </c>
      <c r="B197" s="57"/>
      <c r="C197" s="63">
        <f t="shared" si="7"/>
        <v>99.18</v>
      </c>
      <c r="D197" s="122"/>
      <c r="E197" s="147">
        <v>12870</v>
      </c>
      <c r="F197" s="139">
        <f t="shared" si="8"/>
        <v>2193</v>
      </c>
      <c r="G197" s="151">
        <f t="shared" si="6"/>
        <v>1557</v>
      </c>
      <c r="H197" s="147">
        <v>86</v>
      </c>
    </row>
    <row r="198" spans="1:8" x14ac:dyDescent="0.2">
      <c r="A198" s="119">
        <v>214</v>
      </c>
      <c r="B198" s="57"/>
      <c r="C198" s="63">
        <f t="shared" si="7"/>
        <v>99.28</v>
      </c>
      <c r="D198" s="122"/>
      <c r="E198" s="147">
        <v>12870</v>
      </c>
      <c r="F198" s="139">
        <f t="shared" si="8"/>
        <v>2190</v>
      </c>
      <c r="G198" s="151">
        <f t="shared" si="6"/>
        <v>1556</v>
      </c>
      <c r="H198" s="147">
        <v>86</v>
      </c>
    </row>
    <row r="199" spans="1:8" x14ac:dyDescent="0.2">
      <c r="A199" s="119">
        <v>215</v>
      </c>
      <c r="B199" s="57"/>
      <c r="C199" s="63">
        <f t="shared" si="7"/>
        <v>99.37</v>
      </c>
      <c r="D199" s="122"/>
      <c r="E199" s="147">
        <v>12870</v>
      </c>
      <c r="F199" s="139">
        <f t="shared" si="8"/>
        <v>2188</v>
      </c>
      <c r="G199" s="151">
        <f t="shared" si="6"/>
        <v>1554</v>
      </c>
      <c r="H199" s="147">
        <v>86</v>
      </c>
    </row>
    <row r="200" spans="1:8" x14ac:dyDescent="0.2">
      <c r="A200" s="119">
        <v>216</v>
      </c>
      <c r="B200" s="57"/>
      <c r="C200" s="63">
        <f t="shared" si="7"/>
        <v>99.46</v>
      </c>
      <c r="D200" s="122"/>
      <c r="E200" s="147">
        <v>12870</v>
      </c>
      <c r="F200" s="139">
        <f t="shared" si="8"/>
        <v>2187</v>
      </c>
      <c r="G200" s="151">
        <f t="shared" si="6"/>
        <v>1553</v>
      </c>
      <c r="H200" s="147">
        <v>86</v>
      </c>
    </row>
    <row r="201" spans="1:8" x14ac:dyDescent="0.2">
      <c r="A201" s="119">
        <v>217</v>
      </c>
      <c r="B201" s="57"/>
      <c r="C201" s="63">
        <f t="shared" si="7"/>
        <v>99.55</v>
      </c>
      <c r="D201" s="122"/>
      <c r="E201" s="147">
        <v>12870</v>
      </c>
      <c r="F201" s="139">
        <f t="shared" si="8"/>
        <v>2185</v>
      </c>
      <c r="G201" s="151">
        <f t="shared" si="6"/>
        <v>1551</v>
      </c>
      <c r="H201" s="147">
        <v>86</v>
      </c>
    </row>
    <row r="202" spans="1:8" x14ac:dyDescent="0.2">
      <c r="A202" s="119">
        <v>218</v>
      </c>
      <c r="B202" s="57"/>
      <c r="C202" s="63">
        <f t="shared" si="7"/>
        <v>99.65</v>
      </c>
      <c r="D202" s="122"/>
      <c r="E202" s="147">
        <v>12870</v>
      </c>
      <c r="F202" s="139">
        <f t="shared" si="8"/>
        <v>2183</v>
      </c>
      <c r="G202" s="151">
        <f t="shared" si="6"/>
        <v>1550</v>
      </c>
      <c r="H202" s="147">
        <v>86</v>
      </c>
    </row>
    <row r="203" spans="1:8" x14ac:dyDescent="0.2">
      <c r="A203" s="119">
        <v>219</v>
      </c>
      <c r="B203" s="57"/>
      <c r="C203" s="63">
        <f t="shared" si="7"/>
        <v>99.74</v>
      </c>
      <c r="D203" s="122"/>
      <c r="E203" s="147">
        <v>12870</v>
      </c>
      <c r="F203" s="139">
        <f t="shared" si="8"/>
        <v>2181</v>
      </c>
      <c r="G203" s="151">
        <f t="shared" si="6"/>
        <v>1548</v>
      </c>
      <c r="H203" s="147">
        <v>86</v>
      </c>
    </row>
    <row r="204" spans="1:8" x14ac:dyDescent="0.2">
      <c r="A204" s="119">
        <v>220</v>
      </c>
      <c r="B204" s="57"/>
      <c r="C204" s="63">
        <f t="shared" si="7"/>
        <v>99.83</v>
      </c>
      <c r="D204" s="122"/>
      <c r="E204" s="147">
        <v>12870</v>
      </c>
      <c r="F204" s="139">
        <f t="shared" si="8"/>
        <v>2179</v>
      </c>
      <c r="G204" s="151">
        <f t="shared" si="6"/>
        <v>1547</v>
      </c>
      <c r="H204" s="147">
        <v>86</v>
      </c>
    </row>
    <row r="205" spans="1:8" x14ac:dyDescent="0.2">
      <c r="A205" s="119">
        <v>221</v>
      </c>
      <c r="B205" s="57"/>
      <c r="C205" s="63">
        <f t="shared" si="7"/>
        <v>99.92</v>
      </c>
      <c r="D205" s="122"/>
      <c r="E205" s="147">
        <v>12870</v>
      </c>
      <c r="F205" s="139">
        <f t="shared" si="8"/>
        <v>2177</v>
      </c>
      <c r="G205" s="151">
        <f t="shared" ref="G205:G234" si="9">ROUND(12*(1/C205*E205),0)</f>
        <v>1546</v>
      </c>
      <c r="H205" s="147">
        <v>86</v>
      </c>
    </row>
    <row r="206" spans="1:8" x14ac:dyDescent="0.2">
      <c r="A206" s="119">
        <v>222</v>
      </c>
      <c r="B206" s="57"/>
      <c r="C206" s="63">
        <f t="shared" ref="C206:C234" si="10">ROUND((10.899*LN(A206)+A206/200)*1.667,2)</f>
        <v>100.01</v>
      </c>
      <c r="D206" s="122"/>
      <c r="E206" s="147">
        <v>12870</v>
      </c>
      <c r="F206" s="139">
        <f t="shared" ref="F206:F234" si="11">ROUND(12*1.35278*(1/C206*E206)+H206,0)</f>
        <v>2175</v>
      </c>
      <c r="G206" s="151">
        <f t="shared" si="9"/>
        <v>1544</v>
      </c>
      <c r="H206" s="147">
        <v>86</v>
      </c>
    </row>
    <row r="207" spans="1:8" x14ac:dyDescent="0.2">
      <c r="A207" s="119">
        <v>223</v>
      </c>
      <c r="B207" s="57"/>
      <c r="C207" s="63">
        <f t="shared" si="10"/>
        <v>100.1</v>
      </c>
      <c r="D207" s="122"/>
      <c r="E207" s="147">
        <v>12870</v>
      </c>
      <c r="F207" s="139">
        <f t="shared" si="11"/>
        <v>2173</v>
      </c>
      <c r="G207" s="151">
        <f t="shared" si="9"/>
        <v>1543</v>
      </c>
      <c r="H207" s="147">
        <v>86</v>
      </c>
    </row>
    <row r="208" spans="1:8" x14ac:dyDescent="0.2">
      <c r="A208" s="119">
        <v>224</v>
      </c>
      <c r="B208" s="57"/>
      <c r="C208" s="63">
        <f t="shared" si="10"/>
        <v>100.19</v>
      </c>
      <c r="D208" s="122"/>
      <c r="E208" s="147">
        <v>12870</v>
      </c>
      <c r="F208" s="139">
        <f t="shared" si="11"/>
        <v>2171</v>
      </c>
      <c r="G208" s="151">
        <f t="shared" si="9"/>
        <v>1541</v>
      </c>
      <c r="H208" s="147">
        <v>86</v>
      </c>
    </row>
    <row r="209" spans="1:8" x14ac:dyDescent="0.2">
      <c r="A209" s="119">
        <v>225</v>
      </c>
      <c r="B209" s="57"/>
      <c r="C209" s="63">
        <f t="shared" si="10"/>
        <v>100.28</v>
      </c>
      <c r="D209" s="122"/>
      <c r="E209" s="147">
        <v>12870</v>
      </c>
      <c r="F209" s="139">
        <f t="shared" si="11"/>
        <v>2169</v>
      </c>
      <c r="G209" s="151">
        <f t="shared" si="9"/>
        <v>1540</v>
      </c>
      <c r="H209" s="147">
        <v>86</v>
      </c>
    </row>
    <row r="210" spans="1:8" x14ac:dyDescent="0.2">
      <c r="A210" s="119">
        <v>226</v>
      </c>
      <c r="B210" s="57"/>
      <c r="C210" s="63">
        <f t="shared" si="10"/>
        <v>100.37</v>
      </c>
      <c r="D210" s="122"/>
      <c r="E210" s="147">
        <v>12870</v>
      </c>
      <c r="F210" s="139">
        <f t="shared" si="11"/>
        <v>2168</v>
      </c>
      <c r="G210" s="151">
        <f t="shared" si="9"/>
        <v>1539</v>
      </c>
      <c r="H210" s="147">
        <v>86</v>
      </c>
    </row>
    <row r="211" spans="1:8" x14ac:dyDescent="0.2">
      <c r="A211" s="119">
        <v>227</v>
      </c>
      <c r="B211" s="57"/>
      <c r="C211" s="63">
        <f t="shared" si="10"/>
        <v>100.46</v>
      </c>
      <c r="D211" s="122"/>
      <c r="E211" s="147">
        <v>12870</v>
      </c>
      <c r="F211" s="139">
        <f t="shared" si="11"/>
        <v>2166</v>
      </c>
      <c r="G211" s="151">
        <f t="shared" si="9"/>
        <v>1537</v>
      </c>
      <c r="H211" s="147">
        <v>86</v>
      </c>
    </row>
    <row r="212" spans="1:8" x14ac:dyDescent="0.2">
      <c r="A212" s="119">
        <v>228</v>
      </c>
      <c r="B212" s="57"/>
      <c r="C212" s="63">
        <f t="shared" si="10"/>
        <v>100.54</v>
      </c>
      <c r="D212" s="122"/>
      <c r="E212" s="147">
        <v>12870</v>
      </c>
      <c r="F212" s="139">
        <f t="shared" si="11"/>
        <v>2164</v>
      </c>
      <c r="G212" s="151">
        <f t="shared" si="9"/>
        <v>1536</v>
      </c>
      <c r="H212" s="147">
        <v>86</v>
      </c>
    </row>
    <row r="213" spans="1:8" x14ac:dyDescent="0.2">
      <c r="A213" s="119">
        <v>229</v>
      </c>
      <c r="B213" s="57"/>
      <c r="C213" s="63">
        <f t="shared" si="10"/>
        <v>100.63</v>
      </c>
      <c r="D213" s="122"/>
      <c r="E213" s="147">
        <v>12870</v>
      </c>
      <c r="F213" s="139">
        <f t="shared" si="11"/>
        <v>2162</v>
      </c>
      <c r="G213" s="151">
        <f t="shared" si="9"/>
        <v>1535</v>
      </c>
      <c r="H213" s="147">
        <v>86</v>
      </c>
    </row>
    <row r="214" spans="1:8" x14ac:dyDescent="0.2">
      <c r="A214" s="119">
        <v>230</v>
      </c>
      <c r="B214" s="57"/>
      <c r="C214" s="63">
        <f t="shared" si="10"/>
        <v>100.72</v>
      </c>
      <c r="D214" s="122"/>
      <c r="E214" s="147">
        <v>12870</v>
      </c>
      <c r="F214" s="139">
        <f t="shared" si="11"/>
        <v>2160</v>
      </c>
      <c r="G214" s="151">
        <f t="shared" si="9"/>
        <v>1533</v>
      </c>
      <c r="H214" s="147">
        <v>86</v>
      </c>
    </row>
    <row r="215" spans="1:8" x14ac:dyDescent="0.2">
      <c r="A215" s="119">
        <v>231</v>
      </c>
      <c r="B215" s="57"/>
      <c r="C215" s="63">
        <f t="shared" si="10"/>
        <v>100.81</v>
      </c>
      <c r="D215" s="122"/>
      <c r="E215" s="147">
        <v>12870</v>
      </c>
      <c r="F215" s="139">
        <f t="shared" si="11"/>
        <v>2158</v>
      </c>
      <c r="G215" s="151">
        <f t="shared" si="9"/>
        <v>1532</v>
      </c>
      <c r="H215" s="147">
        <v>86</v>
      </c>
    </row>
    <row r="216" spans="1:8" x14ac:dyDescent="0.2">
      <c r="A216" s="119">
        <v>232</v>
      </c>
      <c r="B216" s="57"/>
      <c r="C216" s="63">
        <f t="shared" si="10"/>
        <v>100.89</v>
      </c>
      <c r="D216" s="122"/>
      <c r="E216" s="147">
        <v>12870</v>
      </c>
      <c r="F216" s="139">
        <f t="shared" si="11"/>
        <v>2157</v>
      </c>
      <c r="G216" s="151">
        <f t="shared" si="9"/>
        <v>1531</v>
      </c>
      <c r="H216" s="147">
        <v>86</v>
      </c>
    </row>
    <row r="217" spans="1:8" x14ac:dyDescent="0.2">
      <c r="A217" s="119">
        <v>233</v>
      </c>
      <c r="B217" s="57"/>
      <c r="C217" s="63">
        <f t="shared" si="10"/>
        <v>100.98</v>
      </c>
      <c r="D217" s="122"/>
      <c r="E217" s="147">
        <v>12870</v>
      </c>
      <c r="F217" s="139">
        <f t="shared" si="11"/>
        <v>2155</v>
      </c>
      <c r="G217" s="151">
        <f t="shared" si="9"/>
        <v>1529</v>
      </c>
      <c r="H217" s="147">
        <v>86</v>
      </c>
    </row>
    <row r="218" spans="1:8" x14ac:dyDescent="0.2">
      <c r="A218" s="119">
        <v>234</v>
      </c>
      <c r="B218" s="57"/>
      <c r="C218" s="63">
        <f t="shared" si="10"/>
        <v>101.07</v>
      </c>
      <c r="D218" s="122"/>
      <c r="E218" s="147">
        <v>12870</v>
      </c>
      <c r="F218" s="139">
        <f t="shared" si="11"/>
        <v>2153</v>
      </c>
      <c r="G218" s="151">
        <f t="shared" si="9"/>
        <v>1528</v>
      </c>
      <c r="H218" s="147">
        <v>86</v>
      </c>
    </row>
    <row r="219" spans="1:8" x14ac:dyDescent="0.2">
      <c r="A219" s="119">
        <v>235</v>
      </c>
      <c r="B219" s="57"/>
      <c r="C219" s="63">
        <f t="shared" si="10"/>
        <v>101.15</v>
      </c>
      <c r="D219" s="122"/>
      <c r="E219" s="147">
        <v>12870</v>
      </c>
      <c r="F219" s="139">
        <f t="shared" si="11"/>
        <v>2151</v>
      </c>
      <c r="G219" s="151">
        <f t="shared" si="9"/>
        <v>1527</v>
      </c>
      <c r="H219" s="147">
        <v>86</v>
      </c>
    </row>
    <row r="220" spans="1:8" x14ac:dyDescent="0.2">
      <c r="A220" s="119">
        <v>236</v>
      </c>
      <c r="B220" s="57"/>
      <c r="C220" s="63">
        <f t="shared" si="10"/>
        <v>101.24</v>
      </c>
      <c r="D220" s="122"/>
      <c r="E220" s="147">
        <v>12870</v>
      </c>
      <c r="F220" s="139">
        <f t="shared" si="11"/>
        <v>2150</v>
      </c>
      <c r="G220" s="151">
        <f t="shared" si="9"/>
        <v>1525</v>
      </c>
      <c r="H220" s="147">
        <v>86</v>
      </c>
    </row>
    <row r="221" spans="1:8" x14ac:dyDescent="0.2">
      <c r="A221" s="119">
        <v>237</v>
      </c>
      <c r="B221" s="57"/>
      <c r="C221" s="63">
        <f t="shared" si="10"/>
        <v>101.32</v>
      </c>
      <c r="D221" s="122"/>
      <c r="E221" s="147">
        <v>12870</v>
      </c>
      <c r="F221" s="139">
        <f t="shared" si="11"/>
        <v>2148</v>
      </c>
      <c r="G221" s="151">
        <f t="shared" si="9"/>
        <v>1524</v>
      </c>
      <c r="H221" s="147">
        <v>86</v>
      </c>
    </row>
    <row r="222" spans="1:8" x14ac:dyDescent="0.2">
      <c r="A222" s="119">
        <v>238</v>
      </c>
      <c r="B222" s="57"/>
      <c r="C222" s="63">
        <f t="shared" si="10"/>
        <v>101.41</v>
      </c>
      <c r="D222" s="122"/>
      <c r="E222" s="147">
        <v>12870</v>
      </c>
      <c r="F222" s="139">
        <f t="shared" si="11"/>
        <v>2146</v>
      </c>
      <c r="G222" s="151">
        <f t="shared" si="9"/>
        <v>1523</v>
      </c>
      <c r="H222" s="147">
        <v>86</v>
      </c>
    </row>
    <row r="223" spans="1:8" x14ac:dyDescent="0.2">
      <c r="A223" s="119">
        <v>239</v>
      </c>
      <c r="B223" s="57"/>
      <c r="C223" s="63">
        <f t="shared" si="10"/>
        <v>101.49</v>
      </c>
      <c r="D223" s="122"/>
      <c r="E223" s="147">
        <v>12870</v>
      </c>
      <c r="F223" s="139">
        <f t="shared" si="11"/>
        <v>2145</v>
      </c>
      <c r="G223" s="151">
        <f t="shared" si="9"/>
        <v>1522</v>
      </c>
      <c r="H223" s="147">
        <v>86</v>
      </c>
    </row>
    <row r="224" spans="1:8" x14ac:dyDescent="0.2">
      <c r="A224" s="119">
        <v>240</v>
      </c>
      <c r="B224" s="57"/>
      <c r="C224" s="63">
        <f t="shared" si="10"/>
        <v>101.58</v>
      </c>
      <c r="D224" s="122"/>
      <c r="E224" s="147">
        <v>12870</v>
      </c>
      <c r="F224" s="139">
        <f t="shared" si="11"/>
        <v>2143</v>
      </c>
      <c r="G224" s="151">
        <f t="shared" si="9"/>
        <v>1520</v>
      </c>
      <c r="H224" s="147">
        <v>86</v>
      </c>
    </row>
    <row r="225" spans="1:8" x14ac:dyDescent="0.2">
      <c r="A225" s="119">
        <v>241</v>
      </c>
      <c r="B225" s="57"/>
      <c r="C225" s="63">
        <f t="shared" si="10"/>
        <v>101.66</v>
      </c>
      <c r="D225" s="122"/>
      <c r="E225" s="147">
        <v>12870</v>
      </c>
      <c r="F225" s="139">
        <f t="shared" si="11"/>
        <v>2141</v>
      </c>
      <c r="G225" s="151">
        <f t="shared" si="9"/>
        <v>1519</v>
      </c>
      <c r="H225" s="147">
        <v>86</v>
      </c>
    </row>
    <row r="226" spans="1:8" x14ac:dyDescent="0.2">
      <c r="A226" s="119">
        <v>242</v>
      </c>
      <c r="B226" s="57"/>
      <c r="C226" s="63">
        <f t="shared" si="10"/>
        <v>101.74</v>
      </c>
      <c r="D226" s="122"/>
      <c r="E226" s="147">
        <v>12870</v>
      </c>
      <c r="F226" s="139">
        <f t="shared" si="11"/>
        <v>2140</v>
      </c>
      <c r="G226" s="151">
        <f t="shared" si="9"/>
        <v>1518</v>
      </c>
      <c r="H226" s="147">
        <v>86</v>
      </c>
    </row>
    <row r="227" spans="1:8" x14ac:dyDescent="0.2">
      <c r="A227" s="119">
        <v>243</v>
      </c>
      <c r="B227" s="57"/>
      <c r="C227" s="63">
        <f t="shared" si="10"/>
        <v>101.83</v>
      </c>
      <c r="D227" s="122"/>
      <c r="E227" s="147">
        <v>12870</v>
      </c>
      <c r="F227" s="139">
        <f t="shared" si="11"/>
        <v>2138</v>
      </c>
      <c r="G227" s="151">
        <f t="shared" si="9"/>
        <v>1517</v>
      </c>
      <c r="H227" s="147">
        <v>86</v>
      </c>
    </row>
    <row r="228" spans="1:8" x14ac:dyDescent="0.2">
      <c r="A228" s="119">
        <v>244</v>
      </c>
      <c r="B228" s="57"/>
      <c r="C228" s="63">
        <f t="shared" si="10"/>
        <v>101.91</v>
      </c>
      <c r="D228" s="122"/>
      <c r="E228" s="147">
        <v>12870</v>
      </c>
      <c r="F228" s="139">
        <f t="shared" si="11"/>
        <v>2136</v>
      </c>
      <c r="G228" s="151">
        <f t="shared" si="9"/>
        <v>1515</v>
      </c>
      <c r="H228" s="147">
        <v>86</v>
      </c>
    </row>
    <row r="229" spans="1:8" x14ac:dyDescent="0.2">
      <c r="A229" s="119">
        <v>245</v>
      </c>
      <c r="B229" s="57"/>
      <c r="C229" s="63">
        <f t="shared" si="10"/>
        <v>101.99</v>
      </c>
      <c r="D229" s="122"/>
      <c r="E229" s="147">
        <v>12870</v>
      </c>
      <c r="F229" s="139">
        <f t="shared" si="11"/>
        <v>2134</v>
      </c>
      <c r="G229" s="151">
        <f t="shared" si="9"/>
        <v>1514</v>
      </c>
      <c r="H229" s="147">
        <v>86</v>
      </c>
    </row>
    <row r="230" spans="1:8" x14ac:dyDescent="0.2">
      <c r="A230" s="119">
        <v>246</v>
      </c>
      <c r="B230" s="57"/>
      <c r="C230" s="63">
        <f t="shared" si="10"/>
        <v>102.07</v>
      </c>
      <c r="D230" s="122"/>
      <c r="E230" s="147">
        <v>12870</v>
      </c>
      <c r="F230" s="139">
        <f t="shared" si="11"/>
        <v>2133</v>
      </c>
      <c r="G230" s="151">
        <f t="shared" si="9"/>
        <v>1513</v>
      </c>
      <c r="H230" s="147">
        <v>86</v>
      </c>
    </row>
    <row r="231" spans="1:8" x14ac:dyDescent="0.2">
      <c r="A231" s="119">
        <v>247</v>
      </c>
      <c r="B231" s="57"/>
      <c r="C231" s="63">
        <f t="shared" si="10"/>
        <v>102.16</v>
      </c>
      <c r="D231" s="122"/>
      <c r="E231" s="147">
        <v>12870</v>
      </c>
      <c r="F231" s="139">
        <f t="shared" si="11"/>
        <v>2131</v>
      </c>
      <c r="G231" s="151">
        <f t="shared" si="9"/>
        <v>1512</v>
      </c>
      <c r="H231" s="147">
        <v>86</v>
      </c>
    </row>
    <row r="232" spans="1:8" x14ac:dyDescent="0.2">
      <c r="A232" s="119">
        <v>248</v>
      </c>
      <c r="B232" s="57"/>
      <c r="C232" s="63">
        <f t="shared" si="10"/>
        <v>102.24</v>
      </c>
      <c r="D232" s="122"/>
      <c r="E232" s="147">
        <v>12870</v>
      </c>
      <c r="F232" s="139">
        <f t="shared" si="11"/>
        <v>2129</v>
      </c>
      <c r="G232" s="151">
        <f t="shared" si="9"/>
        <v>1511</v>
      </c>
      <c r="H232" s="147">
        <v>86</v>
      </c>
    </row>
    <row r="233" spans="1:8" x14ac:dyDescent="0.2">
      <c r="A233" s="119">
        <v>249</v>
      </c>
      <c r="B233" s="57"/>
      <c r="C233" s="63">
        <f t="shared" si="10"/>
        <v>102.32</v>
      </c>
      <c r="D233" s="122"/>
      <c r="E233" s="147">
        <v>12870</v>
      </c>
      <c r="F233" s="139">
        <f t="shared" si="11"/>
        <v>2128</v>
      </c>
      <c r="G233" s="151">
        <f t="shared" si="9"/>
        <v>1509</v>
      </c>
      <c r="H233" s="147">
        <v>86</v>
      </c>
    </row>
    <row r="234" spans="1:8" ht="13.5" thickBot="1" x14ac:dyDescent="0.25">
      <c r="A234" s="121">
        <v>250</v>
      </c>
      <c r="B234" s="64"/>
      <c r="C234" s="120">
        <f t="shared" si="10"/>
        <v>102.4</v>
      </c>
      <c r="D234" s="129"/>
      <c r="E234" s="141">
        <v>12870</v>
      </c>
      <c r="F234" s="144">
        <f t="shared" si="11"/>
        <v>2126</v>
      </c>
      <c r="G234" s="153">
        <f t="shared" si="9"/>
        <v>1508</v>
      </c>
      <c r="H234" s="141">
        <v>86</v>
      </c>
    </row>
  </sheetData>
  <mergeCells count="2">
    <mergeCell ref="A10:B10"/>
    <mergeCell ref="G11:H11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3" orientation="portrait" r:id="rId1"/>
  <headerFooter alignWithMargins="0">
    <oddHeader>&amp;LKrajský úřad Plzeňského kraje&amp;R25. 2. 2015</oddHeader>
    <oddFooter>Stránka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fitToPage="1"/>
  </sheetPr>
  <dimension ref="A1:I312"/>
  <sheetViews>
    <sheetView workbookViewId="0">
      <pane ySplit="12" topLeftCell="A13" activePane="bottomLeft" state="frozenSplit"/>
      <selection activeCell="C69" sqref="C69"/>
      <selection pane="bottomLeft" activeCell="J12" sqref="J12"/>
    </sheetView>
  </sheetViews>
  <sheetFormatPr defaultRowHeight="12.75" x14ac:dyDescent="0.2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0.7109375" customWidth="1"/>
    <col min="9" max="9" width="16.140625" customWidth="1"/>
  </cols>
  <sheetData>
    <row r="1" spans="1:9" x14ac:dyDescent="0.2">
      <c r="H1" t="s">
        <v>50</v>
      </c>
    </row>
    <row r="2" spans="1:9" ht="4.5" customHeight="1" x14ac:dyDescent="0.2"/>
    <row r="3" spans="1:9" ht="20.25" x14ac:dyDescent="0.3">
      <c r="A3" s="30" t="s">
        <v>735</v>
      </c>
      <c r="C3" s="26"/>
      <c r="D3" s="26"/>
      <c r="E3" s="26"/>
      <c r="F3" s="27"/>
      <c r="G3" s="27"/>
      <c r="H3" s="28"/>
      <c r="I3" s="28"/>
    </row>
    <row r="4" spans="1:9" x14ac:dyDescent="0.2">
      <c r="A4" s="69" t="s">
        <v>182</v>
      </c>
      <c r="B4" s="32"/>
      <c r="C4" s="32"/>
      <c r="D4" s="32"/>
      <c r="E4" s="32"/>
      <c r="F4" s="32"/>
      <c r="G4" s="32"/>
      <c r="I4" s="28"/>
    </row>
    <row r="5" spans="1:9" ht="6.75" customHeight="1" x14ac:dyDescent="0.25">
      <c r="A5" s="58"/>
      <c r="B5" s="32"/>
      <c r="C5" s="32"/>
      <c r="D5" s="32"/>
      <c r="E5" s="32"/>
      <c r="F5" s="32"/>
      <c r="G5" s="32"/>
      <c r="I5" s="28"/>
    </row>
    <row r="6" spans="1:9" ht="15.75" x14ac:dyDescent="0.25">
      <c r="A6" s="33"/>
      <c r="B6" s="34"/>
      <c r="C6" s="35"/>
      <c r="D6" s="35" t="s">
        <v>158</v>
      </c>
      <c r="F6" s="36" t="s">
        <v>159</v>
      </c>
      <c r="G6" s="36"/>
      <c r="I6" s="28"/>
    </row>
    <row r="7" spans="1:9" ht="15.75" x14ac:dyDescent="0.25">
      <c r="A7" s="37" t="s">
        <v>253</v>
      </c>
      <c r="B7" s="34"/>
      <c r="C7" s="59"/>
      <c r="D7" s="59">
        <v>12</v>
      </c>
      <c r="E7" s="61"/>
      <c r="F7" s="62">
        <v>30</v>
      </c>
      <c r="G7" s="62"/>
      <c r="I7" s="28"/>
    </row>
    <row r="8" spans="1:9" ht="15.75" x14ac:dyDescent="0.25">
      <c r="A8" s="37" t="s">
        <v>254</v>
      </c>
      <c r="B8" s="34"/>
      <c r="C8" s="59"/>
      <c r="D8" s="59" t="s">
        <v>251</v>
      </c>
      <c r="E8" s="61"/>
      <c r="F8" s="62">
        <v>30</v>
      </c>
      <c r="G8" s="62"/>
      <c r="I8" s="28"/>
    </row>
    <row r="9" spans="1:9" ht="15.75" x14ac:dyDescent="0.25">
      <c r="A9" s="37" t="s">
        <v>255</v>
      </c>
      <c r="B9" s="34"/>
      <c r="C9" s="59"/>
      <c r="D9" s="59">
        <v>24</v>
      </c>
      <c r="E9" s="61"/>
      <c r="F9" s="62">
        <v>30</v>
      </c>
      <c r="G9" s="62"/>
      <c r="I9" s="28"/>
    </row>
    <row r="10" spans="1:9" ht="6" customHeight="1" thickBot="1" x14ac:dyDescent="0.25">
      <c r="A10" s="512"/>
      <c r="B10" s="512"/>
      <c r="C10" s="44"/>
      <c r="D10" s="45"/>
      <c r="E10" s="46"/>
      <c r="F10" s="46"/>
      <c r="G10" s="46"/>
      <c r="I10" s="28"/>
    </row>
    <row r="11" spans="1:9" ht="15.75" x14ac:dyDescent="0.2">
      <c r="A11" s="29"/>
      <c r="B11" s="47" t="s">
        <v>197</v>
      </c>
      <c r="C11" s="48"/>
      <c r="D11" s="47" t="s">
        <v>198</v>
      </c>
      <c r="E11" s="48"/>
      <c r="F11" s="49" t="s">
        <v>199</v>
      </c>
      <c r="G11" s="513" t="s">
        <v>200</v>
      </c>
      <c r="H11" s="514"/>
    </row>
    <row r="12" spans="1:9" ht="45.75" thickBot="1" x14ac:dyDescent="0.25">
      <c r="A12" s="50" t="s">
        <v>31</v>
      </c>
      <c r="B12" s="51" t="s">
        <v>158</v>
      </c>
      <c r="C12" s="52" t="s">
        <v>159</v>
      </c>
      <c r="D12" s="53" t="s">
        <v>201</v>
      </c>
      <c r="E12" s="54" t="s">
        <v>202</v>
      </c>
      <c r="F12" s="53" t="s">
        <v>199</v>
      </c>
      <c r="G12" s="143" t="s">
        <v>535</v>
      </c>
      <c r="H12" s="54" t="s">
        <v>204</v>
      </c>
    </row>
    <row r="13" spans="1:9" x14ac:dyDescent="0.2">
      <c r="A13" s="119">
        <v>22</v>
      </c>
      <c r="B13" s="67">
        <v>12</v>
      </c>
      <c r="C13" s="63">
        <v>30</v>
      </c>
      <c r="D13" s="139">
        <v>23750</v>
      </c>
      <c r="E13" s="147">
        <v>14090</v>
      </c>
      <c r="F13" s="145">
        <f>ROUND(12*1.35278*(1/B13*D13+1/C13*E13)+H13,0)</f>
        <v>39963</v>
      </c>
      <c r="G13" s="157">
        <f t="shared" ref="G13:G55" si="0">ROUND(12*(1/B13*D13+1/C13*E13),0)</f>
        <v>29386</v>
      </c>
      <c r="H13" s="147">
        <v>210</v>
      </c>
    </row>
    <row r="14" spans="1:9" x14ac:dyDescent="0.2">
      <c r="A14" s="92">
        <v>23</v>
      </c>
      <c r="B14" s="67">
        <f>ROUND(0.73*(6.558*LN(A14)-4),2)</f>
        <v>12.09</v>
      </c>
      <c r="C14" s="63">
        <v>30</v>
      </c>
      <c r="D14" s="139">
        <v>23750</v>
      </c>
      <c r="E14" s="147">
        <v>14090</v>
      </c>
      <c r="F14" s="139">
        <f t="shared" ref="F14:F77" si="1">ROUND(12*1.35278*(1/B14*D14+1/C14*E14)+H14,0)</f>
        <v>39724</v>
      </c>
      <c r="G14" s="151">
        <f t="shared" si="0"/>
        <v>29209</v>
      </c>
      <c r="H14" s="147">
        <v>210</v>
      </c>
    </row>
    <row r="15" spans="1:9" x14ac:dyDescent="0.2">
      <c r="A15" s="92">
        <v>24</v>
      </c>
      <c r="B15" s="67">
        <f t="shared" ref="B15:B78" si="2">ROUND(0.73*(6.558*LN(A15)-4),2)</f>
        <v>12.29</v>
      </c>
      <c r="C15" s="63">
        <v>30</v>
      </c>
      <c r="D15" s="139">
        <v>23750</v>
      </c>
      <c r="E15" s="147">
        <v>14090</v>
      </c>
      <c r="F15" s="139">
        <f t="shared" si="1"/>
        <v>39205</v>
      </c>
      <c r="G15" s="151">
        <f t="shared" si="0"/>
        <v>28826</v>
      </c>
      <c r="H15" s="147">
        <v>210</v>
      </c>
    </row>
    <row r="16" spans="1:9" x14ac:dyDescent="0.2">
      <c r="A16" s="119">
        <v>25</v>
      </c>
      <c r="B16" s="67">
        <f t="shared" si="2"/>
        <v>12.49</v>
      </c>
      <c r="C16" s="63">
        <v>30</v>
      </c>
      <c r="D16" s="139">
        <v>23750</v>
      </c>
      <c r="E16" s="147">
        <v>14090</v>
      </c>
      <c r="F16" s="139">
        <f t="shared" si="1"/>
        <v>38702</v>
      </c>
      <c r="G16" s="151">
        <f t="shared" si="0"/>
        <v>28454</v>
      </c>
      <c r="H16" s="147">
        <v>210</v>
      </c>
    </row>
    <row r="17" spans="1:8" x14ac:dyDescent="0.2">
      <c r="A17" s="92">
        <v>26</v>
      </c>
      <c r="B17" s="67">
        <f t="shared" si="2"/>
        <v>12.68</v>
      </c>
      <c r="C17" s="63">
        <v>30</v>
      </c>
      <c r="D17" s="139">
        <v>23750</v>
      </c>
      <c r="E17" s="147">
        <v>14090</v>
      </c>
      <c r="F17" s="139">
        <f t="shared" si="1"/>
        <v>38240</v>
      </c>
      <c r="G17" s="151">
        <f t="shared" si="0"/>
        <v>28112</v>
      </c>
      <c r="H17" s="147">
        <v>210</v>
      </c>
    </row>
    <row r="18" spans="1:8" x14ac:dyDescent="0.2">
      <c r="A18" s="92">
        <v>27</v>
      </c>
      <c r="B18" s="67">
        <f t="shared" si="2"/>
        <v>12.86</v>
      </c>
      <c r="C18" s="63">
        <v>30</v>
      </c>
      <c r="D18" s="139">
        <v>23750</v>
      </c>
      <c r="E18" s="147">
        <v>14090</v>
      </c>
      <c r="F18" s="139">
        <f t="shared" si="1"/>
        <v>37814</v>
      </c>
      <c r="G18" s="151">
        <f t="shared" si="0"/>
        <v>27798</v>
      </c>
      <c r="H18" s="147">
        <v>210</v>
      </c>
    </row>
    <row r="19" spans="1:8" x14ac:dyDescent="0.2">
      <c r="A19" s="119">
        <v>28</v>
      </c>
      <c r="B19" s="67">
        <f t="shared" si="2"/>
        <v>13.03</v>
      </c>
      <c r="C19" s="63">
        <v>30</v>
      </c>
      <c r="D19" s="139">
        <v>23750</v>
      </c>
      <c r="E19" s="147">
        <v>14090</v>
      </c>
      <c r="F19" s="139">
        <f t="shared" si="1"/>
        <v>37423</v>
      </c>
      <c r="G19" s="151">
        <f t="shared" si="0"/>
        <v>27509</v>
      </c>
      <c r="H19" s="147">
        <v>210</v>
      </c>
    </row>
    <row r="20" spans="1:8" x14ac:dyDescent="0.2">
      <c r="A20" s="92">
        <v>29</v>
      </c>
      <c r="B20" s="67">
        <f t="shared" si="2"/>
        <v>13.2</v>
      </c>
      <c r="C20" s="63">
        <v>30</v>
      </c>
      <c r="D20" s="139">
        <v>23750</v>
      </c>
      <c r="E20" s="147">
        <v>14090</v>
      </c>
      <c r="F20" s="139">
        <f t="shared" si="1"/>
        <v>37042</v>
      </c>
      <c r="G20" s="151">
        <f t="shared" si="0"/>
        <v>27227</v>
      </c>
      <c r="H20" s="147">
        <v>210</v>
      </c>
    </row>
    <row r="21" spans="1:8" x14ac:dyDescent="0.2">
      <c r="A21" s="92">
        <v>30</v>
      </c>
      <c r="B21" s="67">
        <f t="shared" si="2"/>
        <v>13.36</v>
      </c>
      <c r="C21" s="63">
        <v>30</v>
      </c>
      <c r="D21" s="139">
        <v>23750</v>
      </c>
      <c r="E21" s="147">
        <v>14090</v>
      </c>
      <c r="F21" s="139">
        <f t="shared" si="1"/>
        <v>36692</v>
      </c>
      <c r="G21" s="151">
        <f t="shared" si="0"/>
        <v>26968</v>
      </c>
      <c r="H21" s="147">
        <v>210</v>
      </c>
    </row>
    <row r="22" spans="1:8" x14ac:dyDescent="0.2">
      <c r="A22" s="119">
        <v>31</v>
      </c>
      <c r="B22" s="67">
        <f t="shared" si="2"/>
        <v>13.52</v>
      </c>
      <c r="C22" s="63">
        <v>30</v>
      </c>
      <c r="D22" s="139">
        <v>23750</v>
      </c>
      <c r="E22" s="147">
        <v>14090</v>
      </c>
      <c r="F22" s="139">
        <f t="shared" si="1"/>
        <v>36351</v>
      </c>
      <c r="G22" s="151">
        <f t="shared" si="0"/>
        <v>26716</v>
      </c>
      <c r="H22" s="147">
        <v>210</v>
      </c>
    </row>
    <row r="23" spans="1:8" x14ac:dyDescent="0.2">
      <c r="A23" s="92">
        <v>32</v>
      </c>
      <c r="B23" s="67">
        <f t="shared" si="2"/>
        <v>13.67</v>
      </c>
      <c r="C23" s="63">
        <v>30</v>
      </c>
      <c r="D23" s="139">
        <v>23750</v>
      </c>
      <c r="E23" s="147">
        <v>14090</v>
      </c>
      <c r="F23" s="139">
        <f t="shared" si="1"/>
        <v>36038</v>
      </c>
      <c r="G23" s="151">
        <f t="shared" si="0"/>
        <v>26485</v>
      </c>
      <c r="H23" s="147">
        <v>210</v>
      </c>
    </row>
    <row r="24" spans="1:8" x14ac:dyDescent="0.2">
      <c r="A24" s="92">
        <v>33</v>
      </c>
      <c r="B24" s="67">
        <f t="shared" si="2"/>
        <v>13.82</v>
      </c>
      <c r="C24" s="63">
        <v>30</v>
      </c>
      <c r="D24" s="139">
        <v>23750</v>
      </c>
      <c r="E24" s="147">
        <v>14090</v>
      </c>
      <c r="F24" s="139">
        <f t="shared" si="1"/>
        <v>35732</v>
      </c>
      <c r="G24" s="151">
        <f t="shared" si="0"/>
        <v>26258</v>
      </c>
      <c r="H24" s="147">
        <v>210</v>
      </c>
    </row>
    <row r="25" spans="1:8" x14ac:dyDescent="0.2">
      <c r="A25" s="119">
        <v>34</v>
      </c>
      <c r="B25" s="67">
        <f t="shared" si="2"/>
        <v>13.96</v>
      </c>
      <c r="C25" s="63">
        <v>30</v>
      </c>
      <c r="D25" s="139">
        <v>23750</v>
      </c>
      <c r="E25" s="147">
        <v>14090</v>
      </c>
      <c r="F25" s="139">
        <f t="shared" si="1"/>
        <v>35452</v>
      </c>
      <c r="G25" s="151">
        <f t="shared" si="0"/>
        <v>26051</v>
      </c>
      <c r="H25" s="147">
        <v>210</v>
      </c>
    </row>
    <row r="26" spans="1:8" x14ac:dyDescent="0.2">
      <c r="A26" s="92">
        <v>35</v>
      </c>
      <c r="B26" s="67">
        <f t="shared" si="2"/>
        <v>14.1</v>
      </c>
      <c r="C26" s="63">
        <v>30</v>
      </c>
      <c r="D26" s="139">
        <v>23750</v>
      </c>
      <c r="E26" s="147">
        <v>14090</v>
      </c>
      <c r="F26" s="139">
        <f t="shared" si="1"/>
        <v>35178</v>
      </c>
      <c r="G26" s="151">
        <f t="shared" si="0"/>
        <v>25849</v>
      </c>
      <c r="H26" s="147">
        <v>210</v>
      </c>
    </row>
    <row r="27" spans="1:8" x14ac:dyDescent="0.2">
      <c r="A27" s="92">
        <v>36</v>
      </c>
      <c r="B27" s="67">
        <f t="shared" si="2"/>
        <v>14.24</v>
      </c>
      <c r="C27" s="63">
        <v>30</v>
      </c>
      <c r="D27" s="139">
        <v>23750</v>
      </c>
      <c r="E27" s="147">
        <v>14090</v>
      </c>
      <c r="F27" s="139">
        <f t="shared" si="1"/>
        <v>34909</v>
      </c>
      <c r="G27" s="151">
        <f t="shared" si="0"/>
        <v>25650</v>
      </c>
      <c r="H27" s="147">
        <v>210</v>
      </c>
    </row>
    <row r="28" spans="1:8" x14ac:dyDescent="0.2">
      <c r="A28" s="119">
        <v>37</v>
      </c>
      <c r="B28" s="67">
        <f t="shared" si="2"/>
        <v>14.37</v>
      </c>
      <c r="C28" s="63">
        <v>30</v>
      </c>
      <c r="D28" s="139">
        <v>23750</v>
      </c>
      <c r="E28" s="147">
        <v>14090</v>
      </c>
      <c r="F28" s="139">
        <f t="shared" si="1"/>
        <v>34664</v>
      </c>
      <c r="G28" s="151">
        <f t="shared" si="0"/>
        <v>25469</v>
      </c>
      <c r="H28" s="147">
        <v>210</v>
      </c>
    </row>
    <row r="29" spans="1:8" x14ac:dyDescent="0.2">
      <c r="A29" s="92">
        <v>38</v>
      </c>
      <c r="B29" s="67">
        <f t="shared" si="2"/>
        <v>14.49</v>
      </c>
      <c r="C29" s="63">
        <v>30</v>
      </c>
      <c r="D29" s="139">
        <v>23750</v>
      </c>
      <c r="E29" s="147">
        <v>14090</v>
      </c>
      <c r="F29" s="139">
        <f t="shared" si="1"/>
        <v>34442</v>
      </c>
      <c r="G29" s="151">
        <f t="shared" si="0"/>
        <v>25305</v>
      </c>
      <c r="H29" s="147">
        <v>210</v>
      </c>
    </row>
    <row r="30" spans="1:8" x14ac:dyDescent="0.2">
      <c r="A30" s="92">
        <v>39</v>
      </c>
      <c r="B30" s="67">
        <f t="shared" si="2"/>
        <v>14.62</v>
      </c>
      <c r="C30" s="63">
        <v>30</v>
      </c>
      <c r="D30" s="139">
        <v>23750</v>
      </c>
      <c r="E30" s="147">
        <v>14090</v>
      </c>
      <c r="F30" s="139">
        <f t="shared" si="1"/>
        <v>34205</v>
      </c>
      <c r="G30" s="151">
        <f t="shared" si="0"/>
        <v>25130</v>
      </c>
      <c r="H30" s="147">
        <v>210</v>
      </c>
    </row>
    <row r="31" spans="1:8" x14ac:dyDescent="0.2">
      <c r="A31" s="119">
        <v>40</v>
      </c>
      <c r="B31" s="67">
        <f t="shared" si="2"/>
        <v>14.74</v>
      </c>
      <c r="C31" s="63">
        <v>30</v>
      </c>
      <c r="D31" s="139">
        <v>23750</v>
      </c>
      <c r="E31" s="147">
        <v>14090</v>
      </c>
      <c r="F31" s="139">
        <f t="shared" si="1"/>
        <v>33990</v>
      </c>
      <c r="G31" s="151">
        <f t="shared" si="0"/>
        <v>24971</v>
      </c>
      <c r="H31" s="147">
        <v>210</v>
      </c>
    </row>
    <row r="32" spans="1:8" x14ac:dyDescent="0.2">
      <c r="A32" s="92">
        <v>41</v>
      </c>
      <c r="B32" s="67">
        <f t="shared" si="2"/>
        <v>14.86</v>
      </c>
      <c r="C32" s="63">
        <v>30</v>
      </c>
      <c r="D32" s="139">
        <v>23750</v>
      </c>
      <c r="E32" s="147">
        <v>14090</v>
      </c>
      <c r="F32" s="139">
        <f t="shared" si="1"/>
        <v>33779</v>
      </c>
      <c r="G32" s="151">
        <f t="shared" si="0"/>
        <v>24815</v>
      </c>
      <c r="H32" s="147">
        <v>210</v>
      </c>
    </row>
    <row r="33" spans="1:8" x14ac:dyDescent="0.2">
      <c r="A33" s="92">
        <v>42</v>
      </c>
      <c r="B33" s="67">
        <f t="shared" si="2"/>
        <v>14.97</v>
      </c>
      <c r="C33" s="63">
        <v>30</v>
      </c>
      <c r="D33" s="139">
        <v>23750</v>
      </c>
      <c r="E33" s="147">
        <v>14090</v>
      </c>
      <c r="F33" s="139">
        <f t="shared" si="1"/>
        <v>33589</v>
      </c>
      <c r="G33" s="151">
        <f t="shared" si="0"/>
        <v>24674</v>
      </c>
      <c r="H33" s="147">
        <v>210</v>
      </c>
    </row>
    <row r="34" spans="1:8" x14ac:dyDescent="0.2">
      <c r="A34" s="119">
        <v>43</v>
      </c>
      <c r="B34" s="67">
        <f t="shared" si="2"/>
        <v>15.09</v>
      </c>
      <c r="C34" s="63">
        <v>30</v>
      </c>
      <c r="D34" s="139">
        <v>23750</v>
      </c>
      <c r="E34" s="147">
        <v>14090</v>
      </c>
      <c r="F34" s="139">
        <f t="shared" si="1"/>
        <v>33384</v>
      </c>
      <c r="G34" s="151">
        <f t="shared" si="0"/>
        <v>24523</v>
      </c>
      <c r="H34" s="147">
        <v>210</v>
      </c>
    </row>
    <row r="35" spans="1:8" x14ac:dyDescent="0.2">
      <c r="A35" s="92">
        <v>44</v>
      </c>
      <c r="B35" s="67">
        <f t="shared" si="2"/>
        <v>15.2</v>
      </c>
      <c r="C35" s="63">
        <v>30</v>
      </c>
      <c r="D35" s="139">
        <v>23750</v>
      </c>
      <c r="E35" s="147">
        <v>14090</v>
      </c>
      <c r="F35" s="139">
        <f t="shared" si="1"/>
        <v>33199</v>
      </c>
      <c r="G35" s="151">
        <f t="shared" si="0"/>
        <v>24386</v>
      </c>
      <c r="H35" s="147">
        <v>210</v>
      </c>
    </row>
    <row r="36" spans="1:8" x14ac:dyDescent="0.2">
      <c r="A36" s="92">
        <v>45</v>
      </c>
      <c r="B36" s="67">
        <f t="shared" si="2"/>
        <v>15.3</v>
      </c>
      <c r="C36" s="63">
        <v>30</v>
      </c>
      <c r="D36" s="139">
        <v>23750</v>
      </c>
      <c r="E36" s="147">
        <v>14090</v>
      </c>
      <c r="F36" s="139">
        <f t="shared" si="1"/>
        <v>33033</v>
      </c>
      <c r="G36" s="151">
        <f t="shared" si="0"/>
        <v>24263</v>
      </c>
      <c r="H36" s="147">
        <v>210</v>
      </c>
    </row>
    <row r="37" spans="1:8" x14ac:dyDescent="0.2">
      <c r="A37" s="119">
        <v>46</v>
      </c>
      <c r="B37" s="67">
        <f t="shared" si="2"/>
        <v>15.41</v>
      </c>
      <c r="C37" s="63">
        <v>30</v>
      </c>
      <c r="D37" s="139">
        <v>23750</v>
      </c>
      <c r="E37" s="147">
        <v>14090</v>
      </c>
      <c r="F37" s="139">
        <f t="shared" si="1"/>
        <v>32853</v>
      </c>
      <c r="G37" s="151">
        <f t="shared" si="0"/>
        <v>24130</v>
      </c>
      <c r="H37" s="147">
        <v>210</v>
      </c>
    </row>
    <row r="38" spans="1:8" x14ac:dyDescent="0.2">
      <c r="A38" s="92">
        <v>47</v>
      </c>
      <c r="B38" s="67">
        <f t="shared" si="2"/>
        <v>15.51</v>
      </c>
      <c r="C38" s="63">
        <v>30</v>
      </c>
      <c r="D38" s="139">
        <v>23750</v>
      </c>
      <c r="E38" s="147">
        <v>14090</v>
      </c>
      <c r="F38" s="139">
        <f t="shared" si="1"/>
        <v>32692</v>
      </c>
      <c r="G38" s="151">
        <f t="shared" si="0"/>
        <v>24011</v>
      </c>
      <c r="H38" s="147">
        <v>210</v>
      </c>
    </row>
    <row r="39" spans="1:8" x14ac:dyDescent="0.2">
      <c r="A39" s="92">
        <v>48</v>
      </c>
      <c r="B39" s="67">
        <f t="shared" si="2"/>
        <v>15.61</v>
      </c>
      <c r="C39" s="63">
        <v>30</v>
      </c>
      <c r="D39" s="139">
        <v>23750</v>
      </c>
      <c r="E39" s="147">
        <v>14090</v>
      </c>
      <c r="F39" s="139">
        <f t="shared" si="1"/>
        <v>32533</v>
      </c>
      <c r="G39" s="151">
        <f t="shared" si="0"/>
        <v>23894</v>
      </c>
      <c r="H39" s="147">
        <v>210</v>
      </c>
    </row>
    <row r="40" spans="1:8" x14ac:dyDescent="0.2">
      <c r="A40" s="119">
        <v>49</v>
      </c>
      <c r="B40" s="67">
        <f t="shared" si="2"/>
        <v>15.71</v>
      </c>
      <c r="C40" s="63">
        <v>30</v>
      </c>
      <c r="D40" s="139">
        <v>23750</v>
      </c>
      <c r="E40" s="147">
        <v>14090</v>
      </c>
      <c r="F40" s="139">
        <f t="shared" si="1"/>
        <v>32375</v>
      </c>
      <c r="G40" s="151">
        <f t="shared" si="0"/>
        <v>23777</v>
      </c>
      <c r="H40" s="147">
        <v>210</v>
      </c>
    </row>
    <row r="41" spans="1:8" x14ac:dyDescent="0.2">
      <c r="A41" s="92">
        <v>50</v>
      </c>
      <c r="B41" s="67">
        <f t="shared" si="2"/>
        <v>15.81</v>
      </c>
      <c r="C41" s="63">
        <v>30</v>
      </c>
      <c r="D41" s="139">
        <v>23750</v>
      </c>
      <c r="E41" s="147">
        <v>14090</v>
      </c>
      <c r="F41" s="139">
        <f t="shared" si="1"/>
        <v>32220</v>
      </c>
      <c r="G41" s="151">
        <f t="shared" si="0"/>
        <v>23663</v>
      </c>
      <c r="H41" s="147">
        <v>210</v>
      </c>
    </row>
    <row r="42" spans="1:8" x14ac:dyDescent="0.2">
      <c r="A42" s="92">
        <v>51</v>
      </c>
      <c r="B42" s="67">
        <f t="shared" si="2"/>
        <v>15.9</v>
      </c>
      <c r="C42" s="63">
        <v>30</v>
      </c>
      <c r="D42" s="139">
        <v>23750</v>
      </c>
      <c r="E42" s="147">
        <v>14090</v>
      </c>
      <c r="F42" s="139">
        <f t="shared" si="1"/>
        <v>32082</v>
      </c>
      <c r="G42" s="151">
        <f t="shared" si="0"/>
        <v>23561</v>
      </c>
      <c r="H42" s="147">
        <v>210</v>
      </c>
    </row>
    <row r="43" spans="1:8" x14ac:dyDescent="0.2">
      <c r="A43" s="119">
        <v>52</v>
      </c>
      <c r="B43" s="67">
        <f t="shared" si="2"/>
        <v>16</v>
      </c>
      <c r="C43" s="63">
        <v>30</v>
      </c>
      <c r="D43" s="139">
        <v>23750</v>
      </c>
      <c r="E43" s="147">
        <v>14090</v>
      </c>
      <c r="F43" s="139">
        <f t="shared" si="1"/>
        <v>31931</v>
      </c>
      <c r="G43" s="151">
        <f t="shared" si="0"/>
        <v>23449</v>
      </c>
      <c r="H43" s="147">
        <v>210</v>
      </c>
    </row>
    <row r="44" spans="1:8" x14ac:dyDescent="0.2">
      <c r="A44" s="92">
        <v>53</v>
      </c>
      <c r="B44" s="67">
        <f t="shared" si="2"/>
        <v>16.09</v>
      </c>
      <c r="C44" s="63">
        <v>30</v>
      </c>
      <c r="D44" s="139">
        <v>23750</v>
      </c>
      <c r="E44" s="147">
        <v>14090</v>
      </c>
      <c r="F44" s="139">
        <f t="shared" si="1"/>
        <v>31796</v>
      </c>
      <c r="G44" s="151">
        <f t="shared" si="0"/>
        <v>23349</v>
      </c>
      <c r="H44" s="147">
        <v>210</v>
      </c>
    </row>
    <row r="45" spans="1:8" x14ac:dyDescent="0.2">
      <c r="A45" s="92">
        <v>54</v>
      </c>
      <c r="B45" s="67">
        <f t="shared" si="2"/>
        <v>16.18</v>
      </c>
      <c r="C45" s="63">
        <v>30</v>
      </c>
      <c r="D45" s="139">
        <v>23750</v>
      </c>
      <c r="E45" s="147">
        <v>14090</v>
      </c>
      <c r="F45" s="139">
        <f t="shared" si="1"/>
        <v>31663</v>
      </c>
      <c r="G45" s="151">
        <f t="shared" si="0"/>
        <v>23250</v>
      </c>
      <c r="H45" s="147">
        <v>210</v>
      </c>
    </row>
    <row r="46" spans="1:8" x14ac:dyDescent="0.2">
      <c r="A46" s="119">
        <v>55</v>
      </c>
      <c r="B46" s="67">
        <f t="shared" si="2"/>
        <v>16.260000000000002</v>
      </c>
      <c r="C46" s="63">
        <v>30</v>
      </c>
      <c r="D46" s="139">
        <v>23750</v>
      </c>
      <c r="E46" s="147">
        <v>14090</v>
      </c>
      <c r="F46" s="139">
        <f t="shared" si="1"/>
        <v>31545</v>
      </c>
      <c r="G46" s="151">
        <f t="shared" si="0"/>
        <v>23164</v>
      </c>
      <c r="H46" s="147">
        <v>210</v>
      </c>
    </row>
    <row r="47" spans="1:8" x14ac:dyDescent="0.2">
      <c r="A47" s="92">
        <v>56</v>
      </c>
      <c r="B47" s="67">
        <f t="shared" si="2"/>
        <v>16.350000000000001</v>
      </c>
      <c r="C47" s="63">
        <v>30</v>
      </c>
      <c r="D47" s="139">
        <v>23750</v>
      </c>
      <c r="E47" s="147">
        <v>14090</v>
      </c>
      <c r="F47" s="139">
        <f t="shared" si="1"/>
        <v>31415</v>
      </c>
      <c r="G47" s="151">
        <f t="shared" si="0"/>
        <v>23067</v>
      </c>
      <c r="H47" s="147">
        <v>210</v>
      </c>
    </row>
    <row r="48" spans="1:8" x14ac:dyDescent="0.2">
      <c r="A48" s="92">
        <v>57</v>
      </c>
      <c r="B48" s="67">
        <f t="shared" si="2"/>
        <v>16.440000000000001</v>
      </c>
      <c r="C48" s="63">
        <v>30</v>
      </c>
      <c r="D48" s="139">
        <v>23750</v>
      </c>
      <c r="E48" s="147">
        <v>14090</v>
      </c>
      <c r="F48" s="139">
        <f t="shared" si="1"/>
        <v>31286</v>
      </c>
      <c r="G48" s="151">
        <f t="shared" si="0"/>
        <v>22972</v>
      </c>
      <c r="H48" s="147">
        <v>210</v>
      </c>
    </row>
    <row r="49" spans="1:8" x14ac:dyDescent="0.2">
      <c r="A49" s="119">
        <v>58</v>
      </c>
      <c r="B49" s="67">
        <f t="shared" si="2"/>
        <v>16.52</v>
      </c>
      <c r="C49" s="63">
        <v>30</v>
      </c>
      <c r="D49" s="139">
        <v>23750</v>
      </c>
      <c r="E49" s="147">
        <v>14090</v>
      </c>
      <c r="F49" s="139">
        <f t="shared" si="1"/>
        <v>31172</v>
      </c>
      <c r="G49" s="151">
        <f t="shared" si="0"/>
        <v>22888</v>
      </c>
      <c r="H49" s="147">
        <v>210</v>
      </c>
    </row>
    <row r="50" spans="1:8" x14ac:dyDescent="0.2">
      <c r="A50" s="92">
        <v>59</v>
      </c>
      <c r="B50" s="67">
        <f t="shared" si="2"/>
        <v>16.600000000000001</v>
      </c>
      <c r="C50" s="63">
        <v>30</v>
      </c>
      <c r="D50" s="139">
        <v>23750</v>
      </c>
      <c r="E50" s="147">
        <v>14090</v>
      </c>
      <c r="F50" s="139">
        <f t="shared" si="1"/>
        <v>31060</v>
      </c>
      <c r="G50" s="151">
        <f t="shared" si="0"/>
        <v>22805</v>
      </c>
      <c r="H50" s="147">
        <v>210</v>
      </c>
    </row>
    <row r="51" spans="1:8" x14ac:dyDescent="0.2">
      <c r="A51" s="92">
        <v>60</v>
      </c>
      <c r="B51" s="67">
        <f t="shared" si="2"/>
        <v>16.68</v>
      </c>
      <c r="C51" s="63">
        <v>30</v>
      </c>
      <c r="D51" s="139">
        <v>23750</v>
      </c>
      <c r="E51" s="147">
        <v>14090</v>
      </c>
      <c r="F51" s="139">
        <f t="shared" si="1"/>
        <v>30948</v>
      </c>
      <c r="G51" s="151">
        <f t="shared" si="0"/>
        <v>22722</v>
      </c>
      <c r="H51" s="147">
        <v>210</v>
      </c>
    </row>
    <row r="52" spans="1:8" x14ac:dyDescent="0.2">
      <c r="A52" s="119">
        <v>61</v>
      </c>
      <c r="B52" s="67">
        <f t="shared" si="2"/>
        <v>16.760000000000002</v>
      </c>
      <c r="C52" s="63">
        <v>30</v>
      </c>
      <c r="D52" s="139">
        <v>23750</v>
      </c>
      <c r="E52" s="147">
        <v>14090</v>
      </c>
      <c r="F52" s="139">
        <f t="shared" si="1"/>
        <v>30838</v>
      </c>
      <c r="G52" s="151">
        <f t="shared" si="0"/>
        <v>22641</v>
      </c>
      <c r="H52" s="147">
        <v>210</v>
      </c>
    </row>
    <row r="53" spans="1:8" x14ac:dyDescent="0.2">
      <c r="A53" s="92">
        <v>62</v>
      </c>
      <c r="B53" s="67">
        <f t="shared" si="2"/>
        <v>16.84</v>
      </c>
      <c r="C53" s="63">
        <v>30</v>
      </c>
      <c r="D53" s="139">
        <v>23750</v>
      </c>
      <c r="E53" s="147">
        <v>14090</v>
      </c>
      <c r="F53" s="139">
        <f t="shared" si="1"/>
        <v>30729</v>
      </c>
      <c r="G53" s="151">
        <f t="shared" si="0"/>
        <v>22560</v>
      </c>
      <c r="H53" s="147">
        <v>210</v>
      </c>
    </row>
    <row r="54" spans="1:8" x14ac:dyDescent="0.2">
      <c r="A54" s="92">
        <v>63</v>
      </c>
      <c r="B54" s="67">
        <f t="shared" si="2"/>
        <v>16.91</v>
      </c>
      <c r="C54" s="63">
        <v>30</v>
      </c>
      <c r="D54" s="139">
        <v>23750</v>
      </c>
      <c r="E54" s="147">
        <v>14090</v>
      </c>
      <c r="F54" s="139">
        <f t="shared" si="1"/>
        <v>30634</v>
      </c>
      <c r="G54" s="151">
        <f t="shared" si="0"/>
        <v>22490</v>
      </c>
      <c r="H54" s="147">
        <v>210</v>
      </c>
    </row>
    <row r="55" spans="1:8" x14ac:dyDescent="0.2">
      <c r="A55" s="119">
        <v>64</v>
      </c>
      <c r="B55" s="67">
        <f t="shared" si="2"/>
        <v>16.989999999999998</v>
      </c>
      <c r="C55" s="63">
        <v>30</v>
      </c>
      <c r="D55" s="139">
        <v>23750</v>
      </c>
      <c r="E55" s="147">
        <v>14090</v>
      </c>
      <c r="F55" s="139">
        <f t="shared" si="1"/>
        <v>30527</v>
      </c>
      <c r="G55" s="151">
        <f t="shared" si="0"/>
        <v>22411</v>
      </c>
      <c r="H55" s="147">
        <v>210</v>
      </c>
    </row>
    <row r="56" spans="1:8" x14ac:dyDescent="0.2">
      <c r="A56" s="92">
        <v>65</v>
      </c>
      <c r="B56" s="67">
        <f t="shared" si="2"/>
        <v>17.059999999999999</v>
      </c>
      <c r="C56" s="63">
        <v>30</v>
      </c>
      <c r="D56" s="139">
        <v>23750</v>
      </c>
      <c r="E56" s="147">
        <v>14090</v>
      </c>
      <c r="F56" s="139">
        <f t="shared" si="1"/>
        <v>30433</v>
      </c>
      <c r="G56" s="151">
        <f t="shared" ref="G56:G119" si="3">ROUND(12*(1/B56*D56+1/C56*E56),0)</f>
        <v>22342</v>
      </c>
      <c r="H56" s="147">
        <v>210</v>
      </c>
    </row>
    <row r="57" spans="1:8" x14ac:dyDescent="0.2">
      <c r="A57" s="92">
        <v>66</v>
      </c>
      <c r="B57" s="67">
        <f t="shared" si="2"/>
        <v>17.14</v>
      </c>
      <c r="C57" s="63">
        <v>30</v>
      </c>
      <c r="D57" s="139">
        <v>23750</v>
      </c>
      <c r="E57" s="147">
        <v>14090</v>
      </c>
      <c r="F57" s="139">
        <f t="shared" si="1"/>
        <v>30328</v>
      </c>
      <c r="G57" s="151">
        <f t="shared" si="3"/>
        <v>22264</v>
      </c>
      <c r="H57" s="147">
        <v>210</v>
      </c>
    </row>
    <row r="58" spans="1:8" x14ac:dyDescent="0.2">
      <c r="A58" s="119">
        <v>67</v>
      </c>
      <c r="B58" s="67">
        <f t="shared" si="2"/>
        <v>17.21</v>
      </c>
      <c r="C58" s="63">
        <v>30</v>
      </c>
      <c r="D58" s="139">
        <v>23750</v>
      </c>
      <c r="E58" s="147">
        <v>14090</v>
      </c>
      <c r="F58" s="139">
        <f t="shared" si="1"/>
        <v>30236</v>
      </c>
      <c r="G58" s="151">
        <f t="shared" si="3"/>
        <v>22196</v>
      </c>
      <c r="H58" s="147">
        <v>210</v>
      </c>
    </row>
    <row r="59" spans="1:8" x14ac:dyDescent="0.2">
      <c r="A59" s="92">
        <v>68</v>
      </c>
      <c r="B59" s="67">
        <f t="shared" si="2"/>
        <v>17.28</v>
      </c>
      <c r="C59" s="63">
        <v>30</v>
      </c>
      <c r="D59" s="139">
        <v>23750</v>
      </c>
      <c r="E59" s="147">
        <v>14090</v>
      </c>
      <c r="F59" s="139">
        <f t="shared" si="1"/>
        <v>30146</v>
      </c>
      <c r="G59" s="151">
        <f t="shared" si="3"/>
        <v>22129</v>
      </c>
      <c r="H59" s="147">
        <v>210</v>
      </c>
    </row>
    <row r="60" spans="1:8" x14ac:dyDescent="0.2">
      <c r="A60" s="92">
        <v>69</v>
      </c>
      <c r="B60" s="67">
        <f t="shared" si="2"/>
        <v>17.350000000000001</v>
      </c>
      <c r="C60" s="63">
        <v>30</v>
      </c>
      <c r="D60" s="139">
        <v>23750</v>
      </c>
      <c r="E60" s="147">
        <v>14090</v>
      </c>
      <c r="F60" s="139">
        <f t="shared" si="1"/>
        <v>30056</v>
      </c>
      <c r="G60" s="151">
        <f t="shared" si="3"/>
        <v>22063</v>
      </c>
      <c r="H60" s="147">
        <v>210</v>
      </c>
    </row>
    <row r="61" spans="1:8" x14ac:dyDescent="0.2">
      <c r="A61" s="119">
        <v>70</v>
      </c>
      <c r="B61" s="67">
        <f t="shared" si="2"/>
        <v>17.420000000000002</v>
      </c>
      <c r="C61" s="63">
        <v>30</v>
      </c>
      <c r="D61" s="139">
        <v>23750</v>
      </c>
      <c r="E61" s="147">
        <v>14090</v>
      </c>
      <c r="F61" s="139">
        <f t="shared" si="1"/>
        <v>29966</v>
      </c>
      <c r="G61" s="151">
        <f t="shared" si="3"/>
        <v>21997</v>
      </c>
      <c r="H61" s="147">
        <v>210</v>
      </c>
    </row>
    <row r="62" spans="1:8" x14ac:dyDescent="0.2">
      <c r="A62" s="92">
        <v>71</v>
      </c>
      <c r="B62" s="67">
        <f t="shared" si="2"/>
        <v>17.489999999999998</v>
      </c>
      <c r="C62" s="63">
        <v>30</v>
      </c>
      <c r="D62" s="139">
        <v>23750</v>
      </c>
      <c r="E62" s="147">
        <v>14090</v>
      </c>
      <c r="F62" s="139">
        <f t="shared" si="1"/>
        <v>29878</v>
      </c>
      <c r="G62" s="151">
        <f t="shared" si="3"/>
        <v>21931</v>
      </c>
      <c r="H62" s="147">
        <v>210</v>
      </c>
    </row>
    <row r="63" spans="1:8" x14ac:dyDescent="0.2">
      <c r="A63" s="92">
        <v>72</v>
      </c>
      <c r="B63" s="67">
        <f t="shared" si="2"/>
        <v>17.55</v>
      </c>
      <c r="C63" s="63">
        <v>30</v>
      </c>
      <c r="D63" s="139">
        <v>23750</v>
      </c>
      <c r="E63" s="147">
        <v>14090</v>
      </c>
      <c r="F63" s="139">
        <f t="shared" si="1"/>
        <v>29802</v>
      </c>
      <c r="G63" s="151">
        <f t="shared" si="3"/>
        <v>21875</v>
      </c>
      <c r="H63" s="147">
        <v>210</v>
      </c>
    </row>
    <row r="64" spans="1:8" x14ac:dyDescent="0.2">
      <c r="A64" s="119">
        <v>73</v>
      </c>
      <c r="B64" s="67">
        <f t="shared" si="2"/>
        <v>17.62</v>
      </c>
      <c r="C64" s="63">
        <v>30</v>
      </c>
      <c r="D64" s="139">
        <v>23750</v>
      </c>
      <c r="E64" s="147">
        <v>14090</v>
      </c>
      <c r="F64" s="139">
        <f t="shared" si="1"/>
        <v>29715</v>
      </c>
      <c r="G64" s="151">
        <f t="shared" si="3"/>
        <v>21811</v>
      </c>
      <c r="H64" s="147">
        <v>210</v>
      </c>
    </row>
    <row r="65" spans="1:8" x14ac:dyDescent="0.2">
      <c r="A65" s="92">
        <v>74</v>
      </c>
      <c r="B65" s="67">
        <f t="shared" si="2"/>
        <v>17.690000000000001</v>
      </c>
      <c r="C65" s="63">
        <v>30</v>
      </c>
      <c r="D65" s="139">
        <v>23750</v>
      </c>
      <c r="E65" s="147">
        <v>14090</v>
      </c>
      <c r="F65" s="139">
        <f t="shared" si="1"/>
        <v>29629</v>
      </c>
      <c r="G65" s="151">
        <f t="shared" si="3"/>
        <v>21747</v>
      </c>
      <c r="H65" s="147">
        <v>210</v>
      </c>
    </row>
    <row r="66" spans="1:8" x14ac:dyDescent="0.2">
      <c r="A66" s="92">
        <v>75</v>
      </c>
      <c r="B66" s="67">
        <f t="shared" si="2"/>
        <v>17.75</v>
      </c>
      <c r="C66" s="63">
        <v>30</v>
      </c>
      <c r="D66" s="139">
        <v>23750</v>
      </c>
      <c r="E66" s="147">
        <v>14090</v>
      </c>
      <c r="F66" s="139">
        <f t="shared" si="1"/>
        <v>29555</v>
      </c>
      <c r="G66" s="151">
        <f t="shared" si="3"/>
        <v>21692</v>
      </c>
      <c r="H66" s="147">
        <v>210</v>
      </c>
    </row>
    <row r="67" spans="1:8" x14ac:dyDescent="0.2">
      <c r="A67" s="119">
        <v>76</v>
      </c>
      <c r="B67" s="67">
        <f t="shared" si="2"/>
        <v>17.809999999999999</v>
      </c>
      <c r="C67" s="63">
        <v>30</v>
      </c>
      <c r="D67" s="139">
        <v>23750</v>
      </c>
      <c r="E67" s="147">
        <v>14090</v>
      </c>
      <c r="F67" s="139">
        <f t="shared" si="1"/>
        <v>29482</v>
      </c>
      <c r="G67" s="151">
        <f t="shared" si="3"/>
        <v>21638</v>
      </c>
      <c r="H67" s="147">
        <v>210</v>
      </c>
    </row>
    <row r="68" spans="1:8" x14ac:dyDescent="0.2">
      <c r="A68" s="92">
        <v>77</v>
      </c>
      <c r="B68" s="67">
        <f t="shared" si="2"/>
        <v>17.88</v>
      </c>
      <c r="C68" s="63">
        <v>30</v>
      </c>
      <c r="D68" s="139">
        <v>23750</v>
      </c>
      <c r="E68" s="147">
        <v>14090</v>
      </c>
      <c r="F68" s="139">
        <f t="shared" si="1"/>
        <v>29397</v>
      </c>
      <c r="G68" s="151">
        <f t="shared" si="3"/>
        <v>21576</v>
      </c>
      <c r="H68" s="147">
        <v>210</v>
      </c>
    </row>
    <row r="69" spans="1:8" x14ac:dyDescent="0.2">
      <c r="A69" s="92">
        <v>78</v>
      </c>
      <c r="B69" s="67">
        <f t="shared" si="2"/>
        <v>17.940000000000001</v>
      </c>
      <c r="C69" s="63">
        <v>30</v>
      </c>
      <c r="D69" s="139">
        <v>23750</v>
      </c>
      <c r="E69" s="147">
        <v>14090</v>
      </c>
      <c r="F69" s="139">
        <f t="shared" si="1"/>
        <v>29325</v>
      </c>
      <c r="G69" s="151">
        <f t="shared" si="3"/>
        <v>21522</v>
      </c>
      <c r="H69" s="147">
        <v>210</v>
      </c>
    </row>
    <row r="70" spans="1:8" x14ac:dyDescent="0.2">
      <c r="A70" s="119">
        <v>79</v>
      </c>
      <c r="B70" s="67">
        <f t="shared" si="2"/>
        <v>18</v>
      </c>
      <c r="C70" s="63">
        <v>30</v>
      </c>
      <c r="D70" s="139">
        <v>23750</v>
      </c>
      <c r="E70" s="147">
        <v>14090</v>
      </c>
      <c r="F70" s="139">
        <f t="shared" si="1"/>
        <v>29253</v>
      </c>
      <c r="G70" s="151">
        <f t="shared" si="3"/>
        <v>21469</v>
      </c>
      <c r="H70" s="147">
        <v>210</v>
      </c>
    </row>
    <row r="71" spans="1:8" x14ac:dyDescent="0.2">
      <c r="A71" s="92">
        <v>80</v>
      </c>
      <c r="B71" s="67">
        <f t="shared" si="2"/>
        <v>18.059999999999999</v>
      </c>
      <c r="C71" s="63">
        <v>30</v>
      </c>
      <c r="D71" s="139">
        <v>23750</v>
      </c>
      <c r="E71" s="147">
        <v>14090</v>
      </c>
      <c r="F71" s="139">
        <f t="shared" si="1"/>
        <v>29182</v>
      </c>
      <c r="G71" s="151">
        <f t="shared" si="3"/>
        <v>21417</v>
      </c>
      <c r="H71" s="147">
        <v>210</v>
      </c>
    </row>
    <row r="72" spans="1:8" x14ac:dyDescent="0.2">
      <c r="A72" s="92">
        <v>81</v>
      </c>
      <c r="B72" s="67">
        <f t="shared" si="2"/>
        <v>18.12</v>
      </c>
      <c r="C72" s="63">
        <v>30</v>
      </c>
      <c r="D72" s="139">
        <v>23750</v>
      </c>
      <c r="E72" s="147">
        <v>14090</v>
      </c>
      <c r="F72" s="139">
        <f t="shared" si="1"/>
        <v>29111</v>
      </c>
      <c r="G72" s="151">
        <f t="shared" si="3"/>
        <v>21364</v>
      </c>
      <c r="H72" s="147">
        <v>210</v>
      </c>
    </row>
    <row r="73" spans="1:8" x14ac:dyDescent="0.2">
      <c r="A73" s="119">
        <v>82</v>
      </c>
      <c r="B73" s="67">
        <f t="shared" si="2"/>
        <v>18.18</v>
      </c>
      <c r="C73" s="63">
        <v>30</v>
      </c>
      <c r="D73" s="139">
        <v>23750</v>
      </c>
      <c r="E73" s="147">
        <v>14090</v>
      </c>
      <c r="F73" s="139">
        <f t="shared" si="1"/>
        <v>29041</v>
      </c>
      <c r="G73" s="151">
        <f t="shared" si="3"/>
        <v>21313</v>
      </c>
      <c r="H73" s="147">
        <v>210</v>
      </c>
    </row>
    <row r="74" spans="1:8" x14ac:dyDescent="0.2">
      <c r="A74" s="92">
        <v>83</v>
      </c>
      <c r="B74" s="67">
        <f t="shared" si="2"/>
        <v>18.23</v>
      </c>
      <c r="C74" s="63">
        <v>30</v>
      </c>
      <c r="D74" s="139">
        <v>23750</v>
      </c>
      <c r="E74" s="147">
        <v>14090</v>
      </c>
      <c r="F74" s="139">
        <f t="shared" si="1"/>
        <v>28983</v>
      </c>
      <c r="G74" s="151">
        <f t="shared" si="3"/>
        <v>21270</v>
      </c>
      <c r="H74" s="147">
        <v>210</v>
      </c>
    </row>
    <row r="75" spans="1:8" x14ac:dyDescent="0.2">
      <c r="A75" s="92">
        <v>84</v>
      </c>
      <c r="B75" s="67">
        <f t="shared" si="2"/>
        <v>18.29</v>
      </c>
      <c r="C75" s="63">
        <v>30</v>
      </c>
      <c r="D75" s="139">
        <v>23750</v>
      </c>
      <c r="E75" s="147">
        <v>14090</v>
      </c>
      <c r="F75" s="139">
        <f t="shared" si="1"/>
        <v>28914</v>
      </c>
      <c r="G75" s="151">
        <f t="shared" si="3"/>
        <v>21218</v>
      </c>
      <c r="H75" s="147">
        <v>210</v>
      </c>
    </row>
    <row r="76" spans="1:8" x14ac:dyDescent="0.2">
      <c r="A76" s="119">
        <v>85</v>
      </c>
      <c r="B76" s="67">
        <f t="shared" si="2"/>
        <v>18.350000000000001</v>
      </c>
      <c r="C76" s="63">
        <v>30</v>
      </c>
      <c r="D76" s="139">
        <v>23750</v>
      </c>
      <c r="E76" s="147">
        <v>14090</v>
      </c>
      <c r="F76" s="139">
        <f t="shared" si="1"/>
        <v>28845</v>
      </c>
      <c r="G76" s="151">
        <f t="shared" si="3"/>
        <v>21167</v>
      </c>
      <c r="H76" s="147">
        <v>210</v>
      </c>
    </row>
    <row r="77" spans="1:8" x14ac:dyDescent="0.2">
      <c r="A77" s="92">
        <v>86</v>
      </c>
      <c r="B77" s="67">
        <f t="shared" si="2"/>
        <v>18.399999999999999</v>
      </c>
      <c r="C77" s="63">
        <v>30</v>
      </c>
      <c r="D77" s="139">
        <v>23750</v>
      </c>
      <c r="E77" s="147">
        <v>14090</v>
      </c>
      <c r="F77" s="139">
        <f t="shared" si="1"/>
        <v>28788</v>
      </c>
      <c r="G77" s="151">
        <f t="shared" si="3"/>
        <v>21125</v>
      </c>
      <c r="H77" s="147">
        <v>210</v>
      </c>
    </row>
    <row r="78" spans="1:8" x14ac:dyDescent="0.2">
      <c r="A78" s="92">
        <v>87</v>
      </c>
      <c r="B78" s="67">
        <f t="shared" si="2"/>
        <v>18.46</v>
      </c>
      <c r="C78" s="63">
        <v>30</v>
      </c>
      <c r="D78" s="139">
        <v>23750</v>
      </c>
      <c r="E78" s="147">
        <v>14090</v>
      </c>
      <c r="F78" s="139">
        <f t="shared" ref="F78:F141" si="4">ROUND(12*1.35278*(1/B78*D78+1/C78*E78)+H78,0)</f>
        <v>28720</v>
      </c>
      <c r="G78" s="151">
        <f t="shared" si="3"/>
        <v>21075</v>
      </c>
      <c r="H78" s="147">
        <v>210</v>
      </c>
    </row>
    <row r="79" spans="1:8" x14ac:dyDescent="0.2">
      <c r="A79" s="119">
        <v>88</v>
      </c>
      <c r="B79" s="67">
        <f t="shared" ref="B79:B142" si="5">ROUND(0.73*(6.558*LN(A79)-4),2)</f>
        <v>18.510000000000002</v>
      </c>
      <c r="C79" s="63">
        <v>30</v>
      </c>
      <c r="D79" s="139">
        <v>23750</v>
      </c>
      <c r="E79" s="147">
        <v>14090</v>
      </c>
      <c r="F79" s="139">
        <f t="shared" si="4"/>
        <v>28663</v>
      </c>
      <c r="G79" s="151">
        <f t="shared" si="3"/>
        <v>21033</v>
      </c>
      <c r="H79" s="147">
        <v>210</v>
      </c>
    </row>
    <row r="80" spans="1:8" x14ac:dyDescent="0.2">
      <c r="A80" s="92">
        <v>89</v>
      </c>
      <c r="B80" s="67">
        <f t="shared" si="5"/>
        <v>18.57</v>
      </c>
      <c r="C80" s="63">
        <v>30</v>
      </c>
      <c r="D80" s="139">
        <v>23750</v>
      </c>
      <c r="E80" s="147">
        <v>14090</v>
      </c>
      <c r="F80" s="139">
        <f t="shared" si="4"/>
        <v>28596</v>
      </c>
      <c r="G80" s="151">
        <f t="shared" si="3"/>
        <v>20983</v>
      </c>
      <c r="H80" s="147">
        <v>210</v>
      </c>
    </row>
    <row r="81" spans="1:8" x14ac:dyDescent="0.2">
      <c r="A81" s="92">
        <v>90</v>
      </c>
      <c r="B81" s="67">
        <f t="shared" si="5"/>
        <v>18.62</v>
      </c>
      <c r="C81" s="63">
        <v>30</v>
      </c>
      <c r="D81" s="139">
        <v>23750</v>
      </c>
      <c r="E81" s="147">
        <v>14090</v>
      </c>
      <c r="F81" s="139">
        <f t="shared" si="4"/>
        <v>28540</v>
      </c>
      <c r="G81" s="151">
        <f t="shared" si="3"/>
        <v>20942</v>
      </c>
      <c r="H81" s="147">
        <v>210</v>
      </c>
    </row>
    <row r="82" spans="1:8" x14ac:dyDescent="0.2">
      <c r="A82" s="119">
        <v>91</v>
      </c>
      <c r="B82" s="67">
        <f t="shared" si="5"/>
        <v>18.68</v>
      </c>
      <c r="C82" s="63">
        <v>30</v>
      </c>
      <c r="D82" s="139">
        <v>23750</v>
      </c>
      <c r="E82" s="147">
        <v>14090</v>
      </c>
      <c r="F82" s="139">
        <f t="shared" si="4"/>
        <v>28474</v>
      </c>
      <c r="G82" s="151">
        <f t="shared" si="3"/>
        <v>20893</v>
      </c>
      <c r="H82" s="147">
        <v>210</v>
      </c>
    </row>
    <row r="83" spans="1:8" x14ac:dyDescent="0.2">
      <c r="A83" s="92">
        <v>92</v>
      </c>
      <c r="B83" s="67">
        <f t="shared" si="5"/>
        <v>18.73</v>
      </c>
      <c r="C83" s="63">
        <v>30</v>
      </c>
      <c r="D83" s="139">
        <v>23750</v>
      </c>
      <c r="E83" s="147">
        <v>14090</v>
      </c>
      <c r="F83" s="139">
        <f t="shared" si="4"/>
        <v>28418</v>
      </c>
      <c r="G83" s="151">
        <f t="shared" si="3"/>
        <v>20852</v>
      </c>
      <c r="H83" s="147">
        <v>210</v>
      </c>
    </row>
    <row r="84" spans="1:8" x14ac:dyDescent="0.2">
      <c r="A84" s="92">
        <v>93</v>
      </c>
      <c r="B84" s="67">
        <f t="shared" si="5"/>
        <v>18.78</v>
      </c>
      <c r="C84" s="63">
        <v>30</v>
      </c>
      <c r="D84" s="139">
        <v>23750</v>
      </c>
      <c r="E84" s="147">
        <v>14090</v>
      </c>
      <c r="F84" s="139">
        <f t="shared" si="4"/>
        <v>28364</v>
      </c>
      <c r="G84" s="151">
        <f t="shared" si="3"/>
        <v>20812</v>
      </c>
      <c r="H84" s="147">
        <v>210</v>
      </c>
    </row>
    <row r="85" spans="1:8" x14ac:dyDescent="0.2">
      <c r="A85" s="119">
        <v>94</v>
      </c>
      <c r="B85" s="67">
        <f t="shared" si="5"/>
        <v>18.829999999999998</v>
      </c>
      <c r="C85" s="63">
        <v>30</v>
      </c>
      <c r="D85" s="139">
        <v>23750</v>
      </c>
      <c r="E85" s="147">
        <v>14090</v>
      </c>
      <c r="F85" s="139">
        <f t="shared" si="4"/>
        <v>28309</v>
      </c>
      <c r="G85" s="151">
        <f t="shared" si="3"/>
        <v>20771</v>
      </c>
      <c r="H85" s="147">
        <v>210</v>
      </c>
    </row>
    <row r="86" spans="1:8" x14ac:dyDescent="0.2">
      <c r="A86" s="92">
        <v>95</v>
      </c>
      <c r="B86" s="67">
        <f t="shared" si="5"/>
        <v>18.88</v>
      </c>
      <c r="C86" s="63">
        <v>30</v>
      </c>
      <c r="D86" s="139">
        <v>23750</v>
      </c>
      <c r="E86" s="147">
        <v>14090</v>
      </c>
      <c r="F86" s="139">
        <f t="shared" si="4"/>
        <v>28255</v>
      </c>
      <c r="G86" s="151">
        <f t="shared" si="3"/>
        <v>20731</v>
      </c>
      <c r="H86" s="147">
        <v>210</v>
      </c>
    </row>
    <row r="87" spans="1:8" x14ac:dyDescent="0.2">
      <c r="A87" s="92">
        <v>96</v>
      </c>
      <c r="B87" s="67">
        <f t="shared" si="5"/>
        <v>18.93</v>
      </c>
      <c r="C87" s="63">
        <v>30</v>
      </c>
      <c r="D87" s="139">
        <v>23750</v>
      </c>
      <c r="E87" s="147">
        <v>14090</v>
      </c>
      <c r="F87" s="139">
        <f t="shared" si="4"/>
        <v>28201</v>
      </c>
      <c r="G87" s="151">
        <f t="shared" si="3"/>
        <v>20691</v>
      </c>
      <c r="H87" s="147">
        <v>210</v>
      </c>
    </row>
    <row r="88" spans="1:8" x14ac:dyDescent="0.2">
      <c r="A88" s="119">
        <v>97</v>
      </c>
      <c r="B88" s="67">
        <f t="shared" si="5"/>
        <v>18.98</v>
      </c>
      <c r="C88" s="63">
        <v>30</v>
      </c>
      <c r="D88" s="139">
        <v>23750</v>
      </c>
      <c r="E88" s="147">
        <v>14090</v>
      </c>
      <c r="F88" s="139">
        <f t="shared" si="4"/>
        <v>28147</v>
      </c>
      <c r="G88" s="151">
        <f t="shared" si="3"/>
        <v>20652</v>
      </c>
      <c r="H88" s="147">
        <v>210</v>
      </c>
    </row>
    <row r="89" spans="1:8" x14ac:dyDescent="0.2">
      <c r="A89" s="92">
        <v>98</v>
      </c>
      <c r="B89" s="67">
        <f t="shared" si="5"/>
        <v>19.03</v>
      </c>
      <c r="C89" s="63">
        <v>30</v>
      </c>
      <c r="D89" s="139">
        <v>23750</v>
      </c>
      <c r="E89" s="147">
        <v>14090</v>
      </c>
      <c r="F89" s="139">
        <f t="shared" si="4"/>
        <v>28094</v>
      </c>
      <c r="G89" s="151">
        <f t="shared" si="3"/>
        <v>20612</v>
      </c>
      <c r="H89" s="147">
        <v>210</v>
      </c>
    </row>
    <row r="90" spans="1:8" x14ac:dyDescent="0.2">
      <c r="A90" s="92">
        <v>99</v>
      </c>
      <c r="B90" s="67">
        <f t="shared" si="5"/>
        <v>19.079999999999998</v>
      </c>
      <c r="C90" s="63">
        <v>30</v>
      </c>
      <c r="D90" s="139">
        <v>23750</v>
      </c>
      <c r="E90" s="147">
        <v>14090</v>
      </c>
      <c r="F90" s="139">
        <f t="shared" si="4"/>
        <v>28041</v>
      </c>
      <c r="G90" s="151">
        <f t="shared" si="3"/>
        <v>20573</v>
      </c>
      <c r="H90" s="147">
        <v>210</v>
      </c>
    </row>
    <row r="91" spans="1:8" x14ac:dyDescent="0.2">
      <c r="A91" s="119">
        <v>100</v>
      </c>
      <c r="B91" s="67">
        <f t="shared" si="5"/>
        <v>19.13</v>
      </c>
      <c r="C91" s="63">
        <v>30</v>
      </c>
      <c r="D91" s="139">
        <v>23750</v>
      </c>
      <c r="E91" s="147">
        <v>14090</v>
      </c>
      <c r="F91" s="139">
        <f t="shared" si="4"/>
        <v>27988</v>
      </c>
      <c r="G91" s="151">
        <f t="shared" si="3"/>
        <v>20534</v>
      </c>
      <c r="H91" s="147">
        <v>210</v>
      </c>
    </row>
    <row r="92" spans="1:8" x14ac:dyDescent="0.2">
      <c r="A92" s="92">
        <v>101</v>
      </c>
      <c r="B92" s="67">
        <f t="shared" si="5"/>
        <v>19.170000000000002</v>
      </c>
      <c r="C92" s="63">
        <v>30</v>
      </c>
      <c r="D92" s="139">
        <v>23750</v>
      </c>
      <c r="E92" s="147">
        <v>14090</v>
      </c>
      <c r="F92" s="139">
        <f t="shared" si="4"/>
        <v>27946</v>
      </c>
      <c r="G92" s="151">
        <f t="shared" si="3"/>
        <v>20503</v>
      </c>
      <c r="H92" s="147">
        <v>210</v>
      </c>
    </row>
    <row r="93" spans="1:8" x14ac:dyDescent="0.2">
      <c r="A93" s="92">
        <v>102</v>
      </c>
      <c r="B93" s="67">
        <f t="shared" si="5"/>
        <v>19.22</v>
      </c>
      <c r="C93" s="63">
        <v>30</v>
      </c>
      <c r="D93" s="139">
        <v>23750</v>
      </c>
      <c r="E93" s="147">
        <v>14090</v>
      </c>
      <c r="F93" s="139">
        <f t="shared" si="4"/>
        <v>27894</v>
      </c>
      <c r="G93" s="151">
        <f t="shared" si="3"/>
        <v>20464</v>
      </c>
      <c r="H93" s="147">
        <v>210</v>
      </c>
    </row>
    <row r="94" spans="1:8" x14ac:dyDescent="0.2">
      <c r="A94" s="119">
        <v>103</v>
      </c>
      <c r="B94" s="67">
        <f t="shared" si="5"/>
        <v>19.27</v>
      </c>
      <c r="C94" s="63">
        <v>30</v>
      </c>
      <c r="D94" s="139">
        <v>23750</v>
      </c>
      <c r="E94" s="147">
        <v>14090</v>
      </c>
      <c r="F94" s="139">
        <f t="shared" si="4"/>
        <v>27842</v>
      </c>
      <c r="G94" s="151">
        <f t="shared" si="3"/>
        <v>20426</v>
      </c>
      <c r="H94" s="147">
        <v>210</v>
      </c>
    </row>
    <row r="95" spans="1:8" x14ac:dyDescent="0.2">
      <c r="A95" s="92">
        <v>104</v>
      </c>
      <c r="B95" s="67">
        <f t="shared" si="5"/>
        <v>19.309999999999999</v>
      </c>
      <c r="C95" s="63">
        <v>30</v>
      </c>
      <c r="D95" s="139">
        <v>23750</v>
      </c>
      <c r="E95" s="147">
        <v>14090</v>
      </c>
      <c r="F95" s="139">
        <f t="shared" si="4"/>
        <v>27800</v>
      </c>
      <c r="G95" s="151">
        <f t="shared" si="3"/>
        <v>20395</v>
      </c>
      <c r="H95" s="147">
        <v>210</v>
      </c>
    </row>
    <row r="96" spans="1:8" x14ac:dyDescent="0.2">
      <c r="A96" s="92">
        <v>105</v>
      </c>
      <c r="B96" s="67">
        <f t="shared" si="5"/>
        <v>19.36</v>
      </c>
      <c r="C96" s="63">
        <v>30</v>
      </c>
      <c r="D96" s="139">
        <v>23750</v>
      </c>
      <c r="E96" s="147">
        <v>14090</v>
      </c>
      <c r="F96" s="139">
        <f t="shared" si="4"/>
        <v>27749</v>
      </c>
      <c r="G96" s="151">
        <f t="shared" si="3"/>
        <v>20357</v>
      </c>
      <c r="H96" s="147">
        <v>210</v>
      </c>
    </row>
    <row r="97" spans="1:8" x14ac:dyDescent="0.2">
      <c r="A97" s="119">
        <v>106</v>
      </c>
      <c r="B97" s="67">
        <f t="shared" si="5"/>
        <v>19.41</v>
      </c>
      <c r="C97" s="63">
        <v>30</v>
      </c>
      <c r="D97" s="139">
        <v>23750</v>
      </c>
      <c r="E97" s="147">
        <v>14090</v>
      </c>
      <c r="F97" s="139">
        <f t="shared" si="4"/>
        <v>27697</v>
      </c>
      <c r="G97" s="151">
        <f t="shared" si="3"/>
        <v>20319</v>
      </c>
      <c r="H97" s="147">
        <v>210</v>
      </c>
    </row>
    <row r="98" spans="1:8" x14ac:dyDescent="0.2">
      <c r="A98" s="92">
        <v>107</v>
      </c>
      <c r="B98" s="67">
        <f t="shared" si="5"/>
        <v>19.45</v>
      </c>
      <c r="C98" s="63">
        <v>30</v>
      </c>
      <c r="D98" s="139">
        <v>23750</v>
      </c>
      <c r="E98" s="147">
        <v>14090</v>
      </c>
      <c r="F98" s="139">
        <f t="shared" si="4"/>
        <v>27656</v>
      </c>
      <c r="G98" s="151">
        <f t="shared" si="3"/>
        <v>20289</v>
      </c>
      <c r="H98" s="147">
        <v>210</v>
      </c>
    </row>
    <row r="99" spans="1:8" x14ac:dyDescent="0.2">
      <c r="A99" s="92">
        <v>108</v>
      </c>
      <c r="B99" s="67">
        <f t="shared" si="5"/>
        <v>19.489999999999998</v>
      </c>
      <c r="C99" s="63">
        <v>30</v>
      </c>
      <c r="D99" s="139">
        <v>23750</v>
      </c>
      <c r="E99" s="147">
        <v>14090</v>
      </c>
      <c r="F99" s="139">
        <f t="shared" si="4"/>
        <v>27616</v>
      </c>
      <c r="G99" s="151">
        <f t="shared" si="3"/>
        <v>20259</v>
      </c>
      <c r="H99" s="147">
        <v>210</v>
      </c>
    </row>
    <row r="100" spans="1:8" x14ac:dyDescent="0.2">
      <c r="A100" s="119">
        <v>109</v>
      </c>
      <c r="B100" s="67">
        <f t="shared" si="5"/>
        <v>19.54</v>
      </c>
      <c r="C100" s="63">
        <v>30</v>
      </c>
      <c r="D100" s="139">
        <v>23750</v>
      </c>
      <c r="E100" s="147">
        <v>14090</v>
      </c>
      <c r="F100" s="139">
        <f t="shared" si="4"/>
        <v>27565</v>
      </c>
      <c r="G100" s="151">
        <f t="shared" si="3"/>
        <v>20221</v>
      </c>
      <c r="H100" s="147">
        <v>210</v>
      </c>
    </row>
    <row r="101" spans="1:8" x14ac:dyDescent="0.2">
      <c r="A101" s="92">
        <v>110</v>
      </c>
      <c r="B101" s="67">
        <f t="shared" si="5"/>
        <v>19.579999999999998</v>
      </c>
      <c r="C101" s="63">
        <v>30</v>
      </c>
      <c r="D101" s="139">
        <v>23750</v>
      </c>
      <c r="E101" s="147">
        <v>14090</v>
      </c>
      <c r="F101" s="139">
        <f t="shared" si="4"/>
        <v>27525</v>
      </c>
      <c r="G101" s="151">
        <f t="shared" si="3"/>
        <v>20192</v>
      </c>
      <c r="H101" s="147">
        <v>210</v>
      </c>
    </row>
    <row r="102" spans="1:8" x14ac:dyDescent="0.2">
      <c r="A102" s="92">
        <v>111</v>
      </c>
      <c r="B102" s="67">
        <f t="shared" si="5"/>
        <v>19.63</v>
      </c>
      <c r="C102" s="63">
        <v>30</v>
      </c>
      <c r="D102" s="139">
        <v>23750</v>
      </c>
      <c r="E102" s="147">
        <v>14090</v>
      </c>
      <c r="F102" s="139">
        <f t="shared" si="4"/>
        <v>27475</v>
      </c>
      <c r="G102" s="151">
        <f t="shared" si="3"/>
        <v>20155</v>
      </c>
      <c r="H102" s="147">
        <v>210</v>
      </c>
    </row>
    <row r="103" spans="1:8" x14ac:dyDescent="0.2">
      <c r="A103" s="119">
        <v>112</v>
      </c>
      <c r="B103" s="67">
        <f t="shared" si="5"/>
        <v>19.670000000000002</v>
      </c>
      <c r="C103" s="63">
        <v>30</v>
      </c>
      <c r="D103" s="139">
        <v>23750</v>
      </c>
      <c r="E103" s="147">
        <v>14090</v>
      </c>
      <c r="F103" s="139">
        <f t="shared" si="4"/>
        <v>27435</v>
      </c>
      <c r="G103" s="151">
        <f t="shared" si="3"/>
        <v>20125</v>
      </c>
      <c r="H103" s="147">
        <v>210</v>
      </c>
    </row>
    <row r="104" spans="1:8" x14ac:dyDescent="0.2">
      <c r="A104" s="92">
        <v>113</v>
      </c>
      <c r="B104" s="67">
        <f t="shared" si="5"/>
        <v>19.71</v>
      </c>
      <c r="C104" s="63">
        <v>30</v>
      </c>
      <c r="D104" s="139">
        <v>23750</v>
      </c>
      <c r="E104" s="147">
        <v>14090</v>
      </c>
      <c r="F104" s="139">
        <f t="shared" si="4"/>
        <v>27395</v>
      </c>
      <c r="G104" s="151">
        <f t="shared" si="3"/>
        <v>20096</v>
      </c>
      <c r="H104" s="147">
        <v>210</v>
      </c>
    </row>
    <row r="105" spans="1:8" x14ac:dyDescent="0.2">
      <c r="A105" s="92">
        <v>114</v>
      </c>
      <c r="B105" s="67">
        <f t="shared" si="5"/>
        <v>19.75</v>
      </c>
      <c r="C105" s="63">
        <v>30</v>
      </c>
      <c r="D105" s="139">
        <v>23750</v>
      </c>
      <c r="E105" s="147">
        <v>14090</v>
      </c>
      <c r="F105" s="139">
        <f t="shared" si="4"/>
        <v>27355</v>
      </c>
      <c r="G105" s="151">
        <f t="shared" si="3"/>
        <v>20066</v>
      </c>
      <c r="H105" s="147">
        <v>210</v>
      </c>
    </row>
    <row r="106" spans="1:8" x14ac:dyDescent="0.2">
      <c r="A106" s="119">
        <v>115</v>
      </c>
      <c r="B106" s="67">
        <f t="shared" si="5"/>
        <v>19.8</v>
      </c>
      <c r="C106" s="63">
        <v>30</v>
      </c>
      <c r="D106" s="139">
        <v>23750</v>
      </c>
      <c r="E106" s="147">
        <v>14090</v>
      </c>
      <c r="F106" s="139">
        <f t="shared" si="4"/>
        <v>27306</v>
      </c>
      <c r="G106" s="151">
        <f t="shared" si="3"/>
        <v>20030</v>
      </c>
      <c r="H106" s="147">
        <v>210</v>
      </c>
    </row>
    <row r="107" spans="1:8" x14ac:dyDescent="0.2">
      <c r="A107" s="92">
        <v>116</v>
      </c>
      <c r="B107" s="67">
        <f t="shared" si="5"/>
        <v>19.84</v>
      </c>
      <c r="C107" s="63">
        <v>30</v>
      </c>
      <c r="D107" s="139">
        <v>23750</v>
      </c>
      <c r="E107" s="147">
        <v>14090</v>
      </c>
      <c r="F107" s="139">
        <f t="shared" si="4"/>
        <v>27267</v>
      </c>
      <c r="G107" s="151">
        <f t="shared" si="3"/>
        <v>20001</v>
      </c>
      <c r="H107" s="147">
        <v>210</v>
      </c>
    </row>
    <row r="108" spans="1:8" x14ac:dyDescent="0.2">
      <c r="A108" s="92">
        <v>117</v>
      </c>
      <c r="B108" s="67">
        <f t="shared" si="5"/>
        <v>19.88</v>
      </c>
      <c r="C108" s="63">
        <v>30</v>
      </c>
      <c r="D108" s="139">
        <v>23750</v>
      </c>
      <c r="E108" s="147">
        <v>14090</v>
      </c>
      <c r="F108" s="139">
        <f t="shared" si="4"/>
        <v>27228</v>
      </c>
      <c r="G108" s="151">
        <f t="shared" si="3"/>
        <v>19972</v>
      </c>
      <c r="H108" s="147">
        <v>210</v>
      </c>
    </row>
    <row r="109" spans="1:8" x14ac:dyDescent="0.2">
      <c r="A109" s="119">
        <v>118</v>
      </c>
      <c r="B109" s="67">
        <f t="shared" si="5"/>
        <v>19.920000000000002</v>
      </c>
      <c r="C109" s="63">
        <v>30</v>
      </c>
      <c r="D109" s="139">
        <v>23750</v>
      </c>
      <c r="E109" s="147">
        <v>14090</v>
      </c>
      <c r="F109" s="139">
        <f t="shared" si="4"/>
        <v>27189</v>
      </c>
      <c r="G109" s="151">
        <f t="shared" si="3"/>
        <v>19943</v>
      </c>
      <c r="H109" s="147">
        <v>210</v>
      </c>
    </row>
    <row r="110" spans="1:8" x14ac:dyDescent="0.2">
      <c r="A110" s="92">
        <v>119</v>
      </c>
      <c r="B110" s="67">
        <f t="shared" si="5"/>
        <v>19.96</v>
      </c>
      <c r="C110" s="63">
        <v>30</v>
      </c>
      <c r="D110" s="139">
        <v>23750</v>
      </c>
      <c r="E110" s="147">
        <v>14090</v>
      </c>
      <c r="F110" s="139">
        <f t="shared" si="4"/>
        <v>27150</v>
      </c>
      <c r="G110" s="151">
        <f t="shared" si="3"/>
        <v>19915</v>
      </c>
      <c r="H110" s="147">
        <v>210</v>
      </c>
    </row>
    <row r="111" spans="1:8" x14ac:dyDescent="0.2">
      <c r="A111" s="92">
        <v>120</v>
      </c>
      <c r="B111" s="67">
        <f t="shared" si="5"/>
        <v>20</v>
      </c>
      <c r="C111" s="63">
        <v>30</v>
      </c>
      <c r="D111" s="139">
        <v>23750</v>
      </c>
      <c r="E111" s="147">
        <v>14090</v>
      </c>
      <c r="F111" s="139">
        <f t="shared" si="4"/>
        <v>27111</v>
      </c>
      <c r="G111" s="151">
        <f t="shared" si="3"/>
        <v>19886</v>
      </c>
      <c r="H111" s="147">
        <v>210</v>
      </c>
    </row>
    <row r="112" spans="1:8" x14ac:dyDescent="0.2">
      <c r="A112" s="119">
        <v>121</v>
      </c>
      <c r="B112" s="67">
        <f t="shared" si="5"/>
        <v>20.04</v>
      </c>
      <c r="C112" s="63">
        <v>30</v>
      </c>
      <c r="D112" s="139">
        <v>23750</v>
      </c>
      <c r="E112" s="147">
        <v>14090</v>
      </c>
      <c r="F112" s="139">
        <f t="shared" si="4"/>
        <v>27073</v>
      </c>
      <c r="G112" s="151">
        <f t="shared" si="3"/>
        <v>19858</v>
      </c>
      <c r="H112" s="147">
        <v>210</v>
      </c>
    </row>
    <row r="113" spans="1:8" x14ac:dyDescent="0.2">
      <c r="A113" s="92">
        <v>122</v>
      </c>
      <c r="B113" s="67">
        <f t="shared" si="5"/>
        <v>20.079999999999998</v>
      </c>
      <c r="C113" s="63">
        <v>30</v>
      </c>
      <c r="D113" s="139">
        <v>23750</v>
      </c>
      <c r="E113" s="147">
        <v>14090</v>
      </c>
      <c r="F113" s="139">
        <f t="shared" si="4"/>
        <v>27035</v>
      </c>
      <c r="G113" s="151">
        <f t="shared" si="3"/>
        <v>19829</v>
      </c>
      <c r="H113" s="147">
        <v>210</v>
      </c>
    </row>
    <row r="114" spans="1:8" x14ac:dyDescent="0.2">
      <c r="A114" s="92">
        <v>123</v>
      </c>
      <c r="B114" s="67">
        <f t="shared" si="5"/>
        <v>20.12</v>
      </c>
      <c r="C114" s="63">
        <v>30</v>
      </c>
      <c r="D114" s="139">
        <v>23750</v>
      </c>
      <c r="E114" s="147">
        <v>14090</v>
      </c>
      <c r="F114" s="139">
        <f t="shared" si="4"/>
        <v>26996</v>
      </c>
      <c r="G114" s="151">
        <f t="shared" si="3"/>
        <v>19801</v>
      </c>
      <c r="H114" s="147">
        <v>210</v>
      </c>
    </row>
    <row r="115" spans="1:8" x14ac:dyDescent="0.2">
      <c r="A115" s="119">
        <v>124</v>
      </c>
      <c r="B115" s="67">
        <f t="shared" si="5"/>
        <v>20.16</v>
      </c>
      <c r="C115" s="63">
        <v>30</v>
      </c>
      <c r="D115" s="139">
        <v>23750</v>
      </c>
      <c r="E115" s="147">
        <v>14090</v>
      </c>
      <c r="F115" s="139">
        <f t="shared" si="4"/>
        <v>26958</v>
      </c>
      <c r="G115" s="151">
        <f t="shared" si="3"/>
        <v>19773</v>
      </c>
      <c r="H115" s="147">
        <v>210</v>
      </c>
    </row>
    <row r="116" spans="1:8" x14ac:dyDescent="0.2">
      <c r="A116" s="92">
        <v>125</v>
      </c>
      <c r="B116" s="67">
        <f t="shared" si="5"/>
        <v>20.190000000000001</v>
      </c>
      <c r="C116" s="63">
        <v>30</v>
      </c>
      <c r="D116" s="139">
        <v>23750</v>
      </c>
      <c r="E116" s="147">
        <v>14090</v>
      </c>
      <c r="F116" s="139">
        <f t="shared" si="4"/>
        <v>26930</v>
      </c>
      <c r="G116" s="151">
        <f t="shared" si="3"/>
        <v>19752</v>
      </c>
      <c r="H116" s="147">
        <v>210</v>
      </c>
    </row>
    <row r="117" spans="1:8" x14ac:dyDescent="0.2">
      <c r="A117" s="92">
        <v>126</v>
      </c>
      <c r="B117" s="67">
        <f t="shared" si="5"/>
        <v>20.23</v>
      </c>
      <c r="C117" s="63">
        <v>30</v>
      </c>
      <c r="D117" s="139">
        <v>23750</v>
      </c>
      <c r="E117" s="147">
        <v>14090</v>
      </c>
      <c r="F117" s="139">
        <f t="shared" si="4"/>
        <v>26892</v>
      </c>
      <c r="G117" s="151">
        <f t="shared" si="3"/>
        <v>19724</v>
      </c>
      <c r="H117" s="147">
        <v>210</v>
      </c>
    </row>
    <row r="118" spans="1:8" x14ac:dyDescent="0.2">
      <c r="A118" s="119">
        <v>127</v>
      </c>
      <c r="B118" s="67">
        <f t="shared" si="5"/>
        <v>20.27</v>
      </c>
      <c r="C118" s="63">
        <v>30</v>
      </c>
      <c r="D118" s="139">
        <v>23750</v>
      </c>
      <c r="E118" s="147">
        <v>14090</v>
      </c>
      <c r="F118" s="139">
        <f t="shared" si="4"/>
        <v>26855</v>
      </c>
      <c r="G118" s="151">
        <f t="shared" si="3"/>
        <v>19696</v>
      </c>
      <c r="H118" s="147">
        <v>210</v>
      </c>
    </row>
    <row r="119" spans="1:8" x14ac:dyDescent="0.2">
      <c r="A119" s="92">
        <v>128</v>
      </c>
      <c r="B119" s="67">
        <f t="shared" si="5"/>
        <v>20.309999999999999</v>
      </c>
      <c r="C119" s="63">
        <v>30</v>
      </c>
      <c r="D119" s="139">
        <v>23750</v>
      </c>
      <c r="E119" s="147">
        <v>14090</v>
      </c>
      <c r="F119" s="139">
        <f t="shared" si="4"/>
        <v>26817</v>
      </c>
      <c r="G119" s="151">
        <f t="shared" si="3"/>
        <v>19668</v>
      </c>
      <c r="H119" s="147">
        <v>210</v>
      </c>
    </row>
    <row r="120" spans="1:8" x14ac:dyDescent="0.2">
      <c r="A120" s="92">
        <v>129</v>
      </c>
      <c r="B120" s="67">
        <f t="shared" si="5"/>
        <v>20.350000000000001</v>
      </c>
      <c r="C120" s="63">
        <v>30</v>
      </c>
      <c r="D120" s="139">
        <v>23750</v>
      </c>
      <c r="E120" s="147">
        <v>14090</v>
      </c>
      <c r="F120" s="139">
        <f t="shared" si="4"/>
        <v>26780</v>
      </c>
      <c r="G120" s="151">
        <f t="shared" ref="G120:G183" si="6">ROUND(12*(1/B120*D120+1/C120*E120),0)</f>
        <v>19641</v>
      </c>
      <c r="H120" s="147">
        <v>210</v>
      </c>
    </row>
    <row r="121" spans="1:8" x14ac:dyDescent="0.2">
      <c r="A121" s="119">
        <v>130</v>
      </c>
      <c r="B121" s="67">
        <f t="shared" si="5"/>
        <v>20.38</v>
      </c>
      <c r="C121" s="63">
        <v>30</v>
      </c>
      <c r="D121" s="139">
        <v>23750</v>
      </c>
      <c r="E121" s="147">
        <v>14090</v>
      </c>
      <c r="F121" s="139">
        <f t="shared" si="4"/>
        <v>26752</v>
      </c>
      <c r="G121" s="151">
        <f t="shared" si="6"/>
        <v>19620</v>
      </c>
      <c r="H121" s="147">
        <v>210</v>
      </c>
    </row>
    <row r="122" spans="1:8" x14ac:dyDescent="0.2">
      <c r="A122" s="92">
        <v>131</v>
      </c>
      <c r="B122" s="67">
        <f t="shared" si="5"/>
        <v>20.420000000000002</v>
      </c>
      <c r="C122" s="63">
        <v>30</v>
      </c>
      <c r="D122" s="139">
        <v>23750</v>
      </c>
      <c r="E122" s="147">
        <v>14090</v>
      </c>
      <c r="F122" s="139">
        <f t="shared" si="4"/>
        <v>26715</v>
      </c>
      <c r="G122" s="151">
        <f t="shared" si="6"/>
        <v>19593</v>
      </c>
      <c r="H122" s="147">
        <v>210</v>
      </c>
    </row>
    <row r="123" spans="1:8" x14ac:dyDescent="0.2">
      <c r="A123" s="92">
        <v>132</v>
      </c>
      <c r="B123" s="67">
        <f t="shared" si="5"/>
        <v>20.46</v>
      </c>
      <c r="C123" s="63">
        <v>30</v>
      </c>
      <c r="D123" s="139">
        <v>23750</v>
      </c>
      <c r="E123" s="147">
        <v>14090</v>
      </c>
      <c r="F123" s="139">
        <f t="shared" si="4"/>
        <v>26678</v>
      </c>
      <c r="G123" s="151">
        <f t="shared" si="6"/>
        <v>19566</v>
      </c>
      <c r="H123" s="147">
        <v>210</v>
      </c>
    </row>
    <row r="124" spans="1:8" x14ac:dyDescent="0.2">
      <c r="A124" s="119">
        <v>133</v>
      </c>
      <c r="B124" s="67">
        <f t="shared" si="5"/>
        <v>20.49</v>
      </c>
      <c r="C124" s="63">
        <v>30</v>
      </c>
      <c r="D124" s="139">
        <v>23750</v>
      </c>
      <c r="E124" s="147">
        <v>14090</v>
      </c>
      <c r="F124" s="139">
        <f t="shared" si="4"/>
        <v>26650</v>
      </c>
      <c r="G124" s="151">
        <f t="shared" si="6"/>
        <v>19545</v>
      </c>
      <c r="H124" s="147">
        <v>210</v>
      </c>
    </row>
    <row r="125" spans="1:8" x14ac:dyDescent="0.2">
      <c r="A125" s="92">
        <v>134</v>
      </c>
      <c r="B125" s="67">
        <f t="shared" si="5"/>
        <v>20.53</v>
      </c>
      <c r="C125" s="63">
        <v>30</v>
      </c>
      <c r="D125" s="139">
        <v>23750</v>
      </c>
      <c r="E125" s="147">
        <v>14090</v>
      </c>
      <c r="F125" s="139">
        <f t="shared" si="4"/>
        <v>26614</v>
      </c>
      <c r="G125" s="151">
        <f t="shared" si="6"/>
        <v>19518</v>
      </c>
      <c r="H125" s="147">
        <v>210</v>
      </c>
    </row>
    <row r="126" spans="1:8" x14ac:dyDescent="0.2">
      <c r="A126" s="92">
        <v>135</v>
      </c>
      <c r="B126" s="67">
        <f t="shared" si="5"/>
        <v>20.56</v>
      </c>
      <c r="C126" s="63">
        <v>30</v>
      </c>
      <c r="D126" s="139">
        <v>23750</v>
      </c>
      <c r="E126" s="147">
        <v>14090</v>
      </c>
      <c r="F126" s="139">
        <f t="shared" si="4"/>
        <v>26586</v>
      </c>
      <c r="G126" s="151">
        <f t="shared" si="6"/>
        <v>19498</v>
      </c>
      <c r="H126" s="147">
        <v>210</v>
      </c>
    </row>
    <row r="127" spans="1:8" x14ac:dyDescent="0.2">
      <c r="A127" s="119">
        <v>136</v>
      </c>
      <c r="B127" s="67">
        <f t="shared" si="5"/>
        <v>20.6</v>
      </c>
      <c r="C127" s="63">
        <v>30</v>
      </c>
      <c r="D127" s="139">
        <v>23750</v>
      </c>
      <c r="E127" s="147">
        <v>14090</v>
      </c>
      <c r="F127" s="139">
        <f t="shared" si="4"/>
        <v>26550</v>
      </c>
      <c r="G127" s="151">
        <f t="shared" si="6"/>
        <v>19471</v>
      </c>
      <c r="H127" s="147">
        <v>210</v>
      </c>
    </row>
    <row r="128" spans="1:8" x14ac:dyDescent="0.2">
      <c r="A128" s="92">
        <v>137</v>
      </c>
      <c r="B128" s="67">
        <f t="shared" si="5"/>
        <v>20.63</v>
      </c>
      <c r="C128" s="63">
        <v>30</v>
      </c>
      <c r="D128" s="139">
        <v>23750</v>
      </c>
      <c r="E128" s="147">
        <v>14090</v>
      </c>
      <c r="F128" s="139">
        <f t="shared" si="4"/>
        <v>26523</v>
      </c>
      <c r="G128" s="151">
        <f t="shared" si="6"/>
        <v>19451</v>
      </c>
      <c r="H128" s="147">
        <v>210</v>
      </c>
    </row>
    <row r="129" spans="1:8" x14ac:dyDescent="0.2">
      <c r="A129" s="92">
        <v>138</v>
      </c>
      <c r="B129" s="67">
        <f t="shared" si="5"/>
        <v>20.67</v>
      </c>
      <c r="C129" s="63">
        <v>30</v>
      </c>
      <c r="D129" s="139">
        <v>23750</v>
      </c>
      <c r="E129" s="147">
        <v>14090</v>
      </c>
      <c r="F129" s="139">
        <f t="shared" si="4"/>
        <v>26487</v>
      </c>
      <c r="G129" s="151">
        <f t="shared" si="6"/>
        <v>19424</v>
      </c>
      <c r="H129" s="147">
        <v>210</v>
      </c>
    </row>
    <row r="130" spans="1:8" x14ac:dyDescent="0.2">
      <c r="A130" s="119">
        <v>139</v>
      </c>
      <c r="B130" s="67">
        <f t="shared" si="5"/>
        <v>20.7</v>
      </c>
      <c r="C130" s="63">
        <v>30</v>
      </c>
      <c r="D130" s="139">
        <v>23750</v>
      </c>
      <c r="E130" s="147">
        <v>14090</v>
      </c>
      <c r="F130" s="139">
        <f t="shared" si="4"/>
        <v>26459</v>
      </c>
      <c r="G130" s="151">
        <f t="shared" si="6"/>
        <v>19404</v>
      </c>
      <c r="H130" s="147">
        <v>210</v>
      </c>
    </row>
    <row r="131" spans="1:8" x14ac:dyDescent="0.2">
      <c r="A131" s="92">
        <v>140</v>
      </c>
      <c r="B131" s="67">
        <f t="shared" si="5"/>
        <v>20.74</v>
      </c>
      <c r="C131" s="63">
        <v>30</v>
      </c>
      <c r="D131" s="139">
        <v>23750</v>
      </c>
      <c r="E131" s="147">
        <v>14090</v>
      </c>
      <c r="F131" s="139">
        <f t="shared" si="4"/>
        <v>26424</v>
      </c>
      <c r="G131" s="151">
        <f t="shared" si="6"/>
        <v>19378</v>
      </c>
      <c r="H131" s="147">
        <v>210</v>
      </c>
    </row>
    <row r="132" spans="1:8" x14ac:dyDescent="0.2">
      <c r="A132" s="92">
        <v>141</v>
      </c>
      <c r="B132" s="67">
        <f t="shared" si="5"/>
        <v>20.77</v>
      </c>
      <c r="C132" s="63">
        <v>30</v>
      </c>
      <c r="D132" s="139">
        <v>23750</v>
      </c>
      <c r="E132" s="147">
        <v>14090</v>
      </c>
      <c r="F132" s="139">
        <f t="shared" si="4"/>
        <v>26397</v>
      </c>
      <c r="G132" s="151">
        <f t="shared" si="6"/>
        <v>19358</v>
      </c>
      <c r="H132" s="147">
        <v>210</v>
      </c>
    </row>
    <row r="133" spans="1:8" x14ac:dyDescent="0.2">
      <c r="A133" s="119">
        <v>142</v>
      </c>
      <c r="B133" s="67">
        <f t="shared" si="5"/>
        <v>20.81</v>
      </c>
      <c r="C133" s="63">
        <v>30</v>
      </c>
      <c r="D133" s="139">
        <v>23750</v>
      </c>
      <c r="E133" s="147">
        <v>14090</v>
      </c>
      <c r="F133" s="139">
        <f t="shared" si="4"/>
        <v>26361</v>
      </c>
      <c r="G133" s="151">
        <f t="shared" si="6"/>
        <v>19331</v>
      </c>
      <c r="H133" s="147">
        <v>210</v>
      </c>
    </row>
    <row r="134" spans="1:8" x14ac:dyDescent="0.2">
      <c r="A134" s="92">
        <v>143</v>
      </c>
      <c r="B134" s="67">
        <f t="shared" si="5"/>
        <v>20.84</v>
      </c>
      <c r="C134" s="63">
        <v>30</v>
      </c>
      <c r="D134" s="139">
        <v>23750</v>
      </c>
      <c r="E134" s="147">
        <v>14090</v>
      </c>
      <c r="F134" s="139">
        <f t="shared" si="4"/>
        <v>26334</v>
      </c>
      <c r="G134" s="151">
        <f t="shared" si="6"/>
        <v>19312</v>
      </c>
      <c r="H134" s="147">
        <v>210</v>
      </c>
    </row>
    <row r="135" spans="1:8" x14ac:dyDescent="0.2">
      <c r="A135" s="92">
        <v>144</v>
      </c>
      <c r="B135" s="67">
        <f t="shared" si="5"/>
        <v>20.87</v>
      </c>
      <c r="C135" s="63">
        <v>30</v>
      </c>
      <c r="D135" s="139">
        <v>23750</v>
      </c>
      <c r="E135" s="147">
        <v>14090</v>
      </c>
      <c r="F135" s="139">
        <f t="shared" si="4"/>
        <v>26308</v>
      </c>
      <c r="G135" s="151">
        <f t="shared" si="6"/>
        <v>19292</v>
      </c>
      <c r="H135" s="147">
        <v>210</v>
      </c>
    </row>
    <row r="136" spans="1:8" x14ac:dyDescent="0.2">
      <c r="A136" s="119">
        <v>145</v>
      </c>
      <c r="B136" s="67">
        <f t="shared" si="5"/>
        <v>20.91</v>
      </c>
      <c r="C136" s="63">
        <v>30</v>
      </c>
      <c r="D136" s="139">
        <v>23750</v>
      </c>
      <c r="E136" s="147">
        <v>14090</v>
      </c>
      <c r="F136" s="139">
        <f t="shared" si="4"/>
        <v>26272</v>
      </c>
      <c r="G136" s="151">
        <f t="shared" si="6"/>
        <v>19266</v>
      </c>
      <c r="H136" s="147">
        <v>210</v>
      </c>
    </row>
    <row r="137" spans="1:8" x14ac:dyDescent="0.2">
      <c r="A137" s="92">
        <v>146</v>
      </c>
      <c r="B137" s="67">
        <f t="shared" si="5"/>
        <v>20.94</v>
      </c>
      <c r="C137" s="63">
        <v>30</v>
      </c>
      <c r="D137" s="139">
        <v>23750</v>
      </c>
      <c r="E137" s="147">
        <v>14090</v>
      </c>
      <c r="F137" s="139">
        <f t="shared" si="4"/>
        <v>26246</v>
      </c>
      <c r="G137" s="151">
        <f t="shared" si="6"/>
        <v>19246</v>
      </c>
      <c r="H137" s="147">
        <v>210</v>
      </c>
    </row>
    <row r="138" spans="1:8" x14ac:dyDescent="0.2">
      <c r="A138" s="92">
        <v>147</v>
      </c>
      <c r="B138" s="67">
        <f t="shared" si="5"/>
        <v>20.97</v>
      </c>
      <c r="C138" s="63">
        <v>30</v>
      </c>
      <c r="D138" s="139">
        <v>23750</v>
      </c>
      <c r="E138" s="147">
        <v>14090</v>
      </c>
      <c r="F138" s="139">
        <f t="shared" si="4"/>
        <v>26220</v>
      </c>
      <c r="G138" s="151">
        <f t="shared" si="6"/>
        <v>19227</v>
      </c>
      <c r="H138" s="147">
        <v>210</v>
      </c>
    </row>
    <row r="139" spans="1:8" x14ac:dyDescent="0.2">
      <c r="A139" s="119">
        <v>148</v>
      </c>
      <c r="B139" s="67">
        <f t="shared" si="5"/>
        <v>21</v>
      </c>
      <c r="C139" s="63">
        <v>30</v>
      </c>
      <c r="D139" s="139">
        <v>23750</v>
      </c>
      <c r="E139" s="147">
        <v>14090</v>
      </c>
      <c r="F139" s="139">
        <f t="shared" si="4"/>
        <v>26193</v>
      </c>
      <c r="G139" s="151">
        <f t="shared" si="6"/>
        <v>19207</v>
      </c>
      <c r="H139" s="147">
        <v>210</v>
      </c>
    </row>
    <row r="140" spans="1:8" x14ac:dyDescent="0.2">
      <c r="A140" s="92">
        <v>149</v>
      </c>
      <c r="B140" s="67">
        <f t="shared" si="5"/>
        <v>21.04</v>
      </c>
      <c r="C140" s="63">
        <v>30</v>
      </c>
      <c r="D140" s="139">
        <v>23750</v>
      </c>
      <c r="E140" s="147">
        <v>14090</v>
      </c>
      <c r="F140" s="139">
        <f t="shared" si="4"/>
        <v>26159</v>
      </c>
      <c r="G140" s="151">
        <f t="shared" si="6"/>
        <v>19182</v>
      </c>
      <c r="H140" s="147">
        <v>210</v>
      </c>
    </row>
    <row r="141" spans="1:8" x14ac:dyDescent="0.2">
      <c r="A141" s="92">
        <v>150</v>
      </c>
      <c r="B141" s="67">
        <f t="shared" si="5"/>
        <v>21.07</v>
      </c>
      <c r="C141" s="63">
        <v>30</v>
      </c>
      <c r="D141" s="139">
        <v>23750</v>
      </c>
      <c r="E141" s="147">
        <v>14090</v>
      </c>
      <c r="F141" s="139">
        <f t="shared" si="4"/>
        <v>26132</v>
      </c>
      <c r="G141" s="151">
        <f t="shared" si="6"/>
        <v>19162</v>
      </c>
      <c r="H141" s="147">
        <v>210</v>
      </c>
    </row>
    <row r="142" spans="1:8" x14ac:dyDescent="0.2">
      <c r="A142" s="119">
        <v>151</v>
      </c>
      <c r="B142" s="67">
        <f t="shared" si="5"/>
        <v>21.1</v>
      </c>
      <c r="C142" s="63">
        <v>30</v>
      </c>
      <c r="D142" s="139">
        <v>23750</v>
      </c>
      <c r="E142" s="147">
        <v>14090</v>
      </c>
      <c r="F142" s="139">
        <f t="shared" ref="F142:F205" si="7">ROUND(12*1.35278*(1/B142*D142+1/C142*E142)+H142,0)</f>
        <v>26106</v>
      </c>
      <c r="G142" s="151">
        <f t="shared" si="6"/>
        <v>19143</v>
      </c>
      <c r="H142" s="147">
        <v>210</v>
      </c>
    </row>
    <row r="143" spans="1:8" x14ac:dyDescent="0.2">
      <c r="A143" s="92">
        <v>152</v>
      </c>
      <c r="B143" s="67">
        <f t="shared" ref="B143:B206" si="8">ROUND(0.73*(6.558*LN(A143)-4),2)</f>
        <v>21.13</v>
      </c>
      <c r="C143" s="63">
        <v>30</v>
      </c>
      <c r="D143" s="139">
        <v>23750</v>
      </c>
      <c r="E143" s="147">
        <v>14090</v>
      </c>
      <c r="F143" s="139">
        <f t="shared" si="7"/>
        <v>26080</v>
      </c>
      <c r="G143" s="151">
        <f t="shared" si="6"/>
        <v>19124</v>
      </c>
      <c r="H143" s="147">
        <v>210</v>
      </c>
    </row>
    <row r="144" spans="1:8" x14ac:dyDescent="0.2">
      <c r="A144" s="92">
        <v>153</v>
      </c>
      <c r="B144" s="67">
        <f t="shared" si="8"/>
        <v>21.16</v>
      </c>
      <c r="C144" s="63">
        <v>30</v>
      </c>
      <c r="D144" s="139">
        <v>23750</v>
      </c>
      <c r="E144" s="147">
        <v>14090</v>
      </c>
      <c r="F144" s="139">
        <f t="shared" si="7"/>
        <v>26055</v>
      </c>
      <c r="G144" s="151">
        <f t="shared" si="6"/>
        <v>19105</v>
      </c>
      <c r="H144" s="147">
        <v>210</v>
      </c>
    </row>
    <row r="145" spans="1:8" x14ac:dyDescent="0.2">
      <c r="A145" s="119">
        <v>154</v>
      </c>
      <c r="B145" s="67">
        <f t="shared" si="8"/>
        <v>21.19</v>
      </c>
      <c r="C145" s="63">
        <v>30</v>
      </c>
      <c r="D145" s="139">
        <v>23750</v>
      </c>
      <c r="E145" s="147">
        <v>14090</v>
      </c>
      <c r="F145" s="139">
        <f t="shared" si="7"/>
        <v>26029</v>
      </c>
      <c r="G145" s="151">
        <f t="shared" si="6"/>
        <v>19086</v>
      </c>
      <c r="H145" s="147">
        <v>210</v>
      </c>
    </row>
    <row r="146" spans="1:8" x14ac:dyDescent="0.2">
      <c r="A146" s="92">
        <v>155</v>
      </c>
      <c r="B146" s="67">
        <f t="shared" si="8"/>
        <v>21.22</v>
      </c>
      <c r="C146" s="63">
        <v>30</v>
      </c>
      <c r="D146" s="139">
        <v>23750</v>
      </c>
      <c r="E146" s="147">
        <v>14090</v>
      </c>
      <c r="F146" s="139">
        <f t="shared" si="7"/>
        <v>26003</v>
      </c>
      <c r="G146" s="151">
        <f t="shared" si="6"/>
        <v>19067</v>
      </c>
      <c r="H146" s="147">
        <v>210</v>
      </c>
    </row>
    <row r="147" spans="1:8" x14ac:dyDescent="0.2">
      <c r="A147" s="92">
        <v>156</v>
      </c>
      <c r="B147" s="67">
        <f t="shared" si="8"/>
        <v>21.26</v>
      </c>
      <c r="C147" s="63">
        <v>30</v>
      </c>
      <c r="D147" s="139">
        <v>23750</v>
      </c>
      <c r="E147" s="147">
        <v>14090</v>
      </c>
      <c r="F147" s="139">
        <f t="shared" si="7"/>
        <v>25969</v>
      </c>
      <c r="G147" s="151">
        <f t="shared" si="6"/>
        <v>19041</v>
      </c>
      <c r="H147" s="147">
        <v>210</v>
      </c>
    </row>
    <row r="148" spans="1:8" x14ac:dyDescent="0.2">
      <c r="A148" s="119">
        <v>157</v>
      </c>
      <c r="B148" s="67">
        <f t="shared" si="8"/>
        <v>21.29</v>
      </c>
      <c r="C148" s="63">
        <v>30</v>
      </c>
      <c r="D148" s="139">
        <v>23750</v>
      </c>
      <c r="E148" s="147">
        <v>14090</v>
      </c>
      <c r="F148" s="139">
        <f t="shared" si="7"/>
        <v>25943</v>
      </c>
      <c r="G148" s="151">
        <f t="shared" si="6"/>
        <v>19023</v>
      </c>
      <c r="H148" s="147">
        <v>210</v>
      </c>
    </row>
    <row r="149" spans="1:8" x14ac:dyDescent="0.2">
      <c r="A149" s="92">
        <v>158</v>
      </c>
      <c r="B149" s="67">
        <f t="shared" si="8"/>
        <v>21.32</v>
      </c>
      <c r="C149" s="63">
        <v>30</v>
      </c>
      <c r="D149" s="139">
        <v>23750</v>
      </c>
      <c r="E149" s="147">
        <v>14090</v>
      </c>
      <c r="F149" s="139">
        <f t="shared" si="7"/>
        <v>25918</v>
      </c>
      <c r="G149" s="151">
        <f t="shared" si="6"/>
        <v>19004</v>
      </c>
      <c r="H149" s="147">
        <v>210</v>
      </c>
    </row>
    <row r="150" spans="1:8" x14ac:dyDescent="0.2">
      <c r="A150" s="92">
        <v>159</v>
      </c>
      <c r="B150" s="67">
        <f t="shared" si="8"/>
        <v>21.35</v>
      </c>
      <c r="C150" s="63">
        <v>30</v>
      </c>
      <c r="D150" s="139">
        <v>23750</v>
      </c>
      <c r="E150" s="147">
        <v>14090</v>
      </c>
      <c r="F150" s="139">
        <f t="shared" si="7"/>
        <v>25892</v>
      </c>
      <c r="G150" s="151">
        <f t="shared" si="6"/>
        <v>18985</v>
      </c>
      <c r="H150" s="147">
        <v>210</v>
      </c>
    </row>
    <row r="151" spans="1:8" x14ac:dyDescent="0.2">
      <c r="A151" s="119">
        <v>160</v>
      </c>
      <c r="B151" s="67">
        <f t="shared" si="8"/>
        <v>21.38</v>
      </c>
      <c r="C151" s="63">
        <v>30</v>
      </c>
      <c r="D151" s="139">
        <v>23750</v>
      </c>
      <c r="E151" s="147">
        <v>14090</v>
      </c>
      <c r="F151" s="139">
        <f t="shared" si="7"/>
        <v>25867</v>
      </c>
      <c r="G151" s="151">
        <f t="shared" si="6"/>
        <v>18966</v>
      </c>
      <c r="H151" s="147">
        <v>210</v>
      </c>
    </row>
    <row r="152" spans="1:8" x14ac:dyDescent="0.2">
      <c r="A152" s="92">
        <v>161</v>
      </c>
      <c r="B152" s="67">
        <f t="shared" si="8"/>
        <v>21.41</v>
      </c>
      <c r="C152" s="63">
        <v>30</v>
      </c>
      <c r="D152" s="139">
        <v>23750</v>
      </c>
      <c r="E152" s="147">
        <v>14090</v>
      </c>
      <c r="F152" s="139">
        <f t="shared" si="7"/>
        <v>25842</v>
      </c>
      <c r="G152" s="151">
        <f t="shared" si="6"/>
        <v>18948</v>
      </c>
      <c r="H152" s="147">
        <v>210</v>
      </c>
    </row>
    <row r="153" spans="1:8" x14ac:dyDescent="0.2">
      <c r="A153" s="92">
        <v>162</v>
      </c>
      <c r="B153" s="67">
        <f t="shared" si="8"/>
        <v>21.44</v>
      </c>
      <c r="C153" s="63">
        <v>30</v>
      </c>
      <c r="D153" s="139">
        <v>23750</v>
      </c>
      <c r="E153" s="147">
        <v>14090</v>
      </c>
      <c r="F153" s="139">
        <f t="shared" si="7"/>
        <v>25817</v>
      </c>
      <c r="G153" s="151">
        <f t="shared" si="6"/>
        <v>18929</v>
      </c>
      <c r="H153" s="147">
        <v>210</v>
      </c>
    </row>
    <row r="154" spans="1:8" x14ac:dyDescent="0.2">
      <c r="A154" s="119">
        <v>163</v>
      </c>
      <c r="B154" s="67">
        <f t="shared" si="8"/>
        <v>21.47</v>
      </c>
      <c r="C154" s="63">
        <v>30</v>
      </c>
      <c r="D154" s="139">
        <v>23750</v>
      </c>
      <c r="E154" s="147">
        <v>14090</v>
      </c>
      <c r="F154" s="139">
        <f t="shared" si="7"/>
        <v>25792</v>
      </c>
      <c r="G154" s="151">
        <f t="shared" si="6"/>
        <v>18910</v>
      </c>
      <c r="H154" s="147">
        <v>210</v>
      </c>
    </row>
    <row r="155" spans="1:8" x14ac:dyDescent="0.2">
      <c r="A155" s="92">
        <v>164</v>
      </c>
      <c r="B155" s="67">
        <f t="shared" si="8"/>
        <v>21.49</v>
      </c>
      <c r="C155" s="63">
        <v>30</v>
      </c>
      <c r="D155" s="139">
        <v>23750</v>
      </c>
      <c r="E155" s="147">
        <v>14090</v>
      </c>
      <c r="F155" s="139">
        <f t="shared" si="7"/>
        <v>25775</v>
      </c>
      <c r="G155" s="151">
        <f t="shared" si="6"/>
        <v>18898</v>
      </c>
      <c r="H155" s="147">
        <v>210</v>
      </c>
    </row>
    <row r="156" spans="1:8" x14ac:dyDescent="0.2">
      <c r="A156" s="92">
        <v>165</v>
      </c>
      <c r="B156" s="67">
        <f t="shared" si="8"/>
        <v>21.52</v>
      </c>
      <c r="C156" s="63">
        <v>30</v>
      </c>
      <c r="D156" s="139">
        <v>23750</v>
      </c>
      <c r="E156" s="147">
        <v>14090</v>
      </c>
      <c r="F156" s="139">
        <f t="shared" si="7"/>
        <v>25750</v>
      </c>
      <c r="G156" s="151">
        <f t="shared" si="6"/>
        <v>18879</v>
      </c>
      <c r="H156" s="147">
        <v>210</v>
      </c>
    </row>
    <row r="157" spans="1:8" x14ac:dyDescent="0.2">
      <c r="A157" s="119">
        <v>166</v>
      </c>
      <c r="B157" s="67">
        <f t="shared" si="8"/>
        <v>21.55</v>
      </c>
      <c r="C157" s="63">
        <v>30</v>
      </c>
      <c r="D157" s="139">
        <v>23750</v>
      </c>
      <c r="E157" s="147">
        <v>14090</v>
      </c>
      <c r="F157" s="139">
        <f t="shared" si="7"/>
        <v>25725</v>
      </c>
      <c r="G157" s="151">
        <f t="shared" si="6"/>
        <v>18861</v>
      </c>
      <c r="H157" s="147">
        <v>210</v>
      </c>
    </row>
    <row r="158" spans="1:8" x14ac:dyDescent="0.2">
      <c r="A158" s="92">
        <v>167</v>
      </c>
      <c r="B158" s="67">
        <f t="shared" si="8"/>
        <v>21.58</v>
      </c>
      <c r="C158" s="63">
        <v>30</v>
      </c>
      <c r="D158" s="139">
        <v>23750</v>
      </c>
      <c r="E158" s="147">
        <v>14090</v>
      </c>
      <c r="F158" s="139">
        <f t="shared" si="7"/>
        <v>25700</v>
      </c>
      <c r="G158" s="151">
        <f t="shared" si="6"/>
        <v>18843</v>
      </c>
      <c r="H158" s="147">
        <v>210</v>
      </c>
    </row>
    <row r="159" spans="1:8" x14ac:dyDescent="0.2">
      <c r="A159" s="92">
        <v>168</v>
      </c>
      <c r="B159" s="67">
        <f t="shared" si="8"/>
        <v>21.61</v>
      </c>
      <c r="C159" s="63">
        <v>30</v>
      </c>
      <c r="D159" s="139">
        <v>23750</v>
      </c>
      <c r="E159" s="147">
        <v>14090</v>
      </c>
      <c r="F159" s="139">
        <f t="shared" si="7"/>
        <v>25675</v>
      </c>
      <c r="G159" s="151">
        <f t="shared" si="6"/>
        <v>18824</v>
      </c>
      <c r="H159" s="147">
        <v>210</v>
      </c>
    </row>
    <row r="160" spans="1:8" x14ac:dyDescent="0.2">
      <c r="A160" s="92">
        <v>169</v>
      </c>
      <c r="B160" s="57">
        <f t="shared" si="8"/>
        <v>21.64</v>
      </c>
      <c r="C160" s="63">
        <v>30</v>
      </c>
      <c r="D160" s="139">
        <v>23750</v>
      </c>
      <c r="E160" s="147">
        <v>14090</v>
      </c>
      <c r="F160" s="139">
        <f t="shared" si="7"/>
        <v>25650</v>
      </c>
      <c r="G160" s="151">
        <f t="shared" si="6"/>
        <v>18806</v>
      </c>
      <c r="H160" s="147">
        <v>210</v>
      </c>
    </row>
    <row r="161" spans="1:8" x14ac:dyDescent="0.2">
      <c r="A161" s="92">
        <v>170</v>
      </c>
      <c r="B161" s="57">
        <f t="shared" si="8"/>
        <v>21.67</v>
      </c>
      <c r="C161" s="63">
        <v>30</v>
      </c>
      <c r="D161" s="139">
        <v>23750</v>
      </c>
      <c r="E161" s="147">
        <v>14090</v>
      </c>
      <c r="F161" s="139">
        <f t="shared" si="7"/>
        <v>25626</v>
      </c>
      <c r="G161" s="151">
        <f t="shared" si="6"/>
        <v>18788</v>
      </c>
      <c r="H161" s="147">
        <v>210</v>
      </c>
    </row>
    <row r="162" spans="1:8" x14ac:dyDescent="0.2">
      <c r="A162" s="92">
        <v>171</v>
      </c>
      <c r="B162" s="57">
        <f t="shared" si="8"/>
        <v>21.69</v>
      </c>
      <c r="C162" s="63">
        <v>30</v>
      </c>
      <c r="D162" s="139">
        <v>23750</v>
      </c>
      <c r="E162" s="147">
        <v>14090</v>
      </c>
      <c r="F162" s="139">
        <f t="shared" si="7"/>
        <v>25609</v>
      </c>
      <c r="G162" s="151">
        <f t="shared" si="6"/>
        <v>18776</v>
      </c>
      <c r="H162" s="147">
        <v>210</v>
      </c>
    </row>
    <row r="163" spans="1:8" x14ac:dyDescent="0.2">
      <c r="A163" s="92">
        <v>172</v>
      </c>
      <c r="B163" s="57">
        <f t="shared" si="8"/>
        <v>21.72</v>
      </c>
      <c r="C163" s="63">
        <v>30</v>
      </c>
      <c r="D163" s="139">
        <v>23750</v>
      </c>
      <c r="E163" s="147">
        <v>14090</v>
      </c>
      <c r="F163" s="139">
        <f t="shared" si="7"/>
        <v>25585</v>
      </c>
      <c r="G163" s="151">
        <f t="shared" si="6"/>
        <v>18758</v>
      </c>
      <c r="H163" s="147">
        <v>210</v>
      </c>
    </row>
    <row r="164" spans="1:8" x14ac:dyDescent="0.2">
      <c r="A164" s="92">
        <v>173</v>
      </c>
      <c r="B164" s="57">
        <f t="shared" si="8"/>
        <v>21.75</v>
      </c>
      <c r="C164" s="63">
        <v>30</v>
      </c>
      <c r="D164" s="139">
        <v>23750</v>
      </c>
      <c r="E164" s="147">
        <v>14090</v>
      </c>
      <c r="F164" s="139">
        <f t="shared" si="7"/>
        <v>25560</v>
      </c>
      <c r="G164" s="151">
        <f t="shared" si="6"/>
        <v>18739</v>
      </c>
      <c r="H164" s="147">
        <v>210</v>
      </c>
    </row>
    <row r="165" spans="1:8" x14ac:dyDescent="0.2">
      <c r="A165" s="92">
        <v>174</v>
      </c>
      <c r="B165" s="57">
        <f t="shared" si="8"/>
        <v>21.78</v>
      </c>
      <c r="C165" s="63">
        <v>30</v>
      </c>
      <c r="D165" s="139">
        <v>23750</v>
      </c>
      <c r="E165" s="147">
        <v>14090</v>
      </c>
      <c r="F165" s="139">
        <f t="shared" si="7"/>
        <v>25536</v>
      </c>
      <c r="G165" s="151">
        <f t="shared" si="6"/>
        <v>18721</v>
      </c>
      <c r="H165" s="147">
        <v>210</v>
      </c>
    </row>
    <row r="166" spans="1:8" x14ac:dyDescent="0.2">
      <c r="A166" s="92">
        <v>175</v>
      </c>
      <c r="B166" s="57">
        <f t="shared" si="8"/>
        <v>21.81</v>
      </c>
      <c r="C166" s="63">
        <v>30</v>
      </c>
      <c r="D166" s="139">
        <v>23750</v>
      </c>
      <c r="E166" s="147">
        <v>14090</v>
      </c>
      <c r="F166" s="139">
        <f t="shared" si="7"/>
        <v>25512</v>
      </c>
      <c r="G166" s="151">
        <f t="shared" si="6"/>
        <v>18703</v>
      </c>
      <c r="H166" s="147">
        <v>210</v>
      </c>
    </row>
    <row r="167" spans="1:8" x14ac:dyDescent="0.2">
      <c r="A167" s="92">
        <v>176</v>
      </c>
      <c r="B167" s="57">
        <f t="shared" si="8"/>
        <v>21.83</v>
      </c>
      <c r="C167" s="63">
        <v>30</v>
      </c>
      <c r="D167" s="139">
        <v>23750</v>
      </c>
      <c r="E167" s="147">
        <v>14090</v>
      </c>
      <c r="F167" s="139">
        <f t="shared" si="7"/>
        <v>25495</v>
      </c>
      <c r="G167" s="151">
        <f t="shared" si="6"/>
        <v>18691</v>
      </c>
      <c r="H167" s="147">
        <v>210</v>
      </c>
    </row>
    <row r="168" spans="1:8" x14ac:dyDescent="0.2">
      <c r="A168" s="92">
        <v>177</v>
      </c>
      <c r="B168" s="57">
        <f t="shared" si="8"/>
        <v>21.86</v>
      </c>
      <c r="C168" s="63">
        <v>30</v>
      </c>
      <c r="D168" s="139">
        <v>23750</v>
      </c>
      <c r="E168" s="147">
        <v>14090</v>
      </c>
      <c r="F168" s="139">
        <f t="shared" si="7"/>
        <v>25471</v>
      </c>
      <c r="G168" s="151">
        <f t="shared" si="6"/>
        <v>18674</v>
      </c>
      <c r="H168" s="147">
        <v>210</v>
      </c>
    </row>
    <row r="169" spans="1:8" x14ac:dyDescent="0.2">
      <c r="A169" s="92">
        <v>178</v>
      </c>
      <c r="B169" s="57">
        <f t="shared" si="8"/>
        <v>21.89</v>
      </c>
      <c r="C169" s="63">
        <v>30</v>
      </c>
      <c r="D169" s="139">
        <v>23750</v>
      </c>
      <c r="E169" s="147">
        <v>14090</v>
      </c>
      <c r="F169" s="139">
        <f t="shared" si="7"/>
        <v>25447</v>
      </c>
      <c r="G169" s="151">
        <f t="shared" si="6"/>
        <v>18656</v>
      </c>
      <c r="H169" s="147">
        <v>210</v>
      </c>
    </row>
    <row r="170" spans="1:8" x14ac:dyDescent="0.2">
      <c r="A170" s="92">
        <v>179</v>
      </c>
      <c r="B170" s="57">
        <f t="shared" si="8"/>
        <v>21.91</v>
      </c>
      <c r="C170" s="63">
        <v>30</v>
      </c>
      <c r="D170" s="139">
        <v>23750</v>
      </c>
      <c r="E170" s="147">
        <v>14090</v>
      </c>
      <c r="F170" s="139">
        <f t="shared" si="7"/>
        <v>25431</v>
      </c>
      <c r="G170" s="151">
        <f t="shared" si="6"/>
        <v>18644</v>
      </c>
      <c r="H170" s="147">
        <v>210</v>
      </c>
    </row>
    <row r="171" spans="1:8" x14ac:dyDescent="0.2">
      <c r="A171" s="92">
        <v>180</v>
      </c>
      <c r="B171" s="57">
        <f t="shared" si="8"/>
        <v>21.94</v>
      </c>
      <c r="C171" s="63">
        <v>30</v>
      </c>
      <c r="D171" s="139">
        <v>23750</v>
      </c>
      <c r="E171" s="147">
        <v>14090</v>
      </c>
      <c r="F171" s="139">
        <f t="shared" si="7"/>
        <v>25407</v>
      </c>
      <c r="G171" s="151">
        <f t="shared" si="6"/>
        <v>18626</v>
      </c>
      <c r="H171" s="147">
        <v>210</v>
      </c>
    </row>
    <row r="172" spans="1:8" x14ac:dyDescent="0.2">
      <c r="A172" s="92">
        <v>181</v>
      </c>
      <c r="B172" s="57">
        <f t="shared" si="8"/>
        <v>21.97</v>
      </c>
      <c r="C172" s="63">
        <v>30</v>
      </c>
      <c r="D172" s="139">
        <v>23750</v>
      </c>
      <c r="E172" s="147">
        <v>14090</v>
      </c>
      <c r="F172" s="139">
        <f t="shared" si="7"/>
        <v>25383</v>
      </c>
      <c r="G172" s="151">
        <f t="shared" si="6"/>
        <v>18608</v>
      </c>
      <c r="H172" s="147">
        <v>210</v>
      </c>
    </row>
    <row r="173" spans="1:8" x14ac:dyDescent="0.2">
      <c r="A173" s="92">
        <v>182</v>
      </c>
      <c r="B173" s="57">
        <f t="shared" si="8"/>
        <v>21.99</v>
      </c>
      <c r="C173" s="63">
        <v>30</v>
      </c>
      <c r="D173" s="139">
        <v>23750</v>
      </c>
      <c r="E173" s="147">
        <v>14090</v>
      </c>
      <c r="F173" s="139">
        <f t="shared" si="7"/>
        <v>25367</v>
      </c>
      <c r="G173" s="151">
        <f t="shared" si="6"/>
        <v>18596</v>
      </c>
      <c r="H173" s="147">
        <v>210</v>
      </c>
    </row>
    <row r="174" spans="1:8" x14ac:dyDescent="0.2">
      <c r="A174" s="92">
        <v>183</v>
      </c>
      <c r="B174" s="57">
        <f t="shared" si="8"/>
        <v>22.02</v>
      </c>
      <c r="C174" s="63">
        <v>30</v>
      </c>
      <c r="D174" s="139">
        <v>23750</v>
      </c>
      <c r="E174" s="147">
        <v>14090</v>
      </c>
      <c r="F174" s="139">
        <f t="shared" si="7"/>
        <v>25343</v>
      </c>
      <c r="G174" s="151">
        <f t="shared" si="6"/>
        <v>18579</v>
      </c>
      <c r="H174" s="147">
        <v>210</v>
      </c>
    </row>
    <row r="175" spans="1:8" x14ac:dyDescent="0.2">
      <c r="A175" s="92">
        <v>184</v>
      </c>
      <c r="B175" s="57">
        <f t="shared" si="8"/>
        <v>22.05</v>
      </c>
      <c r="C175" s="63">
        <v>30</v>
      </c>
      <c r="D175" s="139">
        <v>23750</v>
      </c>
      <c r="E175" s="147">
        <v>14090</v>
      </c>
      <c r="F175" s="139">
        <f t="shared" si="7"/>
        <v>25319</v>
      </c>
      <c r="G175" s="151">
        <f t="shared" si="6"/>
        <v>18561</v>
      </c>
      <c r="H175" s="147">
        <v>210</v>
      </c>
    </row>
    <row r="176" spans="1:8" x14ac:dyDescent="0.2">
      <c r="A176" s="92">
        <v>185</v>
      </c>
      <c r="B176" s="57">
        <f t="shared" si="8"/>
        <v>22.07</v>
      </c>
      <c r="C176" s="63">
        <v>30</v>
      </c>
      <c r="D176" s="139">
        <v>23750</v>
      </c>
      <c r="E176" s="147">
        <v>14090</v>
      </c>
      <c r="F176" s="139">
        <f t="shared" si="7"/>
        <v>25303</v>
      </c>
      <c r="G176" s="151">
        <f t="shared" si="6"/>
        <v>18549</v>
      </c>
      <c r="H176" s="147">
        <v>210</v>
      </c>
    </row>
    <row r="177" spans="1:8" x14ac:dyDescent="0.2">
      <c r="A177" s="92">
        <v>186</v>
      </c>
      <c r="B177" s="57">
        <f t="shared" si="8"/>
        <v>22.1</v>
      </c>
      <c r="C177" s="63">
        <v>30</v>
      </c>
      <c r="D177" s="139">
        <v>23750</v>
      </c>
      <c r="E177" s="147">
        <v>14090</v>
      </c>
      <c r="F177" s="139">
        <f t="shared" si="7"/>
        <v>25280</v>
      </c>
      <c r="G177" s="151">
        <f t="shared" si="6"/>
        <v>18532</v>
      </c>
      <c r="H177" s="147">
        <v>210</v>
      </c>
    </row>
    <row r="178" spans="1:8" x14ac:dyDescent="0.2">
      <c r="A178" s="92">
        <v>187</v>
      </c>
      <c r="B178" s="57">
        <f t="shared" si="8"/>
        <v>22.12</v>
      </c>
      <c r="C178" s="63">
        <v>30</v>
      </c>
      <c r="D178" s="139">
        <v>23750</v>
      </c>
      <c r="E178" s="147">
        <v>14090</v>
      </c>
      <c r="F178" s="139">
        <f t="shared" si="7"/>
        <v>25264</v>
      </c>
      <c r="G178" s="151">
        <f t="shared" si="6"/>
        <v>18520</v>
      </c>
      <c r="H178" s="147">
        <v>210</v>
      </c>
    </row>
    <row r="179" spans="1:8" x14ac:dyDescent="0.2">
      <c r="A179" s="92">
        <v>188</v>
      </c>
      <c r="B179" s="57">
        <f t="shared" si="8"/>
        <v>22.15</v>
      </c>
      <c r="C179" s="63">
        <v>30</v>
      </c>
      <c r="D179" s="139">
        <v>23750</v>
      </c>
      <c r="E179" s="147">
        <v>14090</v>
      </c>
      <c r="F179" s="139">
        <f t="shared" si="7"/>
        <v>25240</v>
      </c>
      <c r="G179" s="151">
        <f t="shared" si="6"/>
        <v>18503</v>
      </c>
      <c r="H179" s="147">
        <v>210</v>
      </c>
    </row>
    <row r="180" spans="1:8" x14ac:dyDescent="0.2">
      <c r="A180" s="92">
        <v>189</v>
      </c>
      <c r="B180" s="57">
        <f t="shared" si="8"/>
        <v>22.17</v>
      </c>
      <c r="C180" s="63">
        <v>30</v>
      </c>
      <c r="D180" s="139">
        <v>23750</v>
      </c>
      <c r="E180" s="147">
        <v>14090</v>
      </c>
      <c r="F180" s="139">
        <f t="shared" si="7"/>
        <v>25225</v>
      </c>
      <c r="G180" s="151">
        <f t="shared" si="6"/>
        <v>18491</v>
      </c>
      <c r="H180" s="147">
        <v>210</v>
      </c>
    </row>
    <row r="181" spans="1:8" x14ac:dyDescent="0.2">
      <c r="A181" s="92">
        <v>190</v>
      </c>
      <c r="B181" s="57">
        <f t="shared" si="8"/>
        <v>22.2</v>
      </c>
      <c r="C181" s="63">
        <v>30</v>
      </c>
      <c r="D181" s="139">
        <v>23750</v>
      </c>
      <c r="E181" s="147">
        <v>14090</v>
      </c>
      <c r="F181" s="139">
        <f t="shared" si="7"/>
        <v>25201</v>
      </c>
      <c r="G181" s="151">
        <f t="shared" si="6"/>
        <v>18474</v>
      </c>
      <c r="H181" s="147">
        <v>210</v>
      </c>
    </row>
    <row r="182" spans="1:8" x14ac:dyDescent="0.2">
      <c r="A182" s="92">
        <v>191</v>
      </c>
      <c r="B182" s="57">
        <f t="shared" si="8"/>
        <v>22.22</v>
      </c>
      <c r="C182" s="63">
        <v>30</v>
      </c>
      <c r="D182" s="139">
        <v>23750</v>
      </c>
      <c r="E182" s="147">
        <v>14090</v>
      </c>
      <c r="F182" s="139">
        <f t="shared" si="7"/>
        <v>25185</v>
      </c>
      <c r="G182" s="151">
        <f t="shared" si="6"/>
        <v>18462</v>
      </c>
      <c r="H182" s="147">
        <v>210</v>
      </c>
    </row>
    <row r="183" spans="1:8" x14ac:dyDescent="0.2">
      <c r="A183" s="92">
        <v>192</v>
      </c>
      <c r="B183" s="57">
        <f t="shared" si="8"/>
        <v>22.25</v>
      </c>
      <c r="C183" s="63">
        <v>30</v>
      </c>
      <c r="D183" s="139">
        <v>23750</v>
      </c>
      <c r="E183" s="147">
        <v>14090</v>
      </c>
      <c r="F183" s="139">
        <f t="shared" si="7"/>
        <v>25162</v>
      </c>
      <c r="G183" s="151">
        <f t="shared" si="6"/>
        <v>18445</v>
      </c>
      <c r="H183" s="147">
        <v>210</v>
      </c>
    </row>
    <row r="184" spans="1:8" x14ac:dyDescent="0.2">
      <c r="A184" s="92">
        <v>193</v>
      </c>
      <c r="B184" s="57">
        <f t="shared" si="8"/>
        <v>22.27</v>
      </c>
      <c r="C184" s="63">
        <v>30</v>
      </c>
      <c r="D184" s="139">
        <v>23750</v>
      </c>
      <c r="E184" s="147">
        <v>14090</v>
      </c>
      <c r="F184" s="139">
        <f t="shared" si="7"/>
        <v>25146</v>
      </c>
      <c r="G184" s="151">
        <f t="shared" ref="G184:G247" si="9">ROUND(12*(1/B184*D184+1/C184*E184),0)</f>
        <v>18433</v>
      </c>
      <c r="H184" s="147">
        <v>210</v>
      </c>
    </row>
    <row r="185" spans="1:8" x14ac:dyDescent="0.2">
      <c r="A185" s="92">
        <v>194</v>
      </c>
      <c r="B185" s="57">
        <f t="shared" si="8"/>
        <v>22.3</v>
      </c>
      <c r="C185" s="63">
        <v>30</v>
      </c>
      <c r="D185" s="139">
        <v>23750</v>
      </c>
      <c r="E185" s="147">
        <v>14090</v>
      </c>
      <c r="F185" s="139">
        <f t="shared" si="7"/>
        <v>25123</v>
      </c>
      <c r="G185" s="151">
        <f t="shared" si="9"/>
        <v>18416</v>
      </c>
      <c r="H185" s="147">
        <v>210</v>
      </c>
    </row>
    <row r="186" spans="1:8" x14ac:dyDescent="0.2">
      <c r="A186" s="92">
        <v>195</v>
      </c>
      <c r="B186" s="57">
        <f t="shared" si="8"/>
        <v>22.32</v>
      </c>
      <c r="C186" s="63">
        <v>30</v>
      </c>
      <c r="D186" s="139">
        <v>23750</v>
      </c>
      <c r="E186" s="147">
        <v>14090</v>
      </c>
      <c r="F186" s="139">
        <f t="shared" si="7"/>
        <v>25108</v>
      </c>
      <c r="G186" s="151">
        <f t="shared" si="9"/>
        <v>18405</v>
      </c>
      <c r="H186" s="147">
        <v>210</v>
      </c>
    </row>
    <row r="187" spans="1:8" x14ac:dyDescent="0.2">
      <c r="A187" s="92">
        <v>196</v>
      </c>
      <c r="B187" s="57">
        <f t="shared" si="8"/>
        <v>22.35</v>
      </c>
      <c r="C187" s="63">
        <v>30</v>
      </c>
      <c r="D187" s="139">
        <v>23750</v>
      </c>
      <c r="E187" s="147">
        <v>14090</v>
      </c>
      <c r="F187" s="139">
        <f t="shared" si="7"/>
        <v>25084</v>
      </c>
      <c r="G187" s="151">
        <f t="shared" si="9"/>
        <v>18388</v>
      </c>
      <c r="H187" s="147">
        <v>210</v>
      </c>
    </row>
    <row r="188" spans="1:8" x14ac:dyDescent="0.2">
      <c r="A188" s="92">
        <v>197</v>
      </c>
      <c r="B188" s="57">
        <f t="shared" si="8"/>
        <v>22.37</v>
      </c>
      <c r="C188" s="63">
        <v>30</v>
      </c>
      <c r="D188" s="139">
        <v>23750</v>
      </c>
      <c r="E188" s="147">
        <v>14090</v>
      </c>
      <c r="F188" s="139">
        <f t="shared" si="7"/>
        <v>25069</v>
      </c>
      <c r="G188" s="151">
        <f t="shared" si="9"/>
        <v>18376</v>
      </c>
      <c r="H188" s="147">
        <v>210</v>
      </c>
    </row>
    <row r="189" spans="1:8" x14ac:dyDescent="0.2">
      <c r="A189" s="92">
        <v>198</v>
      </c>
      <c r="B189" s="57">
        <f t="shared" si="8"/>
        <v>22.4</v>
      </c>
      <c r="C189" s="63">
        <v>30</v>
      </c>
      <c r="D189" s="139">
        <v>23750</v>
      </c>
      <c r="E189" s="147">
        <v>14090</v>
      </c>
      <c r="F189" s="139">
        <f t="shared" si="7"/>
        <v>25046</v>
      </c>
      <c r="G189" s="151">
        <f t="shared" si="9"/>
        <v>18359</v>
      </c>
      <c r="H189" s="147">
        <v>210</v>
      </c>
    </row>
    <row r="190" spans="1:8" x14ac:dyDescent="0.2">
      <c r="A190" s="92">
        <v>199</v>
      </c>
      <c r="B190" s="57">
        <f t="shared" si="8"/>
        <v>22.42</v>
      </c>
      <c r="C190" s="63">
        <v>30</v>
      </c>
      <c r="D190" s="139">
        <v>23750</v>
      </c>
      <c r="E190" s="147">
        <v>14090</v>
      </c>
      <c r="F190" s="139">
        <f t="shared" si="7"/>
        <v>25031</v>
      </c>
      <c r="G190" s="151">
        <f t="shared" si="9"/>
        <v>18348</v>
      </c>
      <c r="H190" s="147">
        <v>210</v>
      </c>
    </row>
    <row r="191" spans="1:8" x14ac:dyDescent="0.2">
      <c r="A191" s="92">
        <v>200</v>
      </c>
      <c r="B191" s="57">
        <f t="shared" si="8"/>
        <v>22.44</v>
      </c>
      <c r="C191" s="63">
        <v>30</v>
      </c>
      <c r="D191" s="139">
        <v>23750</v>
      </c>
      <c r="E191" s="147">
        <v>14090</v>
      </c>
      <c r="F191" s="139">
        <f t="shared" si="7"/>
        <v>25015</v>
      </c>
      <c r="G191" s="151">
        <f t="shared" si="9"/>
        <v>18337</v>
      </c>
      <c r="H191" s="147">
        <v>210</v>
      </c>
    </row>
    <row r="192" spans="1:8" x14ac:dyDescent="0.2">
      <c r="A192" s="92">
        <v>201</v>
      </c>
      <c r="B192" s="57">
        <f t="shared" si="8"/>
        <v>22.47</v>
      </c>
      <c r="C192" s="63">
        <v>30</v>
      </c>
      <c r="D192" s="139">
        <v>23750</v>
      </c>
      <c r="E192" s="147">
        <v>14090</v>
      </c>
      <c r="F192" s="139">
        <f t="shared" si="7"/>
        <v>24992</v>
      </c>
      <c r="G192" s="151">
        <f t="shared" si="9"/>
        <v>18320</v>
      </c>
      <c r="H192" s="147">
        <v>210</v>
      </c>
    </row>
    <row r="193" spans="1:8" x14ac:dyDescent="0.2">
      <c r="A193" s="92">
        <v>202</v>
      </c>
      <c r="B193" s="57">
        <f t="shared" si="8"/>
        <v>22.49</v>
      </c>
      <c r="C193" s="63">
        <v>30</v>
      </c>
      <c r="D193" s="139">
        <v>23750</v>
      </c>
      <c r="E193" s="147">
        <v>14090</v>
      </c>
      <c r="F193" s="139">
        <f t="shared" si="7"/>
        <v>24977</v>
      </c>
      <c r="G193" s="151">
        <f t="shared" si="9"/>
        <v>18308</v>
      </c>
      <c r="H193" s="147">
        <v>210</v>
      </c>
    </row>
    <row r="194" spans="1:8" x14ac:dyDescent="0.2">
      <c r="A194" s="92">
        <v>203</v>
      </c>
      <c r="B194" s="57">
        <f t="shared" si="8"/>
        <v>22.52</v>
      </c>
      <c r="C194" s="63">
        <v>30</v>
      </c>
      <c r="D194" s="139">
        <v>23750</v>
      </c>
      <c r="E194" s="147">
        <v>14090</v>
      </c>
      <c r="F194" s="139">
        <f t="shared" si="7"/>
        <v>24954</v>
      </c>
      <c r="G194" s="151">
        <f t="shared" si="9"/>
        <v>18291</v>
      </c>
      <c r="H194" s="147">
        <v>210</v>
      </c>
    </row>
    <row r="195" spans="1:8" x14ac:dyDescent="0.2">
      <c r="A195" s="92">
        <v>204</v>
      </c>
      <c r="B195" s="57">
        <f t="shared" si="8"/>
        <v>22.54</v>
      </c>
      <c r="C195" s="63">
        <v>30</v>
      </c>
      <c r="D195" s="139">
        <v>23750</v>
      </c>
      <c r="E195" s="147">
        <v>14090</v>
      </c>
      <c r="F195" s="139">
        <f t="shared" si="7"/>
        <v>24939</v>
      </c>
      <c r="G195" s="151">
        <f t="shared" si="9"/>
        <v>18280</v>
      </c>
      <c r="H195" s="147">
        <v>210</v>
      </c>
    </row>
    <row r="196" spans="1:8" x14ac:dyDescent="0.2">
      <c r="A196" s="92">
        <v>205</v>
      </c>
      <c r="B196" s="57">
        <f t="shared" si="8"/>
        <v>22.56</v>
      </c>
      <c r="C196" s="63">
        <v>30</v>
      </c>
      <c r="D196" s="139">
        <v>23750</v>
      </c>
      <c r="E196" s="147">
        <v>14090</v>
      </c>
      <c r="F196" s="139">
        <f t="shared" si="7"/>
        <v>24924</v>
      </c>
      <c r="G196" s="151">
        <f t="shared" si="9"/>
        <v>18269</v>
      </c>
      <c r="H196" s="147">
        <v>210</v>
      </c>
    </row>
    <row r="197" spans="1:8" x14ac:dyDescent="0.2">
      <c r="A197" s="92">
        <v>206</v>
      </c>
      <c r="B197" s="57">
        <f t="shared" si="8"/>
        <v>22.59</v>
      </c>
      <c r="C197" s="63">
        <v>30</v>
      </c>
      <c r="D197" s="139">
        <v>23750</v>
      </c>
      <c r="E197" s="147">
        <v>14090</v>
      </c>
      <c r="F197" s="139">
        <f t="shared" si="7"/>
        <v>24901</v>
      </c>
      <c r="G197" s="151">
        <f t="shared" si="9"/>
        <v>18252</v>
      </c>
      <c r="H197" s="147">
        <v>210</v>
      </c>
    </row>
    <row r="198" spans="1:8" x14ac:dyDescent="0.2">
      <c r="A198" s="92">
        <v>207</v>
      </c>
      <c r="B198" s="57">
        <f t="shared" si="8"/>
        <v>22.61</v>
      </c>
      <c r="C198" s="63">
        <v>30</v>
      </c>
      <c r="D198" s="139">
        <v>23750</v>
      </c>
      <c r="E198" s="147">
        <v>14090</v>
      </c>
      <c r="F198" s="139">
        <f t="shared" si="7"/>
        <v>24886</v>
      </c>
      <c r="G198" s="151">
        <f t="shared" si="9"/>
        <v>18241</v>
      </c>
      <c r="H198" s="147">
        <v>210</v>
      </c>
    </row>
    <row r="199" spans="1:8" x14ac:dyDescent="0.2">
      <c r="A199" s="92">
        <v>208</v>
      </c>
      <c r="B199" s="57">
        <f t="shared" si="8"/>
        <v>22.63</v>
      </c>
      <c r="C199" s="63">
        <v>30</v>
      </c>
      <c r="D199" s="139">
        <v>23750</v>
      </c>
      <c r="E199" s="147">
        <v>14090</v>
      </c>
      <c r="F199" s="139">
        <f t="shared" si="7"/>
        <v>24871</v>
      </c>
      <c r="G199" s="151">
        <f t="shared" si="9"/>
        <v>18230</v>
      </c>
      <c r="H199" s="147">
        <v>210</v>
      </c>
    </row>
    <row r="200" spans="1:8" x14ac:dyDescent="0.2">
      <c r="A200" s="92">
        <v>209</v>
      </c>
      <c r="B200" s="57">
        <f t="shared" si="8"/>
        <v>22.66</v>
      </c>
      <c r="C200" s="63">
        <v>30</v>
      </c>
      <c r="D200" s="139">
        <v>23750</v>
      </c>
      <c r="E200" s="147">
        <v>14090</v>
      </c>
      <c r="F200" s="139">
        <f t="shared" si="7"/>
        <v>24848</v>
      </c>
      <c r="G200" s="151">
        <f t="shared" si="9"/>
        <v>18213</v>
      </c>
      <c r="H200" s="147">
        <v>210</v>
      </c>
    </row>
    <row r="201" spans="1:8" x14ac:dyDescent="0.2">
      <c r="A201" s="92">
        <v>210</v>
      </c>
      <c r="B201" s="57">
        <f t="shared" si="8"/>
        <v>22.68</v>
      </c>
      <c r="C201" s="63">
        <v>30</v>
      </c>
      <c r="D201" s="139">
        <v>23750</v>
      </c>
      <c r="E201" s="147">
        <v>14090</v>
      </c>
      <c r="F201" s="139">
        <f t="shared" si="7"/>
        <v>24833</v>
      </c>
      <c r="G201" s="151">
        <f t="shared" si="9"/>
        <v>18202</v>
      </c>
      <c r="H201" s="147">
        <v>210</v>
      </c>
    </row>
    <row r="202" spans="1:8" x14ac:dyDescent="0.2">
      <c r="A202" s="92">
        <v>211</v>
      </c>
      <c r="B202" s="57">
        <f t="shared" si="8"/>
        <v>22.7</v>
      </c>
      <c r="C202" s="63">
        <v>30</v>
      </c>
      <c r="D202" s="139">
        <v>23750</v>
      </c>
      <c r="E202" s="147">
        <v>14090</v>
      </c>
      <c r="F202" s="139">
        <f t="shared" si="7"/>
        <v>24819</v>
      </c>
      <c r="G202" s="151">
        <f t="shared" si="9"/>
        <v>18191</v>
      </c>
      <c r="H202" s="147">
        <v>210</v>
      </c>
    </row>
    <row r="203" spans="1:8" x14ac:dyDescent="0.2">
      <c r="A203" s="92">
        <v>212</v>
      </c>
      <c r="B203" s="57">
        <f t="shared" si="8"/>
        <v>22.72</v>
      </c>
      <c r="C203" s="63">
        <v>30</v>
      </c>
      <c r="D203" s="139">
        <v>23750</v>
      </c>
      <c r="E203" s="147">
        <v>14090</v>
      </c>
      <c r="F203" s="139">
        <f t="shared" si="7"/>
        <v>24804</v>
      </c>
      <c r="G203" s="151">
        <f t="shared" si="9"/>
        <v>18180</v>
      </c>
      <c r="H203" s="147">
        <v>210</v>
      </c>
    </row>
    <row r="204" spans="1:8" x14ac:dyDescent="0.2">
      <c r="A204" s="92">
        <v>213</v>
      </c>
      <c r="B204" s="57">
        <f t="shared" si="8"/>
        <v>22.75</v>
      </c>
      <c r="C204" s="63">
        <v>30</v>
      </c>
      <c r="D204" s="139">
        <v>23750</v>
      </c>
      <c r="E204" s="147">
        <v>14090</v>
      </c>
      <c r="F204" s="139">
        <f t="shared" si="7"/>
        <v>24781</v>
      </c>
      <c r="G204" s="151">
        <f t="shared" si="9"/>
        <v>18163</v>
      </c>
      <c r="H204" s="147">
        <v>210</v>
      </c>
    </row>
    <row r="205" spans="1:8" x14ac:dyDescent="0.2">
      <c r="A205" s="92">
        <v>214</v>
      </c>
      <c r="B205" s="57">
        <f t="shared" si="8"/>
        <v>22.77</v>
      </c>
      <c r="C205" s="63">
        <v>30</v>
      </c>
      <c r="D205" s="139">
        <v>23750</v>
      </c>
      <c r="E205" s="147">
        <v>14090</v>
      </c>
      <c r="F205" s="139">
        <f t="shared" si="7"/>
        <v>24766</v>
      </c>
      <c r="G205" s="151">
        <f t="shared" si="9"/>
        <v>18152</v>
      </c>
      <c r="H205" s="147">
        <v>210</v>
      </c>
    </row>
    <row r="206" spans="1:8" x14ac:dyDescent="0.2">
      <c r="A206" s="92">
        <v>215</v>
      </c>
      <c r="B206" s="57">
        <f t="shared" si="8"/>
        <v>22.79</v>
      </c>
      <c r="C206" s="63">
        <v>30</v>
      </c>
      <c r="D206" s="139">
        <v>23750</v>
      </c>
      <c r="E206" s="147">
        <v>14090</v>
      </c>
      <c r="F206" s="139">
        <f t="shared" ref="F206:F269" si="10">ROUND(12*1.35278*(1/B206*D206+1/C206*E206)+H206,0)</f>
        <v>24751</v>
      </c>
      <c r="G206" s="151">
        <f t="shared" si="9"/>
        <v>18141</v>
      </c>
      <c r="H206" s="147">
        <v>210</v>
      </c>
    </row>
    <row r="207" spans="1:8" x14ac:dyDescent="0.2">
      <c r="A207" s="92">
        <v>216</v>
      </c>
      <c r="B207" s="57">
        <f t="shared" ref="B207:B266" si="11">ROUND(0.73*(6.558*LN(A207)-4),2)</f>
        <v>22.81</v>
      </c>
      <c r="C207" s="63">
        <v>30</v>
      </c>
      <c r="D207" s="139">
        <v>23750</v>
      </c>
      <c r="E207" s="147">
        <v>14090</v>
      </c>
      <c r="F207" s="139">
        <f t="shared" si="10"/>
        <v>24737</v>
      </c>
      <c r="G207" s="151">
        <f t="shared" si="9"/>
        <v>18131</v>
      </c>
      <c r="H207" s="147">
        <v>210</v>
      </c>
    </row>
    <row r="208" spans="1:8" x14ac:dyDescent="0.2">
      <c r="A208" s="92">
        <v>217</v>
      </c>
      <c r="B208" s="57">
        <f t="shared" si="11"/>
        <v>22.84</v>
      </c>
      <c r="C208" s="63">
        <v>30</v>
      </c>
      <c r="D208" s="139">
        <v>23750</v>
      </c>
      <c r="E208" s="147">
        <v>14090</v>
      </c>
      <c r="F208" s="139">
        <f t="shared" si="10"/>
        <v>24714</v>
      </c>
      <c r="G208" s="151">
        <f t="shared" si="9"/>
        <v>18114</v>
      </c>
      <c r="H208" s="147">
        <v>210</v>
      </c>
    </row>
    <row r="209" spans="1:8" x14ac:dyDescent="0.2">
      <c r="A209" s="92">
        <v>218</v>
      </c>
      <c r="B209" s="57">
        <f t="shared" si="11"/>
        <v>22.86</v>
      </c>
      <c r="C209" s="63">
        <v>30</v>
      </c>
      <c r="D209" s="139">
        <v>23750</v>
      </c>
      <c r="E209" s="147">
        <v>14090</v>
      </c>
      <c r="F209" s="139">
        <f t="shared" si="10"/>
        <v>24700</v>
      </c>
      <c r="G209" s="151">
        <f t="shared" si="9"/>
        <v>18103</v>
      </c>
      <c r="H209" s="147">
        <v>210</v>
      </c>
    </row>
    <row r="210" spans="1:8" x14ac:dyDescent="0.2">
      <c r="A210" s="92">
        <v>219</v>
      </c>
      <c r="B210" s="57">
        <f t="shared" si="11"/>
        <v>22.88</v>
      </c>
      <c r="C210" s="63">
        <v>30</v>
      </c>
      <c r="D210" s="139">
        <v>23750</v>
      </c>
      <c r="E210" s="147">
        <v>14090</v>
      </c>
      <c r="F210" s="139">
        <f t="shared" si="10"/>
        <v>24685</v>
      </c>
      <c r="G210" s="151">
        <f t="shared" si="9"/>
        <v>18092</v>
      </c>
      <c r="H210" s="147">
        <v>210</v>
      </c>
    </row>
    <row r="211" spans="1:8" x14ac:dyDescent="0.2">
      <c r="A211" s="92">
        <v>220</v>
      </c>
      <c r="B211" s="57">
        <f t="shared" si="11"/>
        <v>22.9</v>
      </c>
      <c r="C211" s="63">
        <v>30</v>
      </c>
      <c r="D211" s="139">
        <v>23750</v>
      </c>
      <c r="E211" s="147">
        <v>14090</v>
      </c>
      <c r="F211" s="139">
        <f t="shared" si="10"/>
        <v>24670</v>
      </c>
      <c r="G211" s="151">
        <f t="shared" si="9"/>
        <v>18081</v>
      </c>
      <c r="H211" s="147">
        <v>210</v>
      </c>
    </row>
    <row r="212" spans="1:8" x14ac:dyDescent="0.2">
      <c r="A212" s="92">
        <v>221</v>
      </c>
      <c r="B212" s="57">
        <f t="shared" si="11"/>
        <v>22.92</v>
      </c>
      <c r="C212" s="63">
        <v>30</v>
      </c>
      <c r="D212" s="139">
        <v>23750</v>
      </c>
      <c r="E212" s="147">
        <v>14090</v>
      </c>
      <c r="F212" s="139">
        <f t="shared" si="10"/>
        <v>24655</v>
      </c>
      <c r="G212" s="151">
        <f t="shared" si="9"/>
        <v>18071</v>
      </c>
      <c r="H212" s="147">
        <v>210</v>
      </c>
    </row>
    <row r="213" spans="1:8" x14ac:dyDescent="0.2">
      <c r="A213" s="92">
        <v>222</v>
      </c>
      <c r="B213" s="57">
        <f t="shared" si="11"/>
        <v>22.94</v>
      </c>
      <c r="C213" s="63">
        <v>30</v>
      </c>
      <c r="D213" s="139">
        <v>23750</v>
      </c>
      <c r="E213" s="147">
        <v>14090</v>
      </c>
      <c r="F213" s="139">
        <f t="shared" si="10"/>
        <v>24641</v>
      </c>
      <c r="G213" s="151">
        <f t="shared" si="9"/>
        <v>18060</v>
      </c>
      <c r="H213" s="147">
        <v>210</v>
      </c>
    </row>
    <row r="214" spans="1:8" x14ac:dyDescent="0.2">
      <c r="A214" s="92">
        <v>223</v>
      </c>
      <c r="B214" s="57">
        <f t="shared" si="11"/>
        <v>22.97</v>
      </c>
      <c r="C214" s="63">
        <v>30</v>
      </c>
      <c r="D214" s="139">
        <v>23750</v>
      </c>
      <c r="E214" s="147">
        <v>14090</v>
      </c>
      <c r="F214" s="139">
        <f t="shared" si="10"/>
        <v>24619</v>
      </c>
      <c r="G214" s="151">
        <f t="shared" si="9"/>
        <v>18043</v>
      </c>
      <c r="H214" s="147">
        <v>210</v>
      </c>
    </row>
    <row r="215" spans="1:8" x14ac:dyDescent="0.2">
      <c r="A215" s="92">
        <v>224</v>
      </c>
      <c r="B215" s="57">
        <f t="shared" si="11"/>
        <v>22.99</v>
      </c>
      <c r="C215" s="63">
        <v>30</v>
      </c>
      <c r="D215" s="139">
        <v>23750</v>
      </c>
      <c r="E215" s="147">
        <v>14090</v>
      </c>
      <c r="F215" s="139">
        <f t="shared" si="10"/>
        <v>24604</v>
      </c>
      <c r="G215" s="151">
        <f t="shared" si="9"/>
        <v>18033</v>
      </c>
      <c r="H215" s="147">
        <v>210</v>
      </c>
    </row>
    <row r="216" spans="1:8" x14ac:dyDescent="0.2">
      <c r="A216" s="92">
        <v>225</v>
      </c>
      <c r="B216" s="57">
        <f t="shared" si="11"/>
        <v>23.01</v>
      </c>
      <c r="C216" s="63">
        <v>30</v>
      </c>
      <c r="D216" s="139">
        <v>23750</v>
      </c>
      <c r="E216" s="147">
        <v>14090</v>
      </c>
      <c r="F216" s="139">
        <f t="shared" si="10"/>
        <v>24590</v>
      </c>
      <c r="G216" s="151">
        <f t="shared" si="9"/>
        <v>18022</v>
      </c>
      <c r="H216" s="147">
        <v>210</v>
      </c>
    </row>
    <row r="217" spans="1:8" x14ac:dyDescent="0.2">
      <c r="A217" s="92">
        <v>226</v>
      </c>
      <c r="B217" s="57">
        <f t="shared" si="11"/>
        <v>23.03</v>
      </c>
      <c r="C217" s="63">
        <v>30</v>
      </c>
      <c r="D217" s="139">
        <v>23750</v>
      </c>
      <c r="E217" s="147">
        <v>14090</v>
      </c>
      <c r="F217" s="139">
        <f t="shared" si="10"/>
        <v>24575</v>
      </c>
      <c r="G217" s="151">
        <f t="shared" si="9"/>
        <v>18011</v>
      </c>
      <c r="H217" s="147">
        <v>210</v>
      </c>
    </row>
    <row r="218" spans="1:8" x14ac:dyDescent="0.2">
      <c r="A218" s="92">
        <v>227</v>
      </c>
      <c r="B218" s="57">
        <f t="shared" si="11"/>
        <v>23.05</v>
      </c>
      <c r="C218" s="63">
        <v>30</v>
      </c>
      <c r="D218" s="139">
        <v>23750</v>
      </c>
      <c r="E218" s="147">
        <v>14090</v>
      </c>
      <c r="F218" s="139">
        <f t="shared" si="10"/>
        <v>24561</v>
      </c>
      <c r="G218" s="151">
        <f t="shared" si="9"/>
        <v>18000</v>
      </c>
      <c r="H218" s="147">
        <v>210</v>
      </c>
    </row>
    <row r="219" spans="1:8" x14ac:dyDescent="0.2">
      <c r="A219" s="92">
        <v>228</v>
      </c>
      <c r="B219" s="57">
        <f t="shared" si="11"/>
        <v>23.07</v>
      </c>
      <c r="C219" s="63">
        <v>30</v>
      </c>
      <c r="D219" s="139">
        <v>23750</v>
      </c>
      <c r="E219" s="147">
        <v>14090</v>
      </c>
      <c r="F219" s="139">
        <f t="shared" si="10"/>
        <v>24546</v>
      </c>
      <c r="G219" s="151">
        <f t="shared" si="9"/>
        <v>17990</v>
      </c>
      <c r="H219" s="147">
        <v>210</v>
      </c>
    </row>
    <row r="220" spans="1:8" x14ac:dyDescent="0.2">
      <c r="A220" s="92">
        <v>229</v>
      </c>
      <c r="B220" s="57">
        <f t="shared" si="11"/>
        <v>23.09</v>
      </c>
      <c r="C220" s="63">
        <v>30</v>
      </c>
      <c r="D220" s="139">
        <v>23750</v>
      </c>
      <c r="E220" s="147">
        <v>14090</v>
      </c>
      <c r="F220" s="139">
        <f t="shared" si="10"/>
        <v>24532</v>
      </c>
      <c r="G220" s="151">
        <f t="shared" si="9"/>
        <v>17979</v>
      </c>
      <c r="H220" s="147">
        <v>210</v>
      </c>
    </row>
    <row r="221" spans="1:8" x14ac:dyDescent="0.2">
      <c r="A221" s="92">
        <v>230</v>
      </c>
      <c r="B221" s="57">
        <f t="shared" si="11"/>
        <v>23.11</v>
      </c>
      <c r="C221" s="63">
        <v>30</v>
      </c>
      <c r="D221" s="139">
        <v>23750</v>
      </c>
      <c r="E221" s="147">
        <v>14090</v>
      </c>
      <c r="F221" s="139">
        <f t="shared" si="10"/>
        <v>24517</v>
      </c>
      <c r="G221" s="151">
        <f t="shared" si="9"/>
        <v>17968</v>
      </c>
      <c r="H221" s="147">
        <v>210</v>
      </c>
    </row>
    <row r="222" spans="1:8" x14ac:dyDescent="0.2">
      <c r="A222" s="92">
        <v>231</v>
      </c>
      <c r="B222" s="57">
        <f t="shared" si="11"/>
        <v>23.13</v>
      </c>
      <c r="C222" s="63">
        <v>30</v>
      </c>
      <c r="D222" s="139">
        <v>23750</v>
      </c>
      <c r="E222" s="147">
        <v>14090</v>
      </c>
      <c r="F222" s="139">
        <f t="shared" si="10"/>
        <v>24503</v>
      </c>
      <c r="G222" s="151">
        <f t="shared" si="9"/>
        <v>17958</v>
      </c>
      <c r="H222" s="147">
        <v>210</v>
      </c>
    </row>
    <row r="223" spans="1:8" x14ac:dyDescent="0.2">
      <c r="A223" s="92">
        <v>232</v>
      </c>
      <c r="B223" s="57">
        <f t="shared" si="11"/>
        <v>23.16</v>
      </c>
      <c r="C223" s="63">
        <v>30</v>
      </c>
      <c r="D223" s="139">
        <v>23750</v>
      </c>
      <c r="E223" s="147">
        <v>14090</v>
      </c>
      <c r="F223" s="139">
        <f t="shared" si="10"/>
        <v>24481</v>
      </c>
      <c r="G223" s="151">
        <f t="shared" si="9"/>
        <v>17942</v>
      </c>
      <c r="H223" s="147">
        <v>210</v>
      </c>
    </row>
    <row r="224" spans="1:8" x14ac:dyDescent="0.2">
      <c r="A224" s="92">
        <v>233</v>
      </c>
      <c r="B224" s="57">
        <f t="shared" si="11"/>
        <v>23.18</v>
      </c>
      <c r="C224" s="63">
        <v>30</v>
      </c>
      <c r="D224" s="139">
        <v>23750</v>
      </c>
      <c r="E224" s="147">
        <v>14090</v>
      </c>
      <c r="F224" s="139">
        <f t="shared" si="10"/>
        <v>24467</v>
      </c>
      <c r="G224" s="151">
        <f t="shared" si="9"/>
        <v>17931</v>
      </c>
      <c r="H224" s="147">
        <v>210</v>
      </c>
    </row>
    <row r="225" spans="1:8" x14ac:dyDescent="0.2">
      <c r="A225" s="92">
        <v>234</v>
      </c>
      <c r="B225" s="57">
        <f t="shared" si="11"/>
        <v>23.2</v>
      </c>
      <c r="C225" s="63">
        <v>30</v>
      </c>
      <c r="D225" s="139">
        <v>23750</v>
      </c>
      <c r="E225" s="147">
        <v>14090</v>
      </c>
      <c r="F225" s="139">
        <f t="shared" si="10"/>
        <v>24452</v>
      </c>
      <c r="G225" s="151">
        <f t="shared" si="9"/>
        <v>17920</v>
      </c>
      <c r="H225" s="147">
        <v>210</v>
      </c>
    </row>
    <row r="226" spans="1:8" x14ac:dyDescent="0.2">
      <c r="A226" s="92">
        <v>235</v>
      </c>
      <c r="B226" s="57">
        <f t="shared" si="11"/>
        <v>23.22</v>
      </c>
      <c r="C226" s="63">
        <v>30</v>
      </c>
      <c r="D226" s="139">
        <v>23750</v>
      </c>
      <c r="E226" s="147">
        <v>14090</v>
      </c>
      <c r="F226" s="139">
        <f t="shared" si="10"/>
        <v>24438</v>
      </c>
      <c r="G226" s="151">
        <f t="shared" si="9"/>
        <v>17910</v>
      </c>
      <c r="H226" s="147">
        <v>210</v>
      </c>
    </row>
    <row r="227" spans="1:8" x14ac:dyDescent="0.2">
      <c r="A227" s="92">
        <v>236</v>
      </c>
      <c r="B227" s="57">
        <f t="shared" si="11"/>
        <v>23.24</v>
      </c>
      <c r="C227" s="63">
        <v>30</v>
      </c>
      <c r="D227" s="139">
        <v>23750</v>
      </c>
      <c r="E227" s="147">
        <v>14090</v>
      </c>
      <c r="F227" s="139">
        <f t="shared" si="10"/>
        <v>24424</v>
      </c>
      <c r="G227" s="151">
        <f t="shared" si="9"/>
        <v>17899</v>
      </c>
      <c r="H227" s="147">
        <v>210</v>
      </c>
    </row>
    <row r="228" spans="1:8" x14ac:dyDescent="0.2">
      <c r="A228" s="92">
        <v>237</v>
      </c>
      <c r="B228" s="57">
        <f t="shared" si="11"/>
        <v>23.26</v>
      </c>
      <c r="C228" s="63">
        <v>30</v>
      </c>
      <c r="D228" s="139">
        <v>23750</v>
      </c>
      <c r="E228" s="147">
        <v>14090</v>
      </c>
      <c r="F228" s="139">
        <f t="shared" si="10"/>
        <v>24410</v>
      </c>
      <c r="G228" s="151">
        <f t="shared" si="9"/>
        <v>17889</v>
      </c>
      <c r="H228" s="147">
        <v>210</v>
      </c>
    </row>
    <row r="229" spans="1:8" x14ac:dyDescent="0.2">
      <c r="A229" s="92">
        <v>238</v>
      </c>
      <c r="B229" s="57">
        <f t="shared" si="11"/>
        <v>23.28</v>
      </c>
      <c r="C229" s="63">
        <v>30</v>
      </c>
      <c r="D229" s="139">
        <v>23750</v>
      </c>
      <c r="E229" s="147">
        <v>14090</v>
      </c>
      <c r="F229" s="139">
        <f t="shared" si="10"/>
        <v>24395</v>
      </c>
      <c r="G229" s="151">
        <f t="shared" si="9"/>
        <v>17878</v>
      </c>
      <c r="H229" s="147">
        <v>210</v>
      </c>
    </row>
    <row r="230" spans="1:8" x14ac:dyDescent="0.2">
      <c r="A230" s="92">
        <v>239</v>
      </c>
      <c r="B230" s="57">
        <f t="shared" si="11"/>
        <v>23.3</v>
      </c>
      <c r="C230" s="63">
        <v>30</v>
      </c>
      <c r="D230" s="139">
        <v>23750</v>
      </c>
      <c r="E230" s="147">
        <v>14090</v>
      </c>
      <c r="F230" s="139">
        <f t="shared" si="10"/>
        <v>24381</v>
      </c>
      <c r="G230" s="151">
        <f t="shared" si="9"/>
        <v>17868</v>
      </c>
      <c r="H230" s="147">
        <v>210</v>
      </c>
    </row>
    <row r="231" spans="1:8" x14ac:dyDescent="0.2">
      <c r="A231" s="92">
        <v>240</v>
      </c>
      <c r="B231" s="57">
        <f t="shared" si="11"/>
        <v>23.32</v>
      </c>
      <c r="C231" s="63">
        <v>30</v>
      </c>
      <c r="D231" s="139">
        <v>23750</v>
      </c>
      <c r="E231" s="147">
        <v>14090</v>
      </c>
      <c r="F231" s="139">
        <f t="shared" si="10"/>
        <v>24367</v>
      </c>
      <c r="G231" s="151">
        <f t="shared" si="9"/>
        <v>17857</v>
      </c>
      <c r="H231" s="147">
        <v>210</v>
      </c>
    </row>
    <row r="232" spans="1:8" x14ac:dyDescent="0.2">
      <c r="A232" s="92">
        <v>241</v>
      </c>
      <c r="B232" s="57">
        <f t="shared" si="11"/>
        <v>23.34</v>
      </c>
      <c r="C232" s="63">
        <v>30</v>
      </c>
      <c r="D232" s="139">
        <v>23750</v>
      </c>
      <c r="E232" s="147">
        <v>14090</v>
      </c>
      <c r="F232" s="139">
        <f t="shared" si="10"/>
        <v>24353</v>
      </c>
      <c r="G232" s="151">
        <f t="shared" si="9"/>
        <v>17847</v>
      </c>
      <c r="H232" s="147">
        <v>210</v>
      </c>
    </row>
    <row r="233" spans="1:8" x14ac:dyDescent="0.2">
      <c r="A233" s="92">
        <v>242</v>
      </c>
      <c r="B233" s="57">
        <f t="shared" si="11"/>
        <v>23.36</v>
      </c>
      <c r="C233" s="63">
        <v>30</v>
      </c>
      <c r="D233" s="139">
        <v>23750</v>
      </c>
      <c r="E233" s="147">
        <v>14090</v>
      </c>
      <c r="F233" s="139">
        <f t="shared" si="10"/>
        <v>24339</v>
      </c>
      <c r="G233" s="151">
        <f t="shared" si="9"/>
        <v>17836</v>
      </c>
      <c r="H233" s="147">
        <v>210</v>
      </c>
    </row>
    <row r="234" spans="1:8" x14ac:dyDescent="0.2">
      <c r="A234" s="92">
        <v>243</v>
      </c>
      <c r="B234" s="57">
        <f t="shared" si="11"/>
        <v>23.38</v>
      </c>
      <c r="C234" s="63">
        <v>30</v>
      </c>
      <c r="D234" s="139">
        <v>23750</v>
      </c>
      <c r="E234" s="147">
        <v>14090</v>
      </c>
      <c r="F234" s="139">
        <f t="shared" si="10"/>
        <v>24325</v>
      </c>
      <c r="G234" s="151">
        <f t="shared" si="9"/>
        <v>17826</v>
      </c>
      <c r="H234" s="147">
        <v>210</v>
      </c>
    </row>
    <row r="235" spans="1:8" x14ac:dyDescent="0.2">
      <c r="A235" s="92">
        <v>244</v>
      </c>
      <c r="B235" s="57">
        <f t="shared" si="11"/>
        <v>23.4</v>
      </c>
      <c r="C235" s="63">
        <v>30</v>
      </c>
      <c r="D235" s="139">
        <v>23750</v>
      </c>
      <c r="E235" s="147">
        <v>14090</v>
      </c>
      <c r="F235" s="139">
        <f t="shared" si="10"/>
        <v>24310</v>
      </c>
      <c r="G235" s="151">
        <f t="shared" si="9"/>
        <v>17815</v>
      </c>
      <c r="H235" s="147">
        <v>210</v>
      </c>
    </row>
    <row r="236" spans="1:8" x14ac:dyDescent="0.2">
      <c r="A236" s="92">
        <v>245</v>
      </c>
      <c r="B236" s="57">
        <f t="shared" si="11"/>
        <v>23.42</v>
      </c>
      <c r="C236" s="63">
        <v>30</v>
      </c>
      <c r="D236" s="139">
        <v>23750</v>
      </c>
      <c r="E236" s="147">
        <v>14090</v>
      </c>
      <c r="F236" s="139">
        <f t="shared" si="10"/>
        <v>24296</v>
      </c>
      <c r="G236" s="151">
        <f t="shared" si="9"/>
        <v>17805</v>
      </c>
      <c r="H236" s="147">
        <v>210</v>
      </c>
    </row>
    <row r="237" spans="1:8" x14ac:dyDescent="0.2">
      <c r="A237" s="92">
        <v>246</v>
      </c>
      <c r="B237" s="57">
        <f t="shared" si="11"/>
        <v>23.44</v>
      </c>
      <c r="C237" s="63">
        <v>30</v>
      </c>
      <c r="D237" s="139">
        <v>23750</v>
      </c>
      <c r="E237" s="147">
        <v>14090</v>
      </c>
      <c r="F237" s="139">
        <f t="shared" si="10"/>
        <v>24282</v>
      </c>
      <c r="G237" s="151">
        <f t="shared" si="9"/>
        <v>17795</v>
      </c>
      <c r="H237" s="147">
        <v>210</v>
      </c>
    </row>
    <row r="238" spans="1:8" x14ac:dyDescent="0.2">
      <c r="A238" s="92">
        <v>247</v>
      </c>
      <c r="B238" s="57">
        <f t="shared" si="11"/>
        <v>23.46</v>
      </c>
      <c r="C238" s="63">
        <v>30</v>
      </c>
      <c r="D238" s="139">
        <v>23750</v>
      </c>
      <c r="E238" s="147">
        <v>14090</v>
      </c>
      <c r="F238" s="139">
        <f t="shared" si="10"/>
        <v>24268</v>
      </c>
      <c r="G238" s="151">
        <f t="shared" si="9"/>
        <v>17784</v>
      </c>
      <c r="H238" s="147">
        <v>210</v>
      </c>
    </row>
    <row r="239" spans="1:8" x14ac:dyDescent="0.2">
      <c r="A239" s="92">
        <v>248</v>
      </c>
      <c r="B239" s="57">
        <f t="shared" si="11"/>
        <v>23.47</v>
      </c>
      <c r="C239" s="63">
        <v>30</v>
      </c>
      <c r="D239" s="139">
        <v>23750</v>
      </c>
      <c r="E239" s="147">
        <v>14090</v>
      </c>
      <c r="F239" s="139">
        <f t="shared" si="10"/>
        <v>24261</v>
      </c>
      <c r="G239" s="151">
        <f t="shared" si="9"/>
        <v>17779</v>
      </c>
      <c r="H239" s="147">
        <v>210</v>
      </c>
    </row>
    <row r="240" spans="1:8" x14ac:dyDescent="0.2">
      <c r="A240" s="92">
        <v>249</v>
      </c>
      <c r="B240" s="57">
        <f t="shared" si="11"/>
        <v>23.49</v>
      </c>
      <c r="C240" s="63">
        <v>30</v>
      </c>
      <c r="D240" s="139">
        <v>23750</v>
      </c>
      <c r="E240" s="147">
        <v>14090</v>
      </c>
      <c r="F240" s="139">
        <f t="shared" si="10"/>
        <v>24247</v>
      </c>
      <c r="G240" s="151">
        <f t="shared" si="9"/>
        <v>17769</v>
      </c>
      <c r="H240" s="147">
        <v>210</v>
      </c>
    </row>
    <row r="241" spans="1:8" x14ac:dyDescent="0.2">
      <c r="A241" s="92">
        <v>250</v>
      </c>
      <c r="B241" s="57">
        <f t="shared" si="11"/>
        <v>23.51</v>
      </c>
      <c r="C241" s="63">
        <v>30</v>
      </c>
      <c r="D241" s="139">
        <v>23750</v>
      </c>
      <c r="E241" s="147">
        <v>14090</v>
      </c>
      <c r="F241" s="139">
        <f t="shared" si="10"/>
        <v>24233</v>
      </c>
      <c r="G241" s="151">
        <f t="shared" si="9"/>
        <v>17759</v>
      </c>
      <c r="H241" s="147">
        <v>210</v>
      </c>
    </row>
    <row r="242" spans="1:8" x14ac:dyDescent="0.2">
      <c r="A242" s="92">
        <v>251</v>
      </c>
      <c r="B242" s="57">
        <f t="shared" si="11"/>
        <v>23.53</v>
      </c>
      <c r="C242" s="63">
        <v>30</v>
      </c>
      <c r="D242" s="139">
        <v>23750</v>
      </c>
      <c r="E242" s="147">
        <v>14090</v>
      </c>
      <c r="F242" s="139">
        <f t="shared" si="10"/>
        <v>24219</v>
      </c>
      <c r="G242" s="151">
        <f t="shared" si="9"/>
        <v>17748</v>
      </c>
      <c r="H242" s="147">
        <v>210</v>
      </c>
    </row>
    <row r="243" spans="1:8" x14ac:dyDescent="0.2">
      <c r="A243" s="92">
        <v>252</v>
      </c>
      <c r="B243" s="57">
        <f t="shared" si="11"/>
        <v>23.55</v>
      </c>
      <c r="C243" s="63">
        <v>30</v>
      </c>
      <c r="D243" s="139">
        <v>23750</v>
      </c>
      <c r="E243" s="147">
        <v>14090</v>
      </c>
      <c r="F243" s="139">
        <f t="shared" si="10"/>
        <v>24205</v>
      </c>
      <c r="G243" s="151">
        <f t="shared" si="9"/>
        <v>17738</v>
      </c>
      <c r="H243" s="147">
        <v>210</v>
      </c>
    </row>
    <row r="244" spans="1:8" x14ac:dyDescent="0.2">
      <c r="A244" s="92">
        <v>253</v>
      </c>
      <c r="B244" s="57">
        <f t="shared" si="11"/>
        <v>23.57</v>
      </c>
      <c r="C244" s="63">
        <v>30</v>
      </c>
      <c r="D244" s="139">
        <v>23750</v>
      </c>
      <c r="E244" s="147">
        <v>14090</v>
      </c>
      <c r="F244" s="139">
        <f t="shared" si="10"/>
        <v>24192</v>
      </c>
      <c r="G244" s="151">
        <f t="shared" si="9"/>
        <v>17728</v>
      </c>
      <c r="H244" s="147">
        <v>210</v>
      </c>
    </row>
    <row r="245" spans="1:8" x14ac:dyDescent="0.2">
      <c r="A245" s="92">
        <v>254</v>
      </c>
      <c r="B245" s="57">
        <f t="shared" si="11"/>
        <v>23.59</v>
      </c>
      <c r="C245" s="63">
        <v>30</v>
      </c>
      <c r="D245" s="139">
        <v>23750</v>
      </c>
      <c r="E245" s="147">
        <v>14090</v>
      </c>
      <c r="F245" s="139">
        <f t="shared" si="10"/>
        <v>24178</v>
      </c>
      <c r="G245" s="151">
        <f t="shared" si="9"/>
        <v>17717</v>
      </c>
      <c r="H245" s="147">
        <v>210</v>
      </c>
    </row>
    <row r="246" spans="1:8" x14ac:dyDescent="0.2">
      <c r="A246" s="92">
        <v>255</v>
      </c>
      <c r="B246" s="57">
        <f t="shared" si="11"/>
        <v>23.61</v>
      </c>
      <c r="C246" s="63">
        <v>30</v>
      </c>
      <c r="D246" s="139">
        <v>23750</v>
      </c>
      <c r="E246" s="147">
        <v>14090</v>
      </c>
      <c r="F246" s="139">
        <f t="shared" si="10"/>
        <v>24164</v>
      </c>
      <c r="G246" s="151">
        <f t="shared" si="9"/>
        <v>17707</v>
      </c>
      <c r="H246" s="147">
        <v>210</v>
      </c>
    </row>
    <row r="247" spans="1:8" x14ac:dyDescent="0.2">
      <c r="A247" s="92">
        <v>256</v>
      </c>
      <c r="B247" s="57">
        <f t="shared" si="11"/>
        <v>23.63</v>
      </c>
      <c r="C247" s="63">
        <v>30</v>
      </c>
      <c r="D247" s="139">
        <v>23750</v>
      </c>
      <c r="E247" s="147">
        <v>14090</v>
      </c>
      <c r="F247" s="139">
        <f t="shared" si="10"/>
        <v>24150</v>
      </c>
      <c r="G247" s="151">
        <f t="shared" si="9"/>
        <v>17697</v>
      </c>
      <c r="H247" s="147">
        <v>210</v>
      </c>
    </row>
    <row r="248" spans="1:8" x14ac:dyDescent="0.2">
      <c r="A248" s="92">
        <v>257</v>
      </c>
      <c r="B248" s="57">
        <f t="shared" si="11"/>
        <v>23.65</v>
      </c>
      <c r="C248" s="63">
        <v>30</v>
      </c>
      <c r="D248" s="139">
        <v>23750</v>
      </c>
      <c r="E248" s="147">
        <v>14090</v>
      </c>
      <c r="F248" s="139">
        <f t="shared" si="10"/>
        <v>24136</v>
      </c>
      <c r="G248" s="151">
        <f t="shared" ref="G248:G311" si="12">ROUND(12*(1/B248*D248+1/C248*E248),0)</f>
        <v>17687</v>
      </c>
      <c r="H248" s="147">
        <v>210</v>
      </c>
    </row>
    <row r="249" spans="1:8" x14ac:dyDescent="0.2">
      <c r="A249" s="92">
        <v>258</v>
      </c>
      <c r="B249" s="57">
        <f t="shared" si="11"/>
        <v>23.66</v>
      </c>
      <c r="C249" s="63">
        <v>30</v>
      </c>
      <c r="D249" s="139">
        <v>23750</v>
      </c>
      <c r="E249" s="147">
        <v>14090</v>
      </c>
      <c r="F249" s="139">
        <f t="shared" si="10"/>
        <v>24129</v>
      </c>
      <c r="G249" s="151">
        <f t="shared" si="12"/>
        <v>17682</v>
      </c>
      <c r="H249" s="147">
        <v>210</v>
      </c>
    </row>
    <row r="250" spans="1:8" x14ac:dyDescent="0.2">
      <c r="A250" s="92">
        <v>259</v>
      </c>
      <c r="B250" s="57">
        <f t="shared" si="11"/>
        <v>23.68</v>
      </c>
      <c r="C250" s="63">
        <v>30</v>
      </c>
      <c r="D250" s="139">
        <v>23750</v>
      </c>
      <c r="E250" s="147">
        <v>14090</v>
      </c>
      <c r="F250" s="139">
        <f t="shared" si="10"/>
        <v>24116</v>
      </c>
      <c r="G250" s="151">
        <f t="shared" si="12"/>
        <v>17671</v>
      </c>
      <c r="H250" s="147">
        <v>210</v>
      </c>
    </row>
    <row r="251" spans="1:8" x14ac:dyDescent="0.2">
      <c r="A251" s="92">
        <v>260</v>
      </c>
      <c r="B251" s="57">
        <f t="shared" si="11"/>
        <v>23.7</v>
      </c>
      <c r="C251" s="63">
        <v>30</v>
      </c>
      <c r="D251" s="139">
        <v>23750</v>
      </c>
      <c r="E251" s="147">
        <v>14090</v>
      </c>
      <c r="F251" s="139">
        <f t="shared" si="10"/>
        <v>24102</v>
      </c>
      <c r="G251" s="151">
        <f t="shared" si="12"/>
        <v>17661</v>
      </c>
      <c r="H251" s="147">
        <v>210</v>
      </c>
    </row>
    <row r="252" spans="1:8" x14ac:dyDescent="0.2">
      <c r="A252" s="92">
        <v>261</v>
      </c>
      <c r="B252" s="57">
        <f t="shared" si="11"/>
        <v>23.72</v>
      </c>
      <c r="C252" s="63">
        <v>30</v>
      </c>
      <c r="D252" s="139">
        <v>23750</v>
      </c>
      <c r="E252" s="147">
        <v>14090</v>
      </c>
      <c r="F252" s="139">
        <f t="shared" si="10"/>
        <v>24088</v>
      </c>
      <c r="G252" s="151">
        <f t="shared" si="12"/>
        <v>17651</v>
      </c>
      <c r="H252" s="147">
        <v>210</v>
      </c>
    </row>
    <row r="253" spans="1:8" x14ac:dyDescent="0.2">
      <c r="A253" s="92">
        <v>262</v>
      </c>
      <c r="B253" s="57">
        <f t="shared" si="11"/>
        <v>23.74</v>
      </c>
      <c r="C253" s="63">
        <v>30</v>
      </c>
      <c r="D253" s="139">
        <v>23750</v>
      </c>
      <c r="E253" s="147">
        <v>14090</v>
      </c>
      <c r="F253" s="139">
        <f t="shared" si="10"/>
        <v>24074</v>
      </c>
      <c r="G253" s="151">
        <f t="shared" si="12"/>
        <v>17641</v>
      </c>
      <c r="H253" s="147">
        <v>210</v>
      </c>
    </row>
    <row r="254" spans="1:8" x14ac:dyDescent="0.2">
      <c r="A254" s="92">
        <v>263</v>
      </c>
      <c r="B254" s="57">
        <f t="shared" si="11"/>
        <v>23.76</v>
      </c>
      <c r="C254" s="63">
        <v>30</v>
      </c>
      <c r="D254" s="139">
        <v>23750</v>
      </c>
      <c r="E254" s="147">
        <v>14090</v>
      </c>
      <c r="F254" s="139">
        <f t="shared" si="10"/>
        <v>24061</v>
      </c>
      <c r="G254" s="151">
        <f t="shared" si="12"/>
        <v>17631</v>
      </c>
      <c r="H254" s="147">
        <v>210</v>
      </c>
    </row>
    <row r="255" spans="1:8" x14ac:dyDescent="0.2">
      <c r="A255" s="92">
        <v>264</v>
      </c>
      <c r="B255" s="57">
        <f t="shared" si="11"/>
        <v>23.77</v>
      </c>
      <c r="C255" s="63">
        <v>30</v>
      </c>
      <c r="D255" s="139">
        <v>23750</v>
      </c>
      <c r="E255" s="147">
        <v>14090</v>
      </c>
      <c r="F255" s="139">
        <f t="shared" si="10"/>
        <v>24054</v>
      </c>
      <c r="G255" s="151">
        <f t="shared" si="12"/>
        <v>17626</v>
      </c>
      <c r="H255" s="147">
        <v>210</v>
      </c>
    </row>
    <row r="256" spans="1:8" x14ac:dyDescent="0.2">
      <c r="A256" s="92">
        <v>265</v>
      </c>
      <c r="B256" s="57">
        <f t="shared" si="11"/>
        <v>23.79</v>
      </c>
      <c r="C256" s="63">
        <v>30</v>
      </c>
      <c r="D256" s="139">
        <v>23750</v>
      </c>
      <c r="E256" s="147">
        <v>14090</v>
      </c>
      <c r="F256" s="139">
        <f t="shared" si="10"/>
        <v>24040</v>
      </c>
      <c r="G256" s="151">
        <f t="shared" si="12"/>
        <v>17616</v>
      </c>
      <c r="H256" s="147">
        <v>210</v>
      </c>
    </row>
    <row r="257" spans="1:8" x14ac:dyDescent="0.2">
      <c r="A257" s="92">
        <v>266</v>
      </c>
      <c r="B257" s="57">
        <f t="shared" si="11"/>
        <v>23.81</v>
      </c>
      <c r="C257" s="63">
        <v>30</v>
      </c>
      <c r="D257" s="139">
        <v>23750</v>
      </c>
      <c r="E257" s="147">
        <v>14090</v>
      </c>
      <c r="F257" s="139">
        <f t="shared" si="10"/>
        <v>24027</v>
      </c>
      <c r="G257" s="151">
        <f t="shared" si="12"/>
        <v>17606</v>
      </c>
      <c r="H257" s="147">
        <v>210</v>
      </c>
    </row>
    <row r="258" spans="1:8" x14ac:dyDescent="0.2">
      <c r="A258" s="92">
        <v>267</v>
      </c>
      <c r="B258" s="57">
        <f t="shared" si="11"/>
        <v>23.83</v>
      </c>
      <c r="C258" s="63">
        <v>30</v>
      </c>
      <c r="D258" s="139">
        <v>23750</v>
      </c>
      <c r="E258" s="147">
        <v>14090</v>
      </c>
      <c r="F258" s="139">
        <f t="shared" si="10"/>
        <v>24013</v>
      </c>
      <c r="G258" s="151">
        <f t="shared" si="12"/>
        <v>17596</v>
      </c>
      <c r="H258" s="147">
        <v>210</v>
      </c>
    </row>
    <row r="259" spans="1:8" x14ac:dyDescent="0.2">
      <c r="A259" s="92">
        <v>268</v>
      </c>
      <c r="B259" s="57">
        <f t="shared" si="11"/>
        <v>23.85</v>
      </c>
      <c r="C259" s="63">
        <v>30</v>
      </c>
      <c r="D259" s="139">
        <v>23750</v>
      </c>
      <c r="E259" s="147">
        <v>14090</v>
      </c>
      <c r="F259" s="139">
        <f t="shared" si="10"/>
        <v>24000</v>
      </c>
      <c r="G259" s="151">
        <f t="shared" si="12"/>
        <v>17586</v>
      </c>
      <c r="H259" s="147">
        <v>210</v>
      </c>
    </row>
    <row r="260" spans="1:8" x14ac:dyDescent="0.2">
      <c r="A260" s="92">
        <v>269</v>
      </c>
      <c r="B260" s="57">
        <f t="shared" si="11"/>
        <v>23.86</v>
      </c>
      <c r="C260" s="63">
        <v>30</v>
      </c>
      <c r="D260" s="139">
        <v>23750</v>
      </c>
      <c r="E260" s="147">
        <v>14090</v>
      </c>
      <c r="F260" s="139">
        <f t="shared" si="10"/>
        <v>23993</v>
      </c>
      <c r="G260" s="151">
        <f t="shared" si="12"/>
        <v>17581</v>
      </c>
      <c r="H260" s="147">
        <v>210</v>
      </c>
    </row>
    <row r="261" spans="1:8" x14ac:dyDescent="0.2">
      <c r="A261" s="92">
        <v>270</v>
      </c>
      <c r="B261" s="57">
        <f t="shared" si="11"/>
        <v>23.88</v>
      </c>
      <c r="C261" s="63">
        <v>30</v>
      </c>
      <c r="D261" s="139">
        <v>23750</v>
      </c>
      <c r="E261" s="147">
        <v>14090</v>
      </c>
      <c r="F261" s="139">
        <f t="shared" si="10"/>
        <v>23979</v>
      </c>
      <c r="G261" s="151">
        <f t="shared" si="12"/>
        <v>17571</v>
      </c>
      <c r="H261" s="147">
        <v>210</v>
      </c>
    </row>
    <row r="262" spans="1:8" x14ac:dyDescent="0.2">
      <c r="A262" s="92">
        <v>271</v>
      </c>
      <c r="B262" s="57">
        <f t="shared" si="11"/>
        <v>23.9</v>
      </c>
      <c r="C262" s="63">
        <v>30</v>
      </c>
      <c r="D262" s="139">
        <v>23750</v>
      </c>
      <c r="E262" s="147">
        <v>14090</v>
      </c>
      <c r="F262" s="139">
        <f t="shared" si="10"/>
        <v>23966</v>
      </c>
      <c r="G262" s="151">
        <f t="shared" si="12"/>
        <v>17561</v>
      </c>
      <c r="H262" s="147">
        <v>210</v>
      </c>
    </row>
    <row r="263" spans="1:8" x14ac:dyDescent="0.2">
      <c r="A263" s="92">
        <v>272</v>
      </c>
      <c r="B263" s="57">
        <f t="shared" si="11"/>
        <v>23.92</v>
      </c>
      <c r="C263" s="63">
        <v>30</v>
      </c>
      <c r="D263" s="139">
        <v>23750</v>
      </c>
      <c r="E263" s="147">
        <v>14090</v>
      </c>
      <c r="F263" s="139">
        <f t="shared" si="10"/>
        <v>23952</v>
      </c>
      <c r="G263" s="151">
        <f t="shared" si="12"/>
        <v>17551</v>
      </c>
      <c r="H263" s="147">
        <v>210</v>
      </c>
    </row>
    <row r="264" spans="1:8" x14ac:dyDescent="0.2">
      <c r="A264" s="92">
        <v>273</v>
      </c>
      <c r="B264" s="57">
        <f t="shared" si="11"/>
        <v>23.93</v>
      </c>
      <c r="C264" s="63">
        <v>30</v>
      </c>
      <c r="D264" s="139">
        <v>23750</v>
      </c>
      <c r="E264" s="147">
        <v>14090</v>
      </c>
      <c r="F264" s="139">
        <f t="shared" si="10"/>
        <v>23946</v>
      </c>
      <c r="G264" s="151">
        <f t="shared" si="12"/>
        <v>17546</v>
      </c>
      <c r="H264" s="147">
        <v>210</v>
      </c>
    </row>
    <row r="265" spans="1:8" x14ac:dyDescent="0.2">
      <c r="A265" s="92">
        <v>274</v>
      </c>
      <c r="B265" s="57">
        <f t="shared" si="11"/>
        <v>23.95</v>
      </c>
      <c r="C265" s="63">
        <v>30</v>
      </c>
      <c r="D265" s="139">
        <v>23750</v>
      </c>
      <c r="E265" s="147">
        <v>14090</v>
      </c>
      <c r="F265" s="139">
        <f t="shared" si="10"/>
        <v>23932</v>
      </c>
      <c r="G265" s="151">
        <f t="shared" si="12"/>
        <v>17536</v>
      </c>
      <c r="H265" s="147">
        <v>210</v>
      </c>
    </row>
    <row r="266" spans="1:8" x14ac:dyDescent="0.2">
      <c r="A266" s="92">
        <v>275</v>
      </c>
      <c r="B266" s="57">
        <f t="shared" si="11"/>
        <v>23.97</v>
      </c>
      <c r="C266" s="63">
        <v>30</v>
      </c>
      <c r="D266" s="139">
        <v>23750</v>
      </c>
      <c r="E266" s="147">
        <v>14090</v>
      </c>
      <c r="F266" s="139">
        <f t="shared" si="10"/>
        <v>23919</v>
      </c>
      <c r="G266" s="151">
        <f t="shared" si="12"/>
        <v>17526</v>
      </c>
      <c r="H266" s="147">
        <v>210</v>
      </c>
    </row>
    <row r="267" spans="1:8" x14ac:dyDescent="0.2">
      <c r="A267" s="92">
        <v>276</v>
      </c>
      <c r="B267" s="57">
        <v>24</v>
      </c>
      <c r="C267" s="63">
        <v>30</v>
      </c>
      <c r="D267" s="139">
        <v>23750</v>
      </c>
      <c r="E267" s="147">
        <v>14090</v>
      </c>
      <c r="F267" s="139">
        <f t="shared" si="10"/>
        <v>23899</v>
      </c>
      <c r="G267" s="151">
        <f t="shared" si="12"/>
        <v>17511</v>
      </c>
      <c r="H267" s="147">
        <v>210</v>
      </c>
    </row>
    <row r="268" spans="1:8" x14ac:dyDescent="0.2">
      <c r="A268" s="92">
        <v>277</v>
      </c>
      <c r="B268" s="57">
        <v>24</v>
      </c>
      <c r="C268" s="63">
        <v>30</v>
      </c>
      <c r="D268" s="139">
        <v>23750</v>
      </c>
      <c r="E268" s="147">
        <v>14090</v>
      </c>
      <c r="F268" s="139">
        <f t="shared" si="10"/>
        <v>23899</v>
      </c>
      <c r="G268" s="151">
        <f t="shared" si="12"/>
        <v>17511</v>
      </c>
      <c r="H268" s="147">
        <v>210</v>
      </c>
    </row>
    <row r="269" spans="1:8" x14ac:dyDescent="0.2">
      <c r="A269" s="92">
        <v>278</v>
      </c>
      <c r="B269" s="57">
        <v>24</v>
      </c>
      <c r="C269" s="63">
        <v>30</v>
      </c>
      <c r="D269" s="139">
        <v>23750</v>
      </c>
      <c r="E269" s="147">
        <v>14090</v>
      </c>
      <c r="F269" s="139">
        <f t="shared" si="10"/>
        <v>23899</v>
      </c>
      <c r="G269" s="151">
        <f t="shared" si="12"/>
        <v>17511</v>
      </c>
      <c r="H269" s="147">
        <v>210</v>
      </c>
    </row>
    <row r="270" spans="1:8" x14ac:dyDescent="0.2">
      <c r="A270" s="92">
        <v>279</v>
      </c>
      <c r="B270" s="57">
        <v>24</v>
      </c>
      <c r="C270" s="63">
        <v>30</v>
      </c>
      <c r="D270" s="139">
        <v>23750</v>
      </c>
      <c r="E270" s="147">
        <v>14090</v>
      </c>
      <c r="F270" s="139">
        <f t="shared" ref="F270:F312" si="13">ROUND(12*1.35278*(1/B270*D270+1/C270*E270)+H270,0)</f>
        <v>23899</v>
      </c>
      <c r="G270" s="151">
        <f t="shared" si="12"/>
        <v>17511</v>
      </c>
      <c r="H270" s="147">
        <v>210</v>
      </c>
    </row>
    <row r="271" spans="1:8" x14ac:dyDescent="0.2">
      <c r="A271" s="92">
        <v>280</v>
      </c>
      <c r="B271" s="57">
        <v>24</v>
      </c>
      <c r="C271" s="63">
        <v>30</v>
      </c>
      <c r="D271" s="139">
        <v>23750</v>
      </c>
      <c r="E271" s="147">
        <v>14090</v>
      </c>
      <c r="F271" s="139">
        <f t="shared" si="13"/>
        <v>23899</v>
      </c>
      <c r="G271" s="151">
        <f t="shared" si="12"/>
        <v>17511</v>
      </c>
      <c r="H271" s="147">
        <v>210</v>
      </c>
    </row>
    <row r="272" spans="1:8" x14ac:dyDescent="0.2">
      <c r="A272" s="92">
        <v>281</v>
      </c>
      <c r="B272" s="57">
        <v>24</v>
      </c>
      <c r="C272" s="63">
        <v>30</v>
      </c>
      <c r="D272" s="139">
        <v>23750</v>
      </c>
      <c r="E272" s="147">
        <v>14090</v>
      </c>
      <c r="F272" s="139">
        <f t="shared" si="13"/>
        <v>23899</v>
      </c>
      <c r="G272" s="151">
        <f t="shared" si="12"/>
        <v>17511</v>
      </c>
      <c r="H272" s="147">
        <v>210</v>
      </c>
    </row>
    <row r="273" spans="1:8" x14ac:dyDescent="0.2">
      <c r="A273" s="92">
        <v>282</v>
      </c>
      <c r="B273" s="57">
        <v>24</v>
      </c>
      <c r="C273" s="63">
        <v>30</v>
      </c>
      <c r="D273" s="139">
        <v>23750</v>
      </c>
      <c r="E273" s="147">
        <v>14090</v>
      </c>
      <c r="F273" s="139">
        <f t="shared" si="13"/>
        <v>23899</v>
      </c>
      <c r="G273" s="151">
        <f t="shared" si="12"/>
        <v>17511</v>
      </c>
      <c r="H273" s="147">
        <v>210</v>
      </c>
    </row>
    <row r="274" spans="1:8" x14ac:dyDescent="0.2">
      <c r="A274" s="92">
        <v>283</v>
      </c>
      <c r="B274" s="57">
        <v>24</v>
      </c>
      <c r="C274" s="63">
        <v>30</v>
      </c>
      <c r="D274" s="139">
        <v>23750</v>
      </c>
      <c r="E274" s="147">
        <v>14090</v>
      </c>
      <c r="F274" s="139">
        <f t="shared" si="13"/>
        <v>23899</v>
      </c>
      <c r="G274" s="151">
        <f t="shared" si="12"/>
        <v>17511</v>
      </c>
      <c r="H274" s="147">
        <v>210</v>
      </c>
    </row>
    <row r="275" spans="1:8" x14ac:dyDescent="0.2">
      <c r="A275" s="92">
        <v>284</v>
      </c>
      <c r="B275" s="57">
        <v>24</v>
      </c>
      <c r="C275" s="63">
        <v>30</v>
      </c>
      <c r="D275" s="139">
        <v>23750</v>
      </c>
      <c r="E275" s="147">
        <v>14090</v>
      </c>
      <c r="F275" s="139">
        <f t="shared" si="13"/>
        <v>23899</v>
      </c>
      <c r="G275" s="151">
        <f t="shared" si="12"/>
        <v>17511</v>
      </c>
      <c r="H275" s="147">
        <v>210</v>
      </c>
    </row>
    <row r="276" spans="1:8" x14ac:dyDescent="0.2">
      <c r="A276" s="92">
        <v>285</v>
      </c>
      <c r="B276" s="57">
        <v>24</v>
      </c>
      <c r="C276" s="63">
        <v>30</v>
      </c>
      <c r="D276" s="139">
        <v>23750</v>
      </c>
      <c r="E276" s="147">
        <v>14090</v>
      </c>
      <c r="F276" s="139">
        <f t="shared" si="13"/>
        <v>23899</v>
      </c>
      <c r="G276" s="151">
        <f t="shared" si="12"/>
        <v>17511</v>
      </c>
      <c r="H276" s="147">
        <v>210</v>
      </c>
    </row>
    <row r="277" spans="1:8" x14ac:dyDescent="0.2">
      <c r="A277" s="92">
        <v>286</v>
      </c>
      <c r="B277" s="57">
        <v>24</v>
      </c>
      <c r="C277" s="63">
        <v>30</v>
      </c>
      <c r="D277" s="139">
        <v>23750</v>
      </c>
      <c r="E277" s="147">
        <v>14090</v>
      </c>
      <c r="F277" s="139">
        <f t="shared" si="13"/>
        <v>23899</v>
      </c>
      <c r="G277" s="151">
        <f t="shared" si="12"/>
        <v>17511</v>
      </c>
      <c r="H277" s="147">
        <v>210</v>
      </c>
    </row>
    <row r="278" spans="1:8" x14ac:dyDescent="0.2">
      <c r="A278" s="92">
        <v>287</v>
      </c>
      <c r="B278" s="57">
        <v>24</v>
      </c>
      <c r="C278" s="63">
        <v>30</v>
      </c>
      <c r="D278" s="139">
        <v>23750</v>
      </c>
      <c r="E278" s="147">
        <v>14090</v>
      </c>
      <c r="F278" s="139">
        <f t="shared" si="13"/>
        <v>23899</v>
      </c>
      <c r="G278" s="151">
        <f t="shared" si="12"/>
        <v>17511</v>
      </c>
      <c r="H278" s="147">
        <v>210</v>
      </c>
    </row>
    <row r="279" spans="1:8" x14ac:dyDescent="0.2">
      <c r="A279" s="92">
        <v>288</v>
      </c>
      <c r="B279" s="57">
        <v>24</v>
      </c>
      <c r="C279" s="63">
        <v>30</v>
      </c>
      <c r="D279" s="139">
        <v>23750</v>
      </c>
      <c r="E279" s="147">
        <v>14090</v>
      </c>
      <c r="F279" s="139">
        <f t="shared" si="13"/>
        <v>23899</v>
      </c>
      <c r="G279" s="151">
        <f t="shared" si="12"/>
        <v>17511</v>
      </c>
      <c r="H279" s="147">
        <v>210</v>
      </c>
    </row>
    <row r="280" spans="1:8" x14ac:dyDescent="0.2">
      <c r="A280" s="92">
        <v>289</v>
      </c>
      <c r="B280" s="57">
        <v>24</v>
      </c>
      <c r="C280" s="63">
        <v>30</v>
      </c>
      <c r="D280" s="139">
        <v>23750</v>
      </c>
      <c r="E280" s="147">
        <v>14090</v>
      </c>
      <c r="F280" s="139">
        <f t="shared" si="13"/>
        <v>23899</v>
      </c>
      <c r="G280" s="151">
        <f t="shared" si="12"/>
        <v>17511</v>
      </c>
      <c r="H280" s="147">
        <v>210</v>
      </c>
    </row>
    <row r="281" spans="1:8" x14ac:dyDescent="0.2">
      <c r="A281" s="92">
        <v>290</v>
      </c>
      <c r="B281" s="57">
        <v>24</v>
      </c>
      <c r="C281" s="63">
        <v>30</v>
      </c>
      <c r="D281" s="139">
        <v>23750</v>
      </c>
      <c r="E281" s="147">
        <v>14090</v>
      </c>
      <c r="F281" s="139">
        <f t="shared" si="13"/>
        <v>23899</v>
      </c>
      <c r="G281" s="151">
        <f t="shared" si="12"/>
        <v>17511</v>
      </c>
      <c r="H281" s="147">
        <v>210</v>
      </c>
    </row>
    <row r="282" spans="1:8" x14ac:dyDescent="0.2">
      <c r="A282" s="92">
        <v>291</v>
      </c>
      <c r="B282" s="57">
        <v>24</v>
      </c>
      <c r="C282" s="63">
        <v>30</v>
      </c>
      <c r="D282" s="139">
        <v>23750</v>
      </c>
      <c r="E282" s="147">
        <v>14090</v>
      </c>
      <c r="F282" s="139">
        <f t="shared" si="13"/>
        <v>23899</v>
      </c>
      <c r="G282" s="151">
        <f t="shared" si="12"/>
        <v>17511</v>
      </c>
      <c r="H282" s="147">
        <v>210</v>
      </c>
    </row>
    <row r="283" spans="1:8" x14ac:dyDescent="0.2">
      <c r="A283" s="92">
        <v>292</v>
      </c>
      <c r="B283" s="57">
        <v>24</v>
      </c>
      <c r="C283" s="63">
        <v>30</v>
      </c>
      <c r="D283" s="139">
        <v>23750</v>
      </c>
      <c r="E283" s="147">
        <v>14090</v>
      </c>
      <c r="F283" s="139">
        <f t="shared" si="13"/>
        <v>23899</v>
      </c>
      <c r="G283" s="151">
        <f t="shared" si="12"/>
        <v>17511</v>
      </c>
      <c r="H283" s="147">
        <v>210</v>
      </c>
    </row>
    <row r="284" spans="1:8" x14ac:dyDescent="0.2">
      <c r="A284" s="92">
        <v>293</v>
      </c>
      <c r="B284" s="57">
        <v>24</v>
      </c>
      <c r="C284" s="63">
        <v>30</v>
      </c>
      <c r="D284" s="139">
        <v>23750</v>
      </c>
      <c r="E284" s="147">
        <v>14090</v>
      </c>
      <c r="F284" s="139">
        <f t="shared" si="13"/>
        <v>23899</v>
      </c>
      <c r="G284" s="151">
        <f t="shared" si="12"/>
        <v>17511</v>
      </c>
      <c r="H284" s="147">
        <v>210</v>
      </c>
    </row>
    <row r="285" spans="1:8" x14ac:dyDescent="0.2">
      <c r="A285" s="92">
        <v>294</v>
      </c>
      <c r="B285" s="57">
        <v>24</v>
      </c>
      <c r="C285" s="63">
        <v>30</v>
      </c>
      <c r="D285" s="139">
        <v>23750</v>
      </c>
      <c r="E285" s="147">
        <v>14090</v>
      </c>
      <c r="F285" s="139">
        <f t="shared" si="13"/>
        <v>23899</v>
      </c>
      <c r="G285" s="151">
        <f t="shared" si="12"/>
        <v>17511</v>
      </c>
      <c r="H285" s="147">
        <v>210</v>
      </c>
    </row>
    <row r="286" spans="1:8" x14ac:dyDescent="0.2">
      <c r="A286" s="92">
        <v>295</v>
      </c>
      <c r="B286" s="57">
        <v>24</v>
      </c>
      <c r="C286" s="63">
        <v>30</v>
      </c>
      <c r="D286" s="139">
        <v>23750</v>
      </c>
      <c r="E286" s="147">
        <v>14090</v>
      </c>
      <c r="F286" s="139">
        <f t="shared" si="13"/>
        <v>23899</v>
      </c>
      <c r="G286" s="151">
        <f t="shared" si="12"/>
        <v>17511</v>
      </c>
      <c r="H286" s="147">
        <v>210</v>
      </c>
    </row>
    <row r="287" spans="1:8" x14ac:dyDescent="0.2">
      <c r="A287" s="92">
        <v>296</v>
      </c>
      <c r="B287" s="57">
        <v>24</v>
      </c>
      <c r="C287" s="63">
        <v>30</v>
      </c>
      <c r="D287" s="139">
        <v>23750</v>
      </c>
      <c r="E287" s="147">
        <v>14090</v>
      </c>
      <c r="F287" s="139">
        <f t="shared" si="13"/>
        <v>23899</v>
      </c>
      <c r="G287" s="151">
        <f t="shared" si="12"/>
        <v>17511</v>
      </c>
      <c r="H287" s="147">
        <v>210</v>
      </c>
    </row>
    <row r="288" spans="1:8" x14ac:dyDescent="0.2">
      <c r="A288" s="92">
        <v>297</v>
      </c>
      <c r="B288" s="57">
        <v>24</v>
      </c>
      <c r="C288" s="63">
        <v>30</v>
      </c>
      <c r="D288" s="139">
        <v>23750</v>
      </c>
      <c r="E288" s="147">
        <v>14090</v>
      </c>
      <c r="F288" s="139">
        <f t="shared" si="13"/>
        <v>23899</v>
      </c>
      <c r="G288" s="151">
        <f t="shared" si="12"/>
        <v>17511</v>
      </c>
      <c r="H288" s="147">
        <v>210</v>
      </c>
    </row>
    <row r="289" spans="1:8" x14ac:dyDescent="0.2">
      <c r="A289" s="92">
        <v>298</v>
      </c>
      <c r="B289" s="57">
        <v>24</v>
      </c>
      <c r="C289" s="63">
        <v>30</v>
      </c>
      <c r="D289" s="139">
        <v>23750</v>
      </c>
      <c r="E289" s="147">
        <v>14090</v>
      </c>
      <c r="F289" s="139">
        <f t="shared" si="13"/>
        <v>23899</v>
      </c>
      <c r="G289" s="151">
        <f t="shared" si="12"/>
        <v>17511</v>
      </c>
      <c r="H289" s="147">
        <v>210</v>
      </c>
    </row>
    <row r="290" spans="1:8" x14ac:dyDescent="0.2">
      <c r="A290" s="92">
        <v>299</v>
      </c>
      <c r="B290" s="57">
        <v>24</v>
      </c>
      <c r="C290" s="63">
        <v>30</v>
      </c>
      <c r="D290" s="139">
        <v>23750</v>
      </c>
      <c r="E290" s="147">
        <v>14090</v>
      </c>
      <c r="F290" s="139">
        <f t="shared" si="13"/>
        <v>23899</v>
      </c>
      <c r="G290" s="151">
        <f t="shared" si="12"/>
        <v>17511</v>
      </c>
      <c r="H290" s="147">
        <v>210</v>
      </c>
    </row>
    <row r="291" spans="1:8" x14ac:dyDescent="0.2">
      <c r="A291" s="92">
        <v>300</v>
      </c>
      <c r="B291" s="57">
        <v>24</v>
      </c>
      <c r="C291" s="63">
        <v>30</v>
      </c>
      <c r="D291" s="139">
        <v>23750</v>
      </c>
      <c r="E291" s="147">
        <v>14090</v>
      </c>
      <c r="F291" s="139">
        <f t="shared" si="13"/>
        <v>23899</v>
      </c>
      <c r="G291" s="151">
        <f t="shared" si="12"/>
        <v>17511</v>
      </c>
      <c r="H291" s="147">
        <v>210</v>
      </c>
    </row>
    <row r="292" spans="1:8" x14ac:dyDescent="0.2">
      <c r="A292" s="92">
        <v>301</v>
      </c>
      <c r="B292" s="57">
        <v>24</v>
      </c>
      <c r="C292" s="63">
        <v>30</v>
      </c>
      <c r="D292" s="139">
        <v>23750</v>
      </c>
      <c r="E292" s="147">
        <v>14090</v>
      </c>
      <c r="F292" s="139">
        <f t="shared" si="13"/>
        <v>23899</v>
      </c>
      <c r="G292" s="151">
        <f t="shared" si="12"/>
        <v>17511</v>
      </c>
      <c r="H292" s="147">
        <v>210</v>
      </c>
    </row>
    <row r="293" spans="1:8" x14ac:dyDescent="0.2">
      <c r="A293" s="92">
        <v>302</v>
      </c>
      <c r="B293" s="57">
        <v>24</v>
      </c>
      <c r="C293" s="63">
        <v>30</v>
      </c>
      <c r="D293" s="139">
        <v>23750</v>
      </c>
      <c r="E293" s="147">
        <v>14090</v>
      </c>
      <c r="F293" s="139">
        <f t="shared" si="13"/>
        <v>23899</v>
      </c>
      <c r="G293" s="151">
        <f t="shared" si="12"/>
        <v>17511</v>
      </c>
      <c r="H293" s="147">
        <v>210</v>
      </c>
    </row>
    <row r="294" spans="1:8" x14ac:dyDescent="0.2">
      <c r="A294" s="92">
        <v>303</v>
      </c>
      <c r="B294" s="57">
        <v>24</v>
      </c>
      <c r="C294" s="63">
        <v>30</v>
      </c>
      <c r="D294" s="139">
        <v>23750</v>
      </c>
      <c r="E294" s="147">
        <v>14090</v>
      </c>
      <c r="F294" s="139">
        <f t="shared" si="13"/>
        <v>23899</v>
      </c>
      <c r="G294" s="151">
        <f t="shared" si="12"/>
        <v>17511</v>
      </c>
      <c r="H294" s="147">
        <v>210</v>
      </c>
    </row>
    <row r="295" spans="1:8" x14ac:dyDescent="0.2">
      <c r="A295" s="92">
        <v>304</v>
      </c>
      <c r="B295" s="57">
        <v>24</v>
      </c>
      <c r="C295" s="63">
        <v>30</v>
      </c>
      <c r="D295" s="139">
        <v>23750</v>
      </c>
      <c r="E295" s="147">
        <v>14090</v>
      </c>
      <c r="F295" s="139">
        <f t="shared" si="13"/>
        <v>23899</v>
      </c>
      <c r="G295" s="151">
        <f t="shared" si="12"/>
        <v>17511</v>
      </c>
      <c r="H295" s="147">
        <v>210</v>
      </c>
    </row>
    <row r="296" spans="1:8" x14ac:dyDescent="0.2">
      <c r="A296" s="92">
        <v>305</v>
      </c>
      <c r="B296" s="57">
        <v>24</v>
      </c>
      <c r="C296" s="63">
        <v>30</v>
      </c>
      <c r="D296" s="139">
        <v>23750</v>
      </c>
      <c r="E296" s="147">
        <v>14090</v>
      </c>
      <c r="F296" s="139">
        <f t="shared" si="13"/>
        <v>23899</v>
      </c>
      <c r="G296" s="151">
        <f t="shared" si="12"/>
        <v>17511</v>
      </c>
      <c r="H296" s="147">
        <v>210</v>
      </c>
    </row>
    <row r="297" spans="1:8" x14ac:dyDescent="0.2">
      <c r="A297" s="92">
        <v>306</v>
      </c>
      <c r="B297" s="57">
        <v>24</v>
      </c>
      <c r="C297" s="63">
        <v>30</v>
      </c>
      <c r="D297" s="139">
        <v>23750</v>
      </c>
      <c r="E297" s="147">
        <v>14090</v>
      </c>
      <c r="F297" s="139">
        <f t="shared" si="13"/>
        <v>23899</v>
      </c>
      <c r="G297" s="151">
        <f t="shared" si="12"/>
        <v>17511</v>
      </c>
      <c r="H297" s="147">
        <v>210</v>
      </c>
    </row>
    <row r="298" spans="1:8" x14ac:dyDescent="0.2">
      <c r="A298" s="92">
        <v>307</v>
      </c>
      <c r="B298" s="57">
        <v>24</v>
      </c>
      <c r="C298" s="63">
        <v>30</v>
      </c>
      <c r="D298" s="139">
        <v>23750</v>
      </c>
      <c r="E298" s="147">
        <v>14090</v>
      </c>
      <c r="F298" s="139">
        <f t="shared" si="13"/>
        <v>23899</v>
      </c>
      <c r="G298" s="151">
        <f t="shared" si="12"/>
        <v>17511</v>
      </c>
      <c r="H298" s="147">
        <v>210</v>
      </c>
    </row>
    <row r="299" spans="1:8" x14ac:dyDescent="0.2">
      <c r="A299" s="92">
        <v>308</v>
      </c>
      <c r="B299" s="57">
        <v>24</v>
      </c>
      <c r="C299" s="63">
        <v>30</v>
      </c>
      <c r="D299" s="139">
        <v>23750</v>
      </c>
      <c r="E299" s="147">
        <v>14090</v>
      </c>
      <c r="F299" s="139">
        <f t="shared" si="13"/>
        <v>23899</v>
      </c>
      <c r="G299" s="151">
        <f t="shared" si="12"/>
        <v>17511</v>
      </c>
      <c r="H299" s="147">
        <v>210</v>
      </c>
    </row>
    <row r="300" spans="1:8" x14ac:dyDescent="0.2">
      <c r="A300" s="92">
        <v>309</v>
      </c>
      <c r="B300" s="57">
        <v>24</v>
      </c>
      <c r="C300" s="63">
        <v>30</v>
      </c>
      <c r="D300" s="139">
        <v>23750</v>
      </c>
      <c r="E300" s="147">
        <v>14090</v>
      </c>
      <c r="F300" s="139">
        <f t="shared" si="13"/>
        <v>23899</v>
      </c>
      <c r="G300" s="151">
        <f t="shared" si="12"/>
        <v>17511</v>
      </c>
      <c r="H300" s="147">
        <v>210</v>
      </c>
    </row>
    <row r="301" spans="1:8" x14ac:dyDescent="0.2">
      <c r="A301" s="92">
        <v>310</v>
      </c>
      <c r="B301" s="57">
        <v>24</v>
      </c>
      <c r="C301" s="63">
        <v>30</v>
      </c>
      <c r="D301" s="139">
        <v>23750</v>
      </c>
      <c r="E301" s="147">
        <v>14090</v>
      </c>
      <c r="F301" s="139">
        <f t="shared" si="13"/>
        <v>23899</v>
      </c>
      <c r="G301" s="151">
        <f t="shared" si="12"/>
        <v>17511</v>
      </c>
      <c r="H301" s="147">
        <v>210</v>
      </c>
    </row>
    <row r="302" spans="1:8" x14ac:dyDescent="0.2">
      <c r="A302" s="92">
        <v>311</v>
      </c>
      <c r="B302" s="57">
        <v>24</v>
      </c>
      <c r="C302" s="63">
        <v>30</v>
      </c>
      <c r="D302" s="139">
        <v>23750</v>
      </c>
      <c r="E302" s="147">
        <v>14090</v>
      </c>
      <c r="F302" s="139">
        <f t="shared" si="13"/>
        <v>23899</v>
      </c>
      <c r="G302" s="151">
        <f t="shared" si="12"/>
        <v>17511</v>
      </c>
      <c r="H302" s="147">
        <v>210</v>
      </c>
    </row>
    <row r="303" spans="1:8" x14ac:dyDescent="0.2">
      <c r="A303" s="92">
        <v>312</v>
      </c>
      <c r="B303" s="57">
        <v>24</v>
      </c>
      <c r="C303" s="63">
        <v>30</v>
      </c>
      <c r="D303" s="139">
        <v>23750</v>
      </c>
      <c r="E303" s="147">
        <v>14090</v>
      </c>
      <c r="F303" s="139">
        <f t="shared" si="13"/>
        <v>23899</v>
      </c>
      <c r="G303" s="151">
        <f t="shared" si="12"/>
        <v>17511</v>
      </c>
      <c r="H303" s="147">
        <v>210</v>
      </c>
    </row>
    <row r="304" spans="1:8" x14ac:dyDescent="0.2">
      <c r="A304" s="92">
        <v>313</v>
      </c>
      <c r="B304" s="57">
        <v>24</v>
      </c>
      <c r="C304" s="63">
        <v>30</v>
      </c>
      <c r="D304" s="139">
        <v>23750</v>
      </c>
      <c r="E304" s="147">
        <v>14090</v>
      </c>
      <c r="F304" s="139">
        <f t="shared" si="13"/>
        <v>23899</v>
      </c>
      <c r="G304" s="151">
        <f t="shared" si="12"/>
        <v>17511</v>
      </c>
      <c r="H304" s="147">
        <v>210</v>
      </c>
    </row>
    <row r="305" spans="1:8" x14ac:dyDescent="0.2">
      <c r="A305" s="92">
        <v>314</v>
      </c>
      <c r="B305" s="57">
        <v>24</v>
      </c>
      <c r="C305" s="63">
        <v>30</v>
      </c>
      <c r="D305" s="139">
        <v>23750</v>
      </c>
      <c r="E305" s="147">
        <v>14090</v>
      </c>
      <c r="F305" s="139">
        <f t="shared" si="13"/>
        <v>23899</v>
      </c>
      <c r="G305" s="151">
        <f t="shared" si="12"/>
        <v>17511</v>
      </c>
      <c r="H305" s="147">
        <v>210</v>
      </c>
    </row>
    <row r="306" spans="1:8" x14ac:dyDescent="0.2">
      <c r="A306" s="92">
        <v>315</v>
      </c>
      <c r="B306" s="57">
        <v>24</v>
      </c>
      <c r="C306" s="63">
        <v>30</v>
      </c>
      <c r="D306" s="139">
        <v>23750</v>
      </c>
      <c r="E306" s="147">
        <v>14090</v>
      </c>
      <c r="F306" s="139">
        <f t="shared" si="13"/>
        <v>23899</v>
      </c>
      <c r="G306" s="151">
        <f t="shared" si="12"/>
        <v>17511</v>
      </c>
      <c r="H306" s="147">
        <v>210</v>
      </c>
    </row>
    <row r="307" spans="1:8" x14ac:dyDescent="0.2">
      <c r="A307" s="92">
        <v>316</v>
      </c>
      <c r="B307" s="57">
        <v>24</v>
      </c>
      <c r="C307" s="63">
        <v>30</v>
      </c>
      <c r="D307" s="139">
        <v>23750</v>
      </c>
      <c r="E307" s="147">
        <v>14090</v>
      </c>
      <c r="F307" s="139">
        <f t="shared" si="13"/>
        <v>23899</v>
      </c>
      <c r="G307" s="151">
        <f t="shared" si="12"/>
        <v>17511</v>
      </c>
      <c r="H307" s="147">
        <v>210</v>
      </c>
    </row>
    <row r="308" spans="1:8" x14ac:dyDescent="0.2">
      <c r="A308" s="92">
        <v>317</v>
      </c>
      <c r="B308" s="57">
        <v>24</v>
      </c>
      <c r="C308" s="63">
        <v>30</v>
      </c>
      <c r="D308" s="139">
        <v>23750</v>
      </c>
      <c r="E308" s="147">
        <v>14090</v>
      </c>
      <c r="F308" s="139">
        <f t="shared" si="13"/>
        <v>23899</v>
      </c>
      <c r="G308" s="151">
        <f t="shared" si="12"/>
        <v>17511</v>
      </c>
      <c r="H308" s="147">
        <v>210</v>
      </c>
    </row>
    <row r="309" spans="1:8" x14ac:dyDescent="0.2">
      <c r="A309" s="92">
        <v>318</v>
      </c>
      <c r="B309" s="57">
        <v>24</v>
      </c>
      <c r="C309" s="63">
        <v>30</v>
      </c>
      <c r="D309" s="139">
        <v>23750</v>
      </c>
      <c r="E309" s="147">
        <v>14090</v>
      </c>
      <c r="F309" s="139">
        <f t="shared" si="13"/>
        <v>23899</v>
      </c>
      <c r="G309" s="151">
        <f t="shared" si="12"/>
        <v>17511</v>
      </c>
      <c r="H309" s="147">
        <v>210</v>
      </c>
    </row>
    <row r="310" spans="1:8" x14ac:dyDescent="0.2">
      <c r="A310" s="92">
        <v>319</v>
      </c>
      <c r="B310" s="57">
        <v>24</v>
      </c>
      <c r="C310" s="63">
        <v>30</v>
      </c>
      <c r="D310" s="139">
        <v>23750</v>
      </c>
      <c r="E310" s="147">
        <v>14090</v>
      </c>
      <c r="F310" s="139">
        <f t="shared" si="13"/>
        <v>23899</v>
      </c>
      <c r="G310" s="151">
        <f t="shared" si="12"/>
        <v>17511</v>
      </c>
      <c r="H310" s="147">
        <v>210</v>
      </c>
    </row>
    <row r="311" spans="1:8" x14ac:dyDescent="0.2">
      <c r="A311" s="92">
        <v>320</v>
      </c>
      <c r="B311" s="57">
        <v>24</v>
      </c>
      <c r="C311" s="63">
        <v>30</v>
      </c>
      <c r="D311" s="139">
        <v>23750</v>
      </c>
      <c r="E311" s="147">
        <v>14090</v>
      </c>
      <c r="F311" s="139">
        <f t="shared" si="13"/>
        <v>23899</v>
      </c>
      <c r="G311" s="151">
        <f t="shared" si="12"/>
        <v>17511</v>
      </c>
      <c r="H311" s="147">
        <v>210</v>
      </c>
    </row>
    <row r="312" spans="1:8" ht="13.5" thickBot="1" x14ac:dyDescent="0.25">
      <c r="A312" s="93">
        <v>321</v>
      </c>
      <c r="B312" s="64">
        <v>24</v>
      </c>
      <c r="C312" s="65">
        <v>30</v>
      </c>
      <c r="D312" s="144">
        <v>23750</v>
      </c>
      <c r="E312" s="141">
        <v>14090</v>
      </c>
      <c r="F312" s="144">
        <f t="shared" si="13"/>
        <v>23899</v>
      </c>
      <c r="G312" s="153">
        <f t="shared" ref="G312" si="14">ROUND(12*(1/B312*D312+1/C312*E312),0)</f>
        <v>17511</v>
      </c>
      <c r="H312" s="141">
        <v>210</v>
      </c>
    </row>
  </sheetData>
  <mergeCells count="2">
    <mergeCell ref="A10:B10"/>
    <mergeCell ref="G11:H11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>&amp;LKrajský úřad Plzeňského kraje&amp;R25. 2. 2015</oddHeader>
    <oddFooter>Stránka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fitToPage="1"/>
  </sheetPr>
  <dimension ref="A1:I182"/>
  <sheetViews>
    <sheetView workbookViewId="0">
      <pane ySplit="10" topLeftCell="A11" activePane="bottomLeft" state="frozenSplit"/>
      <selection pane="bottomLeft" activeCell="F14" sqref="F14"/>
    </sheetView>
  </sheetViews>
  <sheetFormatPr defaultRowHeight="12.75" x14ac:dyDescent="0.2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0.7109375" customWidth="1"/>
    <col min="9" max="9" width="16.140625" customWidth="1"/>
  </cols>
  <sheetData>
    <row r="1" spans="1:9" x14ac:dyDescent="0.2">
      <c r="H1" t="s">
        <v>22</v>
      </c>
    </row>
    <row r="2" spans="1:9" ht="4.5" customHeight="1" x14ac:dyDescent="0.2"/>
    <row r="3" spans="1:9" ht="20.25" x14ac:dyDescent="0.3">
      <c r="A3" s="30" t="s">
        <v>735</v>
      </c>
      <c r="C3" s="26"/>
      <c r="D3" s="26"/>
      <c r="E3" s="26"/>
      <c r="F3" s="27"/>
      <c r="G3" s="27"/>
      <c r="H3" s="28"/>
      <c r="I3" s="28"/>
    </row>
    <row r="4" spans="1:9" x14ac:dyDescent="0.2">
      <c r="A4" s="69" t="s">
        <v>184</v>
      </c>
      <c r="B4" s="32"/>
      <c r="C4" s="32"/>
      <c r="D4" s="32"/>
      <c r="E4" s="32"/>
      <c r="F4" s="32"/>
      <c r="G4" s="32"/>
      <c r="I4" s="28"/>
    </row>
    <row r="5" spans="1:9" ht="6.75" customHeight="1" x14ac:dyDescent="0.25">
      <c r="A5" s="58"/>
      <c r="B5" s="32"/>
      <c r="C5" s="32"/>
      <c r="D5" s="32"/>
      <c r="E5" s="32"/>
      <c r="F5" s="32"/>
      <c r="G5" s="32"/>
      <c r="I5" s="28"/>
    </row>
    <row r="6" spans="1:9" ht="15.75" x14ac:dyDescent="0.25">
      <c r="A6" s="33"/>
      <c r="B6" s="34"/>
      <c r="C6" s="35" t="s">
        <v>158</v>
      </c>
      <c r="F6" s="36" t="s">
        <v>159</v>
      </c>
      <c r="G6" s="36"/>
      <c r="I6" s="28"/>
    </row>
    <row r="7" spans="1:9" ht="15.75" x14ac:dyDescent="0.25">
      <c r="A7" s="37"/>
      <c r="B7" s="34"/>
      <c r="C7" s="59" t="s">
        <v>185</v>
      </c>
      <c r="D7" s="60"/>
      <c r="E7" s="61"/>
      <c r="F7" s="59">
        <v>32</v>
      </c>
      <c r="G7" s="59"/>
      <c r="I7" s="28"/>
    </row>
    <row r="8" spans="1:9" ht="6" customHeight="1" thickBot="1" x14ac:dyDescent="0.25">
      <c r="A8" s="512"/>
      <c r="B8" s="512"/>
      <c r="C8" s="44"/>
      <c r="D8" s="45"/>
      <c r="E8" s="46"/>
      <c r="F8" s="46"/>
      <c r="G8" s="46"/>
      <c r="I8" s="28"/>
    </row>
    <row r="9" spans="1:9" ht="15.75" x14ac:dyDescent="0.2">
      <c r="A9" s="29"/>
      <c r="B9" s="47" t="s">
        <v>197</v>
      </c>
      <c r="C9" s="48"/>
      <c r="D9" s="47" t="s">
        <v>198</v>
      </c>
      <c r="E9" s="48"/>
      <c r="F9" s="49" t="s">
        <v>199</v>
      </c>
      <c r="G9" s="142"/>
      <c r="H9" s="48"/>
    </row>
    <row r="10" spans="1:9" ht="45.75" thickBot="1" x14ac:dyDescent="0.25">
      <c r="A10" s="50" t="s">
        <v>31</v>
      </c>
      <c r="B10" s="51" t="s">
        <v>158</v>
      </c>
      <c r="C10" s="52" t="s">
        <v>159</v>
      </c>
      <c r="D10" s="53" t="s">
        <v>201</v>
      </c>
      <c r="E10" s="54" t="s">
        <v>202</v>
      </c>
      <c r="F10" s="53" t="s">
        <v>199</v>
      </c>
      <c r="G10" s="152" t="s">
        <v>535</v>
      </c>
      <c r="H10" s="54" t="s">
        <v>204</v>
      </c>
    </row>
    <row r="11" spans="1:9" x14ac:dyDescent="0.2">
      <c r="A11" s="119">
        <v>1</v>
      </c>
      <c r="B11" s="67">
        <f t="shared" ref="B11:B42" si="0">ROUND((1.1233*LN(A11)+17)*1.11,2)</f>
        <v>18.87</v>
      </c>
      <c r="C11" s="63">
        <v>32</v>
      </c>
      <c r="D11" s="145">
        <v>23750</v>
      </c>
      <c r="E11" s="146">
        <v>14090</v>
      </c>
      <c r="F11" s="145">
        <f>ROUND(12*1.35278*(1/B11*D11+1/C11*E11)+H11,0)</f>
        <v>27701</v>
      </c>
      <c r="G11" s="173">
        <f t="shared" ref="G11:G74" si="1">ROUND(12*(1/B11*D11+1/C11*E11),0)</f>
        <v>20387</v>
      </c>
      <c r="H11" s="146">
        <v>122</v>
      </c>
    </row>
    <row r="12" spans="1:9" x14ac:dyDescent="0.2">
      <c r="A12" s="92">
        <v>2</v>
      </c>
      <c r="B12" s="67">
        <f t="shared" si="0"/>
        <v>19.73</v>
      </c>
      <c r="C12" s="63">
        <v>32</v>
      </c>
      <c r="D12" s="139">
        <v>23750</v>
      </c>
      <c r="E12" s="147">
        <v>14090</v>
      </c>
      <c r="F12" s="139">
        <f t="shared" ref="F12:F75" si="2">ROUND(12*1.35278*(1/B12*D12+1/C12*E12)+H12,0)</f>
        <v>26811</v>
      </c>
      <c r="G12" s="175">
        <f t="shared" si="1"/>
        <v>19729</v>
      </c>
      <c r="H12" s="147">
        <v>122</v>
      </c>
    </row>
    <row r="13" spans="1:9" x14ac:dyDescent="0.2">
      <c r="A13" s="92">
        <v>3</v>
      </c>
      <c r="B13" s="67">
        <f t="shared" si="0"/>
        <v>20.239999999999998</v>
      </c>
      <c r="C13" s="63">
        <v>32</v>
      </c>
      <c r="D13" s="139">
        <v>23750</v>
      </c>
      <c r="E13" s="147">
        <v>14090</v>
      </c>
      <c r="F13" s="139">
        <f t="shared" si="2"/>
        <v>26318</v>
      </c>
      <c r="G13" s="175">
        <f t="shared" si="1"/>
        <v>19365</v>
      </c>
      <c r="H13" s="147">
        <v>122</v>
      </c>
    </row>
    <row r="14" spans="1:9" x14ac:dyDescent="0.2">
      <c r="A14" s="119">
        <v>4</v>
      </c>
      <c r="B14" s="67">
        <f t="shared" si="0"/>
        <v>20.6</v>
      </c>
      <c r="C14" s="63">
        <v>32</v>
      </c>
      <c r="D14" s="139">
        <v>23750</v>
      </c>
      <c r="E14" s="147">
        <v>14090</v>
      </c>
      <c r="F14" s="139">
        <f t="shared" si="2"/>
        <v>25985</v>
      </c>
      <c r="G14" s="175">
        <f t="shared" si="1"/>
        <v>19119</v>
      </c>
      <c r="H14" s="147">
        <v>122</v>
      </c>
    </row>
    <row r="15" spans="1:9" x14ac:dyDescent="0.2">
      <c r="A15" s="92">
        <v>5</v>
      </c>
      <c r="B15" s="67">
        <f t="shared" si="0"/>
        <v>20.88</v>
      </c>
      <c r="C15" s="63">
        <v>32</v>
      </c>
      <c r="D15" s="139">
        <v>23750</v>
      </c>
      <c r="E15" s="147">
        <v>14090</v>
      </c>
      <c r="F15" s="139">
        <f t="shared" si="2"/>
        <v>25734</v>
      </c>
      <c r="G15" s="175">
        <f t="shared" si="1"/>
        <v>18933</v>
      </c>
      <c r="H15" s="147">
        <v>122</v>
      </c>
    </row>
    <row r="16" spans="1:9" x14ac:dyDescent="0.2">
      <c r="A16" s="92">
        <v>6</v>
      </c>
      <c r="B16" s="67">
        <f t="shared" si="0"/>
        <v>21.1</v>
      </c>
      <c r="C16" s="63">
        <v>32</v>
      </c>
      <c r="D16" s="139">
        <v>23750</v>
      </c>
      <c r="E16" s="147">
        <v>14090</v>
      </c>
      <c r="F16" s="139">
        <f t="shared" si="2"/>
        <v>25542</v>
      </c>
      <c r="G16" s="175">
        <f t="shared" si="1"/>
        <v>18791</v>
      </c>
      <c r="H16" s="147">
        <v>122</v>
      </c>
    </row>
    <row r="17" spans="1:8" x14ac:dyDescent="0.2">
      <c r="A17" s="119">
        <v>7</v>
      </c>
      <c r="B17" s="67">
        <f t="shared" si="0"/>
        <v>21.3</v>
      </c>
      <c r="C17" s="63">
        <v>32</v>
      </c>
      <c r="D17" s="139">
        <v>23750</v>
      </c>
      <c r="E17" s="147">
        <v>14090</v>
      </c>
      <c r="F17" s="139">
        <f t="shared" si="2"/>
        <v>25370</v>
      </c>
      <c r="G17" s="175">
        <f t="shared" si="1"/>
        <v>18664</v>
      </c>
      <c r="H17" s="147">
        <v>122</v>
      </c>
    </row>
    <row r="18" spans="1:8" x14ac:dyDescent="0.2">
      <c r="A18" s="92">
        <v>8</v>
      </c>
      <c r="B18" s="67">
        <f t="shared" si="0"/>
        <v>21.46</v>
      </c>
      <c r="C18" s="63">
        <v>32</v>
      </c>
      <c r="D18" s="139">
        <v>23750</v>
      </c>
      <c r="E18" s="147">
        <v>14090</v>
      </c>
      <c r="F18" s="139">
        <f t="shared" si="2"/>
        <v>25235</v>
      </c>
      <c r="G18" s="175">
        <f t="shared" si="1"/>
        <v>18564</v>
      </c>
      <c r="H18" s="147">
        <v>122</v>
      </c>
    </row>
    <row r="19" spans="1:8" x14ac:dyDescent="0.2">
      <c r="A19" s="92">
        <v>9</v>
      </c>
      <c r="B19" s="67">
        <f t="shared" si="0"/>
        <v>21.61</v>
      </c>
      <c r="C19" s="63">
        <v>32</v>
      </c>
      <c r="D19" s="139">
        <v>23750</v>
      </c>
      <c r="E19" s="147">
        <v>14090</v>
      </c>
      <c r="F19" s="139">
        <f t="shared" si="2"/>
        <v>25111</v>
      </c>
      <c r="G19" s="175">
        <f t="shared" si="1"/>
        <v>18472</v>
      </c>
      <c r="H19" s="147">
        <v>122</v>
      </c>
    </row>
    <row r="20" spans="1:8" x14ac:dyDescent="0.2">
      <c r="A20" s="119">
        <v>10</v>
      </c>
      <c r="B20" s="67">
        <f t="shared" si="0"/>
        <v>21.74</v>
      </c>
      <c r="C20" s="63">
        <v>32</v>
      </c>
      <c r="D20" s="139">
        <v>23750</v>
      </c>
      <c r="E20" s="147">
        <v>14090</v>
      </c>
      <c r="F20" s="139">
        <f t="shared" si="2"/>
        <v>25004</v>
      </c>
      <c r="G20" s="175">
        <f t="shared" si="1"/>
        <v>18393</v>
      </c>
      <c r="H20" s="147">
        <v>122</v>
      </c>
    </row>
    <row r="21" spans="1:8" x14ac:dyDescent="0.2">
      <c r="A21" s="92">
        <v>11</v>
      </c>
      <c r="B21" s="67">
        <f t="shared" si="0"/>
        <v>21.86</v>
      </c>
      <c r="C21" s="63">
        <v>32</v>
      </c>
      <c r="D21" s="139">
        <v>23750</v>
      </c>
      <c r="E21" s="147">
        <v>14090</v>
      </c>
      <c r="F21" s="139">
        <f t="shared" si="2"/>
        <v>24907</v>
      </c>
      <c r="G21" s="175">
        <f t="shared" si="1"/>
        <v>18321</v>
      </c>
      <c r="H21" s="147">
        <v>122</v>
      </c>
    </row>
    <row r="22" spans="1:8" x14ac:dyDescent="0.2">
      <c r="A22" s="92">
        <v>12</v>
      </c>
      <c r="B22" s="67">
        <f t="shared" si="0"/>
        <v>21.97</v>
      </c>
      <c r="C22" s="63">
        <v>32</v>
      </c>
      <c r="D22" s="139">
        <v>23750</v>
      </c>
      <c r="E22" s="147">
        <v>14090</v>
      </c>
      <c r="F22" s="139">
        <f t="shared" si="2"/>
        <v>24818</v>
      </c>
      <c r="G22" s="175">
        <f t="shared" si="1"/>
        <v>18256</v>
      </c>
      <c r="H22" s="147">
        <v>122</v>
      </c>
    </row>
    <row r="23" spans="1:8" x14ac:dyDescent="0.2">
      <c r="A23" s="119">
        <v>13</v>
      </c>
      <c r="B23" s="67">
        <f t="shared" si="0"/>
        <v>22.07</v>
      </c>
      <c r="C23" s="63">
        <v>32</v>
      </c>
      <c r="D23" s="139">
        <v>23750</v>
      </c>
      <c r="E23" s="147">
        <v>14090</v>
      </c>
      <c r="F23" s="139">
        <f t="shared" si="2"/>
        <v>24739</v>
      </c>
      <c r="G23" s="175">
        <f t="shared" si="1"/>
        <v>18197</v>
      </c>
      <c r="H23" s="147">
        <v>122</v>
      </c>
    </row>
    <row r="24" spans="1:8" x14ac:dyDescent="0.2">
      <c r="A24" s="92">
        <v>14</v>
      </c>
      <c r="B24" s="67">
        <f t="shared" si="0"/>
        <v>22.16</v>
      </c>
      <c r="C24" s="63">
        <v>32</v>
      </c>
      <c r="D24" s="139">
        <v>23750</v>
      </c>
      <c r="E24" s="147">
        <v>14090</v>
      </c>
      <c r="F24" s="139">
        <f t="shared" si="2"/>
        <v>24668</v>
      </c>
      <c r="G24" s="175">
        <f t="shared" si="1"/>
        <v>18145</v>
      </c>
      <c r="H24" s="147">
        <v>122</v>
      </c>
    </row>
    <row r="25" spans="1:8" x14ac:dyDescent="0.2">
      <c r="A25" s="92">
        <v>15</v>
      </c>
      <c r="B25" s="67">
        <f t="shared" si="0"/>
        <v>22.25</v>
      </c>
      <c r="C25" s="63">
        <v>32</v>
      </c>
      <c r="D25" s="139">
        <v>23750</v>
      </c>
      <c r="E25" s="147">
        <v>14090</v>
      </c>
      <c r="F25" s="139">
        <f t="shared" si="2"/>
        <v>24597</v>
      </c>
      <c r="G25" s="175">
        <f t="shared" si="1"/>
        <v>18093</v>
      </c>
      <c r="H25" s="147">
        <v>122</v>
      </c>
    </row>
    <row r="26" spans="1:8" x14ac:dyDescent="0.2">
      <c r="A26" s="119">
        <v>16</v>
      </c>
      <c r="B26" s="67">
        <f t="shared" si="0"/>
        <v>22.33</v>
      </c>
      <c r="C26" s="63">
        <v>32</v>
      </c>
      <c r="D26" s="139">
        <v>23750</v>
      </c>
      <c r="E26" s="147">
        <v>14090</v>
      </c>
      <c r="F26" s="139">
        <f t="shared" si="2"/>
        <v>24535</v>
      </c>
      <c r="G26" s="175">
        <f t="shared" si="1"/>
        <v>18047</v>
      </c>
      <c r="H26" s="147">
        <v>122</v>
      </c>
    </row>
    <row r="27" spans="1:8" x14ac:dyDescent="0.2">
      <c r="A27" s="92">
        <v>17</v>
      </c>
      <c r="B27" s="67">
        <f t="shared" si="0"/>
        <v>22.4</v>
      </c>
      <c r="C27" s="63">
        <v>32</v>
      </c>
      <c r="D27" s="139">
        <v>23750</v>
      </c>
      <c r="E27" s="147">
        <v>14090</v>
      </c>
      <c r="F27" s="139">
        <f t="shared" si="2"/>
        <v>24481</v>
      </c>
      <c r="G27" s="175">
        <f t="shared" si="1"/>
        <v>18007</v>
      </c>
      <c r="H27" s="147">
        <v>122</v>
      </c>
    </row>
    <row r="28" spans="1:8" x14ac:dyDescent="0.2">
      <c r="A28" s="92">
        <v>18</v>
      </c>
      <c r="B28" s="67">
        <f t="shared" si="0"/>
        <v>22.47</v>
      </c>
      <c r="C28" s="63">
        <v>32</v>
      </c>
      <c r="D28" s="139">
        <v>23750</v>
      </c>
      <c r="E28" s="147">
        <v>14090</v>
      </c>
      <c r="F28" s="139">
        <f t="shared" si="2"/>
        <v>24428</v>
      </c>
      <c r="G28" s="175">
        <f t="shared" si="1"/>
        <v>17967</v>
      </c>
      <c r="H28" s="147">
        <v>122</v>
      </c>
    </row>
    <row r="29" spans="1:8" x14ac:dyDescent="0.2">
      <c r="A29" s="119">
        <v>19</v>
      </c>
      <c r="B29" s="67">
        <f t="shared" si="0"/>
        <v>22.54</v>
      </c>
      <c r="C29" s="63">
        <v>32</v>
      </c>
      <c r="D29" s="139">
        <v>23750</v>
      </c>
      <c r="E29" s="147">
        <v>14090</v>
      </c>
      <c r="F29" s="139">
        <f t="shared" si="2"/>
        <v>24375</v>
      </c>
      <c r="G29" s="175">
        <f t="shared" si="1"/>
        <v>17928</v>
      </c>
      <c r="H29" s="147">
        <v>122</v>
      </c>
    </row>
    <row r="30" spans="1:8" x14ac:dyDescent="0.2">
      <c r="A30" s="92">
        <v>20</v>
      </c>
      <c r="B30" s="67">
        <f t="shared" si="0"/>
        <v>22.61</v>
      </c>
      <c r="C30" s="63">
        <v>32</v>
      </c>
      <c r="D30" s="139">
        <v>23750</v>
      </c>
      <c r="E30" s="147">
        <v>14090</v>
      </c>
      <c r="F30" s="139">
        <f t="shared" si="2"/>
        <v>24322</v>
      </c>
      <c r="G30" s="175">
        <f t="shared" si="1"/>
        <v>17889</v>
      </c>
      <c r="H30" s="147">
        <v>122</v>
      </c>
    </row>
    <row r="31" spans="1:8" x14ac:dyDescent="0.2">
      <c r="A31" s="92">
        <v>21</v>
      </c>
      <c r="B31" s="67">
        <f t="shared" si="0"/>
        <v>22.67</v>
      </c>
      <c r="C31" s="63">
        <v>32</v>
      </c>
      <c r="D31" s="139">
        <v>23750</v>
      </c>
      <c r="E31" s="147">
        <v>14090</v>
      </c>
      <c r="F31" s="139">
        <f t="shared" si="2"/>
        <v>24276</v>
      </c>
      <c r="G31" s="175">
        <f t="shared" si="1"/>
        <v>17855</v>
      </c>
      <c r="H31" s="147">
        <v>122</v>
      </c>
    </row>
    <row r="32" spans="1:8" x14ac:dyDescent="0.2">
      <c r="A32" s="119">
        <v>22</v>
      </c>
      <c r="B32" s="67">
        <f t="shared" si="0"/>
        <v>22.72</v>
      </c>
      <c r="C32" s="63">
        <v>32</v>
      </c>
      <c r="D32" s="139">
        <v>23750</v>
      </c>
      <c r="E32" s="147">
        <v>14090</v>
      </c>
      <c r="F32" s="139">
        <f t="shared" si="2"/>
        <v>24239</v>
      </c>
      <c r="G32" s="175">
        <f t="shared" si="1"/>
        <v>17828</v>
      </c>
      <c r="H32" s="147">
        <v>122</v>
      </c>
    </row>
    <row r="33" spans="1:8" x14ac:dyDescent="0.2">
      <c r="A33" s="92">
        <v>23</v>
      </c>
      <c r="B33" s="67">
        <f t="shared" si="0"/>
        <v>22.78</v>
      </c>
      <c r="C33" s="63">
        <v>32</v>
      </c>
      <c r="D33" s="139">
        <v>23750</v>
      </c>
      <c r="E33" s="147">
        <v>14090</v>
      </c>
      <c r="F33" s="139">
        <f t="shared" si="2"/>
        <v>24194</v>
      </c>
      <c r="G33" s="175">
        <f t="shared" si="1"/>
        <v>17795</v>
      </c>
      <c r="H33" s="147">
        <v>122</v>
      </c>
    </row>
    <row r="34" spans="1:8" x14ac:dyDescent="0.2">
      <c r="A34" s="92">
        <v>24</v>
      </c>
      <c r="B34" s="67">
        <f t="shared" si="0"/>
        <v>22.83</v>
      </c>
      <c r="C34" s="63">
        <v>32</v>
      </c>
      <c r="D34" s="139">
        <v>23750</v>
      </c>
      <c r="E34" s="147">
        <v>14090</v>
      </c>
      <c r="F34" s="139">
        <f t="shared" si="2"/>
        <v>24157</v>
      </c>
      <c r="G34" s="175">
        <f t="shared" si="1"/>
        <v>17767</v>
      </c>
      <c r="H34" s="147">
        <v>122</v>
      </c>
    </row>
    <row r="35" spans="1:8" x14ac:dyDescent="0.2">
      <c r="A35" s="119">
        <v>25</v>
      </c>
      <c r="B35" s="67">
        <f t="shared" si="0"/>
        <v>22.88</v>
      </c>
      <c r="C35" s="63">
        <v>32</v>
      </c>
      <c r="D35" s="139">
        <v>23750</v>
      </c>
      <c r="E35" s="147">
        <v>14090</v>
      </c>
      <c r="F35" s="139">
        <f t="shared" si="2"/>
        <v>24120</v>
      </c>
      <c r="G35" s="175">
        <f t="shared" si="1"/>
        <v>17740</v>
      </c>
      <c r="H35" s="147">
        <v>122</v>
      </c>
    </row>
    <row r="36" spans="1:8" x14ac:dyDescent="0.2">
      <c r="A36" s="92">
        <v>26</v>
      </c>
      <c r="B36" s="67">
        <f t="shared" si="0"/>
        <v>22.93</v>
      </c>
      <c r="C36" s="63">
        <v>32</v>
      </c>
      <c r="D36" s="139">
        <v>23750</v>
      </c>
      <c r="E36" s="147">
        <v>14090</v>
      </c>
      <c r="F36" s="139">
        <f t="shared" si="2"/>
        <v>24084</v>
      </c>
      <c r="G36" s="175">
        <f t="shared" si="1"/>
        <v>17713</v>
      </c>
      <c r="H36" s="147">
        <v>122</v>
      </c>
    </row>
    <row r="37" spans="1:8" x14ac:dyDescent="0.2">
      <c r="A37" s="92">
        <v>27</v>
      </c>
      <c r="B37" s="67">
        <f t="shared" si="0"/>
        <v>22.98</v>
      </c>
      <c r="C37" s="63">
        <v>32</v>
      </c>
      <c r="D37" s="139">
        <v>23750</v>
      </c>
      <c r="E37" s="147">
        <v>14090</v>
      </c>
      <c r="F37" s="139">
        <f t="shared" si="2"/>
        <v>24047</v>
      </c>
      <c r="G37" s="175">
        <f t="shared" si="1"/>
        <v>17686</v>
      </c>
      <c r="H37" s="147">
        <v>122</v>
      </c>
    </row>
    <row r="38" spans="1:8" x14ac:dyDescent="0.2">
      <c r="A38" s="119">
        <v>28</v>
      </c>
      <c r="B38" s="67">
        <f t="shared" si="0"/>
        <v>23.02</v>
      </c>
      <c r="C38" s="63">
        <v>32</v>
      </c>
      <c r="D38" s="139">
        <v>23750</v>
      </c>
      <c r="E38" s="147">
        <v>14090</v>
      </c>
      <c r="F38" s="139">
        <f t="shared" si="2"/>
        <v>24018</v>
      </c>
      <c r="G38" s="175">
        <f t="shared" si="1"/>
        <v>17664</v>
      </c>
      <c r="H38" s="147">
        <v>122</v>
      </c>
    </row>
    <row r="39" spans="1:8" x14ac:dyDescent="0.2">
      <c r="A39" s="92">
        <v>29</v>
      </c>
      <c r="B39" s="67">
        <f t="shared" si="0"/>
        <v>23.07</v>
      </c>
      <c r="C39" s="63">
        <v>32</v>
      </c>
      <c r="D39" s="139">
        <v>23750</v>
      </c>
      <c r="E39" s="147">
        <v>14090</v>
      </c>
      <c r="F39" s="139">
        <f t="shared" si="2"/>
        <v>23982</v>
      </c>
      <c r="G39" s="175">
        <f t="shared" si="1"/>
        <v>17637</v>
      </c>
      <c r="H39" s="147">
        <v>122</v>
      </c>
    </row>
    <row r="40" spans="1:8" x14ac:dyDescent="0.2">
      <c r="A40" s="92">
        <v>30</v>
      </c>
      <c r="B40" s="67">
        <f t="shared" si="0"/>
        <v>23.11</v>
      </c>
      <c r="C40" s="63">
        <v>32</v>
      </c>
      <c r="D40" s="139">
        <v>23750</v>
      </c>
      <c r="E40" s="147">
        <v>14090</v>
      </c>
      <c r="F40" s="139">
        <f t="shared" si="2"/>
        <v>23953</v>
      </c>
      <c r="G40" s="175">
        <f t="shared" si="1"/>
        <v>17616</v>
      </c>
      <c r="H40" s="147">
        <v>122</v>
      </c>
    </row>
    <row r="41" spans="1:8" x14ac:dyDescent="0.2">
      <c r="A41" s="119">
        <v>31</v>
      </c>
      <c r="B41" s="67">
        <f t="shared" si="0"/>
        <v>23.15</v>
      </c>
      <c r="C41" s="63">
        <v>32</v>
      </c>
      <c r="D41" s="139">
        <v>23750</v>
      </c>
      <c r="E41" s="147">
        <v>14090</v>
      </c>
      <c r="F41" s="139">
        <f t="shared" si="2"/>
        <v>23924</v>
      </c>
      <c r="G41" s="175">
        <f t="shared" si="1"/>
        <v>17595</v>
      </c>
      <c r="H41" s="147">
        <v>122</v>
      </c>
    </row>
    <row r="42" spans="1:8" x14ac:dyDescent="0.2">
      <c r="A42" s="92">
        <v>32</v>
      </c>
      <c r="B42" s="67">
        <f t="shared" si="0"/>
        <v>23.19</v>
      </c>
      <c r="C42" s="63">
        <v>32</v>
      </c>
      <c r="D42" s="139">
        <v>23750</v>
      </c>
      <c r="E42" s="147">
        <v>14090</v>
      </c>
      <c r="F42" s="139">
        <f t="shared" si="2"/>
        <v>23895</v>
      </c>
      <c r="G42" s="175">
        <f t="shared" si="1"/>
        <v>17574</v>
      </c>
      <c r="H42" s="147">
        <v>122</v>
      </c>
    </row>
    <row r="43" spans="1:8" x14ac:dyDescent="0.2">
      <c r="A43" s="92">
        <v>33</v>
      </c>
      <c r="B43" s="67">
        <f t="shared" ref="B43:B74" si="3">ROUND((1.1233*LN(A43)+17)*1.11,2)</f>
        <v>23.23</v>
      </c>
      <c r="C43" s="63">
        <v>32</v>
      </c>
      <c r="D43" s="139">
        <v>23750</v>
      </c>
      <c r="E43" s="147">
        <v>14090</v>
      </c>
      <c r="F43" s="139">
        <f t="shared" si="2"/>
        <v>23866</v>
      </c>
      <c r="G43" s="175">
        <f t="shared" si="1"/>
        <v>17552</v>
      </c>
      <c r="H43" s="147">
        <v>122</v>
      </c>
    </row>
    <row r="44" spans="1:8" x14ac:dyDescent="0.2">
      <c r="A44" s="119">
        <v>34</v>
      </c>
      <c r="B44" s="67">
        <f t="shared" si="3"/>
        <v>23.27</v>
      </c>
      <c r="C44" s="63">
        <v>32</v>
      </c>
      <c r="D44" s="139">
        <v>23750</v>
      </c>
      <c r="E44" s="147">
        <v>14090</v>
      </c>
      <c r="F44" s="139">
        <f t="shared" si="2"/>
        <v>23838</v>
      </c>
      <c r="G44" s="175">
        <f t="shared" si="1"/>
        <v>17531</v>
      </c>
      <c r="H44" s="147">
        <v>122</v>
      </c>
    </row>
    <row r="45" spans="1:8" x14ac:dyDescent="0.2">
      <c r="A45" s="92">
        <v>35</v>
      </c>
      <c r="B45" s="67">
        <f t="shared" si="3"/>
        <v>23.3</v>
      </c>
      <c r="C45" s="63">
        <v>32</v>
      </c>
      <c r="D45" s="139">
        <v>23750</v>
      </c>
      <c r="E45" s="147">
        <v>14090</v>
      </c>
      <c r="F45" s="139">
        <f t="shared" si="2"/>
        <v>23817</v>
      </c>
      <c r="G45" s="175">
        <f t="shared" si="1"/>
        <v>17516</v>
      </c>
      <c r="H45" s="147">
        <v>122</v>
      </c>
    </row>
    <row r="46" spans="1:8" x14ac:dyDescent="0.2">
      <c r="A46" s="92">
        <v>36</v>
      </c>
      <c r="B46" s="67">
        <f t="shared" si="3"/>
        <v>23.34</v>
      </c>
      <c r="C46" s="63">
        <v>32</v>
      </c>
      <c r="D46" s="139">
        <v>23750</v>
      </c>
      <c r="E46" s="147">
        <v>14090</v>
      </c>
      <c r="F46" s="139">
        <f t="shared" si="2"/>
        <v>23788</v>
      </c>
      <c r="G46" s="175">
        <f t="shared" si="1"/>
        <v>17495</v>
      </c>
      <c r="H46" s="147">
        <v>122</v>
      </c>
    </row>
    <row r="47" spans="1:8" x14ac:dyDescent="0.2">
      <c r="A47" s="119">
        <v>37</v>
      </c>
      <c r="B47" s="67">
        <f t="shared" si="3"/>
        <v>23.37</v>
      </c>
      <c r="C47" s="63">
        <v>32</v>
      </c>
      <c r="D47" s="139">
        <v>23750</v>
      </c>
      <c r="E47" s="147">
        <v>14090</v>
      </c>
      <c r="F47" s="139">
        <f t="shared" si="2"/>
        <v>23767</v>
      </c>
      <c r="G47" s="175">
        <f t="shared" si="1"/>
        <v>17479</v>
      </c>
      <c r="H47" s="147">
        <v>122</v>
      </c>
    </row>
    <row r="48" spans="1:8" x14ac:dyDescent="0.2">
      <c r="A48" s="92">
        <v>38</v>
      </c>
      <c r="B48" s="67">
        <f t="shared" si="3"/>
        <v>23.41</v>
      </c>
      <c r="C48" s="63">
        <v>32</v>
      </c>
      <c r="D48" s="139">
        <v>23750</v>
      </c>
      <c r="E48" s="147">
        <v>14090</v>
      </c>
      <c r="F48" s="139">
        <f t="shared" si="2"/>
        <v>23739</v>
      </c>
      <c r="G48" s="175">
        <f t="shared" si="1"/>
        <v>17458</v>
      </c>
      <c r="H48" s="147">
        <v>122</v>
      </c>
    </row>
    <row r="49" spans="1:8" x14ac:dyDescent="0.2">
      <c r="A49" s="92">
        <v>39</v>
      </c>
      <c r="B49" s="67">
        <f t="shared" si="3"/>
        <v>23.44</v>
      </c>
      <c r="C49" s="63">
        <v>32</v>
      </c>
      <c r="D49" s="139">
        <v>23750</v>
      </c>
      <c r="E49" s="147">
        <v>14090</v>
      </c>
      <c r="F49" s="139">
        <f t="shared" si="2"/>
        <v>23718</v>
      </c>
      <c r="G49" s="175">
        <f t="shared" si="1"/>
        <v>17442</v>
      </c>
      <c r="H49" s="147">
        <v>122</v>
      </c>
    </row>
    <row r="50" spans="1:8" x14ac:dyDescent="0.2">
      <c r="A50" s="119">
        <v>40</v>
      </c>
      <c r="B50" s="67">
        <f t="shared" si="3"/>
        <v>23.47</v>
      </c>
      <c r="C50" s="63">
        <v>32</v>
      </c>
      <c r="D50" s="139">
        <v>23750</v>
      </c>
      <c r="E50" s="147">
        <v>14090</v>
      </c>
      <c r="F50" s="139">
        <f t="shared" si="2"/>
        <v>23697</v>
      </c>
      <c r="G50" s="175">
        <f t="shared" si="1"/>
        <v>17427</v>
      </c>
      <c r="H50" s="147">
        <v>122</v>
      </c>
    </row>
    <row r="51" spans="1:8" x14ac:dyDescent="0.2">
      <c r="A51" s="92">
        <v>41</v>
      </c>
      <c r="B51" s="67">
        <f t="shared" si="3"/>
        <v>23.5</v>
      </c>
      <c r="C51" s="63">
        <v>32</v>
      </c>
      <c r="D51" s="139">
        <v>23750</v>
      </c>
      <c r="E51" s="147">
        <v>14090</v>
      </c>
      <c r="F51" s="139">
        <f t="shared" si="2"/>
        <v>23676</v>
      </c>
      <c r="G51" s="175">
        <f t="shared" si="1"/>
        <v>17411</v>
      </c>
      <c r="H51" s="147">
        <v>122</v>
      </c>
    </row>
    <row r="52" spans="1:8" x14ac:dyDescent="0.2">
      <c r="A52" s="92">
        <v>42</v>
      </c>
      <c r="B52" s="67">
        <f t="shared" si="3"/>
        <v>23.53</v>
      </c>
      <c r="C52" s="63">
        <v>32</v>
      </c>
      <c r="D52" s="139">
        <v>23750</v>
      </c>
      <c r="E52" s="147">
        <v>14090</v>
      </c>
      <c r="F52" s="139">
        <f t="shared" si="2"/>
        <v>23655</v>
      </c>
      <c r="G52" s="175">
        <f t="shared" si="1"/>
        <v>17396</v>
      </c>
      <c r="H52" s="147">
        <v>122</v>
      </c>
    </row>
    <row r="53" spans="1:8" x14ac:dyDescent="0.2">
      <c r="A53" s="119">
        <v>43</v>
      </c>
      <c r="B53" s="67">
        <f t="shared" si="3"/>
        <v>23.56</v>
      </c>
      <c r="C53" s="63">
        <v>32</v>
      </c>
      <c r="D53" s="139">
        <v>23750</v>
      </c>
      <c r="E53" s="147">
        <v>14090</v>
      </c>
      <c r="F53" s="139">
        <f t="shared" si="2"/>
        <v>23634</v>
      </c>
      <c r="G53" s="175">
        <f t="shared" si="1"/>
        <v>17381</v>
      </c>
      <c r="H53" s="147">
        <v>122</v>
      </c>
    </row>
    <row r="54" spans="1:8" x14ac:dyDescent="0.2">
      <c r="A54" s="92">
        <v>44</v>
      </c>
      <c r="B54" s="67">
        <f t="shared" si="3"/>
        <v>23.59</v>
      </c>
      <c r="C54" s="63">
        <v>32</v>
      </c>
      <c r="D54" s="139">
        <v>23750</v>
      </c>
      <c r="E54" s="147">
        <v>14090</v>
      </c>
      <c r="F54" s="139">
        <f t="shared" si="2"/>
        <v>23613</v>
      </c>
      <c r="G54" s="175">
        <f t="shared" si="1"/>
        <v>17365</v>
      </c>
      <c r="H54" s="147">
        <v>122</v>
      </c>
    </row>
    <row r="55" spans="1:8" x14ac:dyDescent="0.2">
      <c r="A55" s="92">
        <v>45</v>
      </c>
      <c r="B55" s="67">
        <f t="shared" si="3"/>
        <v>23.62</v>
      </c>
      <c r="C55" s="63">
        <v>32</v>
      </c>
      <c r="D55" s="139">
        <v>23750</v>
      </c>
      <c r="E55" s="147">
        <v>14090</v>
      </c>
      <c r="F55" s="139">
        <f t="shared" si="2"/>
        <v>23592</v>
      </c>
      <c r="G55" s="175">
        <f t="shared" si="1"/>
        <v>17350</v>
      </c>
      <c r="H55" s="147">
        <v>122</v>
      </c>
    </row>
    <row r="56" spans="1:8" x14ac:dyDescent="0.2">
      <c r="A56" s="119">
        <v>46</v>
      </c>
      <c r="B56" s="67">
        <f t="shared" si="3"/>
        <v>23.64</v>
      </c>
      <c r="C56" s="63">
        <v>32</v>
      </c>
      <c r="D56" s="139">
        <v>23750</v>
      </c>
      <c r="E56" s="147">
        <v>14090</v>
      </c>
      <c r="F56" s="139">
        <f t="shared" si="2"/>
        <v>23579</v>
      </c>
      <c r="G56" s="175">
        <f t="shared" si="1"/>
        <v>17340</v>
      </c>
      <c r="H56" s="147">
        <v>122</v>
      </c>
    </row>
    <row r="57" spans="1:8" x14ac:dyDescent="0.2">
      <c r="A57" s="92">
        <v>47</v>
      </c>
      <c r="B57" s="67">
        <f t="shared" si="3"/>
        <v>23.67</v>
      </c>
      <c r="C57" s="63">
        <v>32</v>
      </c>
      <c r="D57" s="139">
        <v>23750</v>
      </c>
      <c r="E57" s="147">
        <v>14090</v>
      </c>
      <c r="F57" s="139">
        <f t="shared" si="2"/>
        <v>23558</v>
      </c>
      <c r="G57" s="175">
        <f t="shared" si="1"/>
        <v>17324</v>
      </c>
      <c r="H57" s="147">
        <v>122</v>
      </c>
    </row>
    <row r="58" spans="1:8" x14ac:dyDescent="0.2">
      <c r="A58" s="92">
        <v>48</v>
      </c>
      <c r="B58" s="67">
        <f t="shared" si="3"/>
        <v>23.7</v>
      </c>
      <c r="C58" s="63">
        <v>32</v>
      </c>
      <c r="D58" s="139">
        <v>23750</v>
      </c>
      <c r="E58" s="147">
        <v>14090</v>
      </c>
      <c r="F58" s="139">
        <f t="shared" si="2"/>
        <v>23537</v>
      </c>
      <c r="G58" s="175">
        <f t="shared" si="1"/>
        <v>17309</v>
      </c>
      <c r="H58" s="147">
        <v>122</v>
      </c>
    </row>
    <row r="59" spans="1:8" x14ac:dyDescent="0.2">
      <c r="A59" s="119">
        <v>49</v>
      </c>
      <c r="B59" s="67">
        <f t="shared" si="3"/>
        <v>23.72</v>
      </c>
      <c r="C59" s="63">
        <v>32</v>
      </c>
      <c r="D59" s="139">
        <v>23750</v>
      </c>
      <c r="E59" s="147">
        <v>14090</v>
      </c>
      <c r="F59" s="139">
        <f t="shared" si="2"/>
        <v>23524</v>
      </c>
      <c r="G59" s="175">
        <f t="shared" si="1"/>
        <v>17299</v>
      </c>
      <c r="H59" s="147">
        <v>122</v>
      </c>
    </row>
    <row r="60" spans="1:8" x14ac:dyDescent="0.2">
      <c r="A60" s="92">
        <v>50</v>
      </c>
      <c r="B60" s="67">
        <f t="shared" si="3"/>
        <v>23.75</v>
      </c>
      <c r="C60" s="63">
        <v>32</v>
      </c>
      <c r="D60" s="139">
        <v>23750</v>
      </c>
      <c r="E60" s="147">
        <v>14090</v>
      </c>
      <c r="F60" s="139">
        <f t="shared" si="2"/>
        <v>23503</v>
      </c>
      <c r="G60" s="175">
        <f t="shared" si="1"/>
        <v>17284</v>
      </c>
      <c r="H60" s="147">
        <v>122</v>
      </c>
    </row>
    <row r="61" spans="1:8" x14ac:dyDescent="0.2">
      <c r="A61" s="92">
        <v>51</v>
      </c>
      <c r="B61" s="67">
        <f t="shared" si="3"/>
        <v>23.77</v>
      </c>
      <c r="C61" s="63">
        <v>32</v>
      </c>
      <c r="D61" s="139">
        <v>23750</v>
      </c>
      <c r="E61" s="147">
        <v>14090</v>
      </c>
      <c r="F61" s="139">
        <f t="shared" si="2"/>
        <v>23489</v>
      </c>
      <c r="G61" s="175">
        <f t="shared" si="1"/>
        <v>17274</v>
      </c>
      <c r="H61" s="147">
        <v>122</v>
      </c>
    </row>
    <row r="62" spans="1:8" x14ac:dyDescent="0.2">
      <c r="A62" s="119">
        <v>52</v>
      </c>
      <c r="B62" s="67">
        <f t="shared" si="3"/>
        <v>23.8</v>
      </c>
      <c r="C62" s="63">
        <v>32</v>
      </c>
      <c r="D62" s="139">
        <v>23750</v>
      </c>
      <c r="E62" s="147">
        <v>14090</v>
      </c>
      <c r="F62" s="139">
        <f t="shared" si="2"/>
        <v>23469</v>
      </c>
      <c r="G62" s="175">
        <f t="shared" si="1"/>
        <v>17259</v>
      </c>
      <c r="H62" s="147">
        <v>122</v>
      </c>
    </row>
    <row r="63" spans="1:8" x14ac:dyDescent="0.2">
      <c r="A63" s="92">
        <v>53</v>
      </c>
      <c r="B63" s="67">
        <f t="shared" si="3"/>
        <v>23.82</v>
      </c>
      <c r="C63" s="63">
        <v>32</v>
      </c>
      <c r="D63" s="139">
        <v>23750</v>
      </c>
      <c r="E63" s="147">
        <v>14090</v>
      </c>
      <c r="F63" s="139">
        <f t="shared" si="2"/>
        <v>23455</v>
      </c>
      <c r="G63" s="175">
        <f t="shared" si="1"/>
        <v>17248</v>
      </c>
      <c r="H63" s="147">
        <v>122</v>
      </c>
    </row>
    <row r="64" spans="1:8" x14ac:dyDescent="0.2">
      <c r="A64" s="92">
        <v>54</v>
      </c>
      <c r="B64" s="67">
        <f t="shared" si="3"/>
        <v>23.84</v>
      </c>
      <c r="C64" s="63">
        <v>32</v>
      </c>
      <c r="D64" s="139">
        <v>23750</v>
      </c>
      <c r="E64" s="147">
        <v>14090</v>
      </c>
      <c r="F64" s="139">
        <f t="shared" si="2"/>
        <v>23442</v>
      </c>
      <c r="G64" s="175">
        <f t="shared" si="1"/>
        <v>17238</v>
      </c>
      <c r="H64" s="147">
        <v>122</v>
      </c>
    </row>
    <row r="65" spans="1:8" x14ac:dyDescent="0.2">
      <c r="A65" s="119">
        <v>55</v>
      </c>
      <c r="B65" s="67">
        <f t="shared" si="3"/>
        <v>23.87</v>
      </c>
      <c r="C65" s="63">
        <v>32</v>
      </c>
      <c r="D65" s="139">
        <v>23750</v>
      </c>
      <c r="E65" s="147">
        <v>14090</v>
      </c>
      <c r="F65" s="139">
        <f t="shared" si="2"/>
        <v>23422</v>
      </c>
      <c r="G65" s="175">
        <f t="shared" si="1"/>
        <v>17223</v>
      </c>
      <c r="H65" s="147">
        <v>122</v>
      </c>
    </row>
    <row r="66" spans="1:8" x14ac:dyDescent="0.2">
      <c r="A66" s="92">
        <v>56</v>
      </c>
      <c r="B66" s="67">
        <f t="shared" si="3"/>
        <v>23.89</v>
      </c>
      <c r="C66" s="63">
        <v>32</v>
      </c>
      <c r="D66" s="139">
        <v>23750</v>
      </c>
      <c r="E66" s="147">
        <v>14090</v>
      </c>
      <c r="F66" s="139">
        <f t="shared" si="2"/>
        <v>23408</v>
      </c>
      <c r="G66" s="175">
        <f t="shared" si="1"/>
        <v>17213</v>
      </c>
      <c r="H66" s="147">
        <v>122</v>
      </c>
    </row>
    <row r="67" spans="1:8" x14ac:dyDescent="0.2">
      <c r="A67" s="92">
        <v>57</v>
      </c>
      <c r="B67" s="67">
        <f t="shared" si="3"/>
        <v>23.91</v>
      </c>
      <c r="C67" s="63">
        <v>32</v>
      </c>
      <c r="D67" s="139">
        <v>23750</v>
      </c>
      <c r="E67" s="147">
        <v>14090</v>
      </c>
      <c r="F67" s="139">
        <f t="shared" si="2"/>
        <v>23394</v>
      </c>
      <c r="G67" s="175">
        <f t="shared" si="1"/>
        <v>17203</v>
      </c>
      <c r="H67" s="147">
        <v>122</v>
      </c>
    </row>
    <row r="68" spans="1:8" x14ac:dyDescent="0.2">
      <c r="A68" s="119">
        <v>58</v>
      </c>
      <c r="B68" s="67">
        <f t="shared" si="3"/>
        <v>23.93</v>
      </c>
      <c r="C68" s="63">
        <v>32</v>
      </c>
      <c r="D68" s="139">
        <v>23750</v>
      </c>
      <c r="E68" s="147">
        <v>14090</v>
      </c>
      <c r="F68" s="139">
        <f t="shared" si="2"/>
        <v>23381</v>
      </c>
      <c r="G68" s="175">
        <f t="shared" si="1"/>
        <v>17193</v>
      </c>
      <c r="H68" s="147">
        <v>122</v>
      </c>
    </row>
    <row r="69" spans="1:8" x14ac:dyDescent="0.2">
      <c r="A69" s="92">
        <v>59</v>
      </c>
      <c r="B69" s="67">
        <f t="shared" si="3"/>
        <v>23.95</v>
      </c>
      <c r="C69" s="63">
        <v>32</v>
      </c>
      <c r="D69" s="139">
        <v>23750</v>
      </c>
      <c r="E69" s="147">
        <v>14090</v>
      </c>
      <c r="F69" s="139">
        <f t="shared" si="2"/>
        <v>23368</v>
      </c>
      <c r="G69" s="175">
        <f t="shared" si="1"/>
        <v>17184</v>
      </c>
      <c r="H69" s="147">
        <v>122</v>
      </c>
    </row>
    <row r="70" spans="1:8" x14ac:dyDescent="0.2">
      <c r="A70" s="92">
        <v>60</v>
      </c>
      <c r="B70" s="67">
        <f t="shared" si="3"/>
        <v>23.98</v>
      </c>
      <c r="C70" s="63">
        <v>32</v>
      </c>
      <c r="D70" s="139">
        <v>23750</v>
      </c>
      <c r="E70" s="147">
        <v>14090</v>
      </c>
      <c r="F70" s="139">
        <f t="shared" si="2"/>
        <v>23347</v>
      </c>
      <c r="G70" s="175">
        <f t="shared" si="1"/>
        <v>17169</v>
      </c>
      <c r="H70" s="147">
        <v>122</v>
      </c>
    </row>
    <row r="71" spans="1:8" x14ac:dyDescent="0.2">
      <c r="A71" s="119">
        <v>61</v>
      </c>
      <c r="B71" s="67">
        <f t="shared" si="3"/>
        <v>24</v>
      </c>
      <c r="C71" s="63">
        <v>32</v>
      </c>
      <c r="D71" s="139">
        <v>23750</v>
      </c>
      <c r="E71" s="147">
        <v>14090</v>
      </c>
      <c r="F71" s="139">
        <f t="shared" si="2"/>
        <v>23334</v>
      </c>
      <c r="G71" s="175">
        <f t="shared" si="1"/>
        <v>17159</v>
      </c>
      <c r="H71" s="147">
        <v>122</v>
      </c>
    </row>
    <row r="72" spans="1:8" x14ac:dyDescent="0.2">
      <c r="A72" s="92">
        <v>62</v>
      </c>
      <c r="B72" s="67">
        <f t="shared" si="3"/>
        <v>24.02</v>
      </c>
      <c r="C72" s="63">
        <v>32</v>
      </c>
      <c r="D72" s="139">
        <v>23750</v>
      </c>
      <c r="E72" s="147">
        <v>14090</v>
      </c>
      <c r="F72" s="139">
        <f t="shared" si="2"/>
        <v>23321</v>
      </c>
      <c r="G72" s="175">
        <f t="shared" si="1"/>
        <v>17149</v>
      </c>
      <c r="H72" s="147">
        <v>122</v>
      </c>
    </row>
    <row r="73" spans="1:8" x14ac:dyDescent="0.2">
      <c r="A73" s="92">
        <v>63</v>
      </c>
      <c r="B73" s="67">
        <f t="shared" si="3"/>
        <v>24.04</v>
      </c>
      <c r="C73" s="63">
        <v>32</v>
      </c>
      <c r="D73" s="139">
        <v>23750</v>
      </c>
      <c r="E73" s="147">
        <v>14090</v>
      </c>
      <c r="F73" s="139">
        <f t="shared" si="2"/>
        <v>23307</v>
      </c>
      <c r="G73" s="175">
        <f t="shared" si="1"/>
        <v>17139</v>
      </c>
      <c r="H73" s="147">
        <v>122</v>
      </c>
    </row>
    <row r="74" spans="1:8" x14ac:dyDescent="0.2">
      <c r="A74" s="119">
        <v>64</v>
      </c>
      <c r="B74" s="67">
        <f t="shared" si="3"/>
        <v>24.06</v>
      </c>
      <c r="C74" s="63">
        <v>32</v>
      </c>
      <c r="D74" s="139">
        <v>23750</v>
      </c>
      <c r="E74" s="147">
        <v>14090</v>
      </c>
      <c r="F74" s="139">
        <f t="shared" si="2"/>
        <v>23294</v>
      </c>
      <c r="G74" s="175">
        <f t="shared" si="1"/>
        <v>17129</v>
      </c>
      <c r="H74" s="147">
        <v>122</v>
      </c>
    </row>
    <row r="75" spans="1:8" x14ac:dyDescent="0.2">
      <c r="A75" s="92">
        <v>65</v>
      </c>
      <c r="B75" s="67">
        <f t="shared" ref="B75:B106" si="4">ROUND((1.1233*LN(A75)+17)*1.11,2)</f>
        <v>24.07</v>
      </c>
      <c r="C75" s="63">
        <v>32</v>
      </c>
      <c r="D75" s="139">
        <v>23750</v>
      </c>
      <c r="E75" s="147">
        <v>14090</v>
      </c>
      <c r="F75" s="139">
        <f t="shared" si="2"/>
        <v>23287</v>
      </c>
      <c r="G75" s="175">
        <f t="shared" ref="G75:G138" si="5">ROUND(12*(1/B75*D75+1/C75*E75),0)</f>
        <v>17124</v>
      </c>
      <c r="H75" s="147">
        <v>122</v>
      </c>
    </row>
    <row r="76" spans="1:8" x14ac:dyDescent="0.2">
      <c r="A76" s="92">
        <v>66</v>
      </c>
      <c r="B76" s="67">
        <f t="shared" si="4"/>
        <v>24.09</v>
      </c>
      <c r="C76" s="63">
        <v>32</v>
      </c>
      <c r="D76" s="139">
        <v>23750</v>
      </c>
      <c r="E76" s="147">
        <v>14090</v>
      </c>
      <c r="F76" s="139">
        <f t="shared" ref="F76:F139" si="6">ROUND(12*1.35278*(1/B76*D76+1/C76*E76)+H76,0)</f>
        <v>23274</v>
      </c>
      <c r="G76" s="175">
        <f t="shared" si="5"/>
        <v>17114</v>
      </c>
      <c r="H76" s="147">
        <v>122</v>
      </c>
    </row>
    <row r="77" spans="1:8" x14ac:dyDescent="0.2">
      <c r="A77" s="119">
        <v>67</v>
      </c>
      <c r="B77" s="67">
        <f t="shared" si="4"/>
        <v>24.11</v>
      </c>
      <c r="C77" s="63">
        <v>32</v>
      </c>
      <c r="D77" s="139">
        <v>23750</v>
      </c>
      <c r="E77" s="147">
        <v>14090</v>
      </c>
      <c r="F77" s="139">
        <f t="shared" si="6"/>
        <v>23261</v>
      </c>
      <c r="G77" s="175">
        <f t="shared" si="5"/>
        <v>17105</v>
      </c>
      <c r="H77" s="147">
        <v>122</v>
      </c>
    </row>
    <row r="78" spans="1:8" x14ac:dyDescent="0.2">
      <c r="A78" s="92">
        <v>68</v>
      </c>
      <c r="B78" s="67">
        <f t="shared" si="4"/>
        <v>24.13</v>
      </c>
      <c r="C78" s="63">
        <v>32</v>
      </c>
      <c r="D78" s="139">
        <v>23750</v>
      </c>
      <c r="E78" s="147">
        <v>14090</v>
      </c>
      <c r="F78" s="139">
        <f t="shared" si="6"/>
        <v>23247</v>
      </c>
      <c r="G78" s="175">
        <f t="shared" si="5"/>
        <v>17095</v>
      </c>
      <c r="H78" s="147">
        <v>122</v>
      </c>
    </row>
    <row r="79" spans="1:8" x14ac:dyDescent="0.2">
      <c r="A79" s="92">
        <v>69</v>
      </c>
      <c r="B79" s="67">
        <f t="shared" si="4"/>
        <v>24.15</v>
      </c>
      <c r="C79" s="63">
        <v>32</v>
      </c>
      <c r="D79" s="139">
        <v>23750</v>
      </c>
      <c r="E79" s="147">
        <v>14090</v>
      </c>
      <c r="F79" s="139">
        <f t="shared" si="6"/>
        <v>23234</v>
      </c>
      <c r="G79" s="175">
        <f t="shared" si="5"/>
        <v>17085</v>
      </c>
      <c r="H79" s="147">
        <v>122</v>
      </c>
    </row>
    <row r="80" spans="1:8" x14ac:dyDescent="0.2">
      <c r="A80" s="119">
        <v>70</v>
      </c>
      <c r="B80" s="67">
        <f t="shared" si="4"/>
        <v>24.17</v>
      </c>
      <c r="C80" s="63">
        <v>32</v>
      </c>
      <c r="D80" s="139">
        <v>23750</v>
      </c>
      <c r="E80" s="147">
        <v>14090</v>
      </c>
      <c r="F80" s="139">
        <f t="shared" si="6"/>
        <v>23221</v>
      </c>
      <c r="G80" s="175">
        <f t="shared" si="5"/>
        <v>17075</v>
      </c>
      <c r="H80" s="147">
        <v>122</v>
      </c>
    </row>
    <row r="81" spans="1:8" x14ac:dyDescent="0.2">
      <c r="A81" s="92">
        <v>71</v>
      </c>
      <c r="B81" s="67">
        <f t="shared" si="4"/>
        <v>24.18</v>
      </c>
      <c r="C81" s="63">
        <v>32</v>
      </c>
      <c r="D81" s="139">
        <v>23750</v>
      </c>
      <c r="E81" s="147">
        <v>14090</v>
      </c>
      <c r="F81" s="139">
        <f t="shared" si="6"/>
        <v>23214</v>
      </c>
      <c r="G81" s="175">
        <f t="shared" si="5"/>
        <v>17070</v>
      </c>
      <c r="H81" s="147">
        <v>122</v>
      </c>
    </row>
    <row r="82" spans="1:8" x14ac:dyDescent="0.2">
      <c r="A82" s="92">
        <v>72</v>
      </c>
      <c r="B82" s="67">
        <f t="shared" si="4"/>
        <v>24.2</v>
      </c>
      <c r="C82" s="63">
        <v>32</v>
      </c>
      <c r="D82" s="139">
        <v>23750</v>
      </c>
      <c r="E82" s="147">
        <v>14090</v>
      </c>
      <c r="F82" s="139">
        <f t="shared" si="6"/>
        <v>23201</v>
      </c>
      <c r="G82" s="175">
        <f t="shared" si="5"/>
        <v>17061</v>
      </c>
      <c r="H82" s="147">
        <v>122</v>
      </c>
    </row>
    <row r="83" spans="1:8" x14ac:dyDescent="0.2">
      <c r="A83" s="119">
        <v>73</v>
      </c>
      <c r="B83" s="67">
        <f t="shared" si="4"/>
        <v>24.22</v>
      </c>
      <c r="C83" s="63">
        <v>32</v>
      </c>
      <c r="D83" s="139">
        <v>23750</v>
      </c>
      <c r="E83" s="147">
        <v>14090</v>
      </c>
      <c r="F83" s="139">
        <f t="shared" si="6"/>
        <v>23188</v>
      </c>
      <c r="G83" s="175">
        <f t="shared" si="5"/>
        <v>17051</v>
      </c>
      <c r="H83" s="147">
        <v>122</v>
      </c>
    </row>
    <row r="84" spans="1:8" x14ac:dyDescent="0.2">
      <c r="A84" s="92">
        <v>74</v>
      </c>
      <c r="B84" s="67">
        <f t="shared" si="4"/>
        <v>24.24</v>
      </c>
      <c r="C84" s="63">
        <v>32</v>
      </c>
      <c r="D84" s="139">
        <v>23750</v>
      </c>
      <c r="E84" s="147">
        <v>14090</v>
      </c>
      <c r="F84" s="139">
        <f t="shared" si="6"/>
        <v>23175</v>
      </c>
      <c r="G84" s="175">
        <f t="shared" si="5"/>
        <v>17041</v>
      </c>
      <c r="H84" s="147">
        <v>122</v>
      </c>
    </row>
    <row r="85" spans="1:8" x14ac:dyDescent="0.2">
      <c r="A85" s="92">
        <v>75</v>
      </c>
      <c r="B85" s="67">
        <f t="shared" si="4"/>
        <v>24.25</v>
      </c>
      <c r="C85" s="63">
        <v>32</v>
      </c>
      <c r="D85" s="139">
        <v>23750</v>
      </c>
      <c r="E85" s="147">
        <v>14090</v>
      </c>
      <c r="F85" s="139">
        <f t="shared" si="6"/>
        <v>23168</v>
      </c>
      <c r="G85" s="175">
        <f t="shared" si="5"/>
        <v>17036</v>
      </c>
      <c r="H85" s="147">
        <v>122</v>
      </c>
    </row>
    <row r="86" spans="1:8" x14ac:dyDescent="0.2">
      <c r="A86" s="119">
        <v>76</v>
      </c>
      <c r="B86" s="67">
        <f t="shared" si="4"/>
        <v>24.27</v>
      </c>
      <c r="C86" s="63">
        <v>32</v>
      </c>
      <c r="D86" s="139">
        <v>23750</v>
      </c>
      <c r="E86" s="147">
        <v>14090</v>
      </c>
      <c r="F86" s="139">
        <f t="shared" si="6"/>
        <v>23155</v>
      </c>
      <c r="G86" s="175">
        <f t="shared" si="5"/>
        <v>17027</v>
      </c>
      <c r="H86" s="147">
        <v>122</v>
      </c>
    </row>
    <row r="87" spans="1:8" x14ac:dyDescent="0.2">
      <c r="A87" s="92">
        <v>77</v>
      </c>
      <c r="B87" s="67">
        <f t="shared" si="4"/>
        <v>24.29</v>
      </c>
      <c r="C87" s="63">
        <v>32</v>
      </c>
      <c r="D87" s="139">
        <v>23750</v>
      </c>
      <c r="E87" s="147">
        <v>14090</v>
      </c>
      <c r="F87" s="139">
        <f t="shared" si="6"/>
        <v>23142</v>
      </c>
      <c r="G87" s="175">
        <f t="shared" si="5"/>
        <v>17017</v>
      </c>
      <c r="H87" s="147">
        <v>122</v>
      </c>
    </row>
    <row r="88" spans="1:8" x14ac:dyDescent="0.2">
      <c r="A88" s="92">
        <v>78</v>
      </c>
      <c r="B88" s="67">
        <f t="shared" si="4"/>
        <v>24.3</v>
      </c>
      <c r="C88" s="63">
        <v>32</v>
      </c>
      <c r="D88" s="139">
        <v>23750</v>
      </c>
      <c r="E88" s="147">
        <v>14090</v>
      </c>
      <c r="F88" s="139">
        <f t="shared" si="6"/>
        <v>23136</v>
      </c>
      <c r="G88" s="175">
        <f t="shared" si="5"/>
        <v>17012</v>
      </c>
      <c r="H88" s="147">
        <v>122</v>
      </c>
    </row>
    <row r="89" spans="1:8" x14ac:dyDescent="0.2">
      <c r="A89" s="119">
        <v>79</v>
      </c>
      <c r="B89" s="67">
        <f t="shared" si="4"/>
        <v>24.32</v>
      </c>
      <c r="C89" s="63">
        <v>32</v>
      </c>
      <c r="D89" s="139">
        <v>23750</v>
      </c>
      <c r="E89" s="147">
        <v>14090</v>
      </c>
      <c r="F89" s="139">
        <f t="shared" si="6"/>
        <v>23123</v>
      </c>
      <c r="G89" s="175">
        <f t="shared" si="5"/>
        <v>17003</v>
      </c>
      <c r="H89" s="147">
        <v>122</v>
      </c>
    </row>
    <row r="90" spans="1:8" x14ac:dyDescent="0.2">
      <c r="A90" s="92">
        <v>80</v>
      </c>
      <c r="B90" s="67">
        <f t="shared" si="4"/>
        <v>24.33</v>
      </c>
      <c r="C90" s="63">
        <v>32</v>
      </c>
      <c r="D90" s="139">
        <v>23750</v>
      </c>
      <c r="E90" s="147">
        <v>14090</v>
      </c>
      <c r="F90" s="139">
        <f t="shared" si="6"/>
        <v>23116</v>
      </c>
      <c r="G90" s="175">
        <f t="shared" si="5"/>
        <v>16998</v>
      </c>
      <c r="H90" s="147">
        <v>122</v>
      </c>
    </row>
    <row r="91" spans="1:8" x14ac:dyDescent="0.2">
      <c r="A91" s="92">
        <v>81</v>
      </c>
      <c r="B91" s="67">
        <f t="shared" si="4"/>
        <v>24.35</v>
      </c>
      <c r="C91" s="63">
        <v>32</v>
      </c>
      <c r="D91" s="139">
        <v>23750</v>
      </c>
      <c r="E91" s="147">
        <v>14090</v>
      </c>
      <c r="F91" s="139">
        <f t="shared" si="6"/>
        <v>23103</v>
      </c>
      <c r="G91" s="175">
        <f t="shared" si="5"/>
        <v>16988</v>
      </c>
      <c r="H91" s="147">
        <v>122</v>
      </c>
    </row>
    <row r="92" spans="1:8" x14ac:dyDescent="0.2">
      <c r="A92" s="119">
        <v>82</v>
      </c>
      <c r="B92" s="67">
        <f t="shared" si="4"/>
        <v>24.36</v>
      </c>
      <c r="C92" s="63">
        <v>32</v>
      </c>
      <c r="D92" s="139">
        <v>23750</v>
      </c>
      <c r="E92" s="147">
        <v>14090</v>
      </c>
      <c r="F92" s="139">
        <f t="shared" si="6"/>
        <v>23097</v>
      </c>
      <c r="G92" s="175">
        <f t="shared" si="5"/>
        <v>16983</v>
      </c>
      <c r="H92" s="147">
        <v>122</v>
      </c>
    </row>
    <row r="93" spans="1:8" x14ac:dyDescent="0.2">
      <c r="A93" s="92">
        <v>83</v>
      </c>
      <c r="B93" s="67">
        <f t="shared" si="4"/>
        <v>24.38</v>
      </c>
      <c r="C93" s="63">
        <v>32</v>
      </c>
      <c r="D93" s="139">
        <v>23750</v>
      </c>
      <c r="E93" s="147">
        <v>14090</v>
      </c>
      <c r="F93" s="139">
        <f t="shared" si="6"/>
        <v>23084</v>
      </c>
      <c r="G93" s="175">
        <f t="shared" si="5"/>
        <v>16974</v>
      </c>
      <c r="H93" s="147">
        <v>122</v>
      </c>
    </row>
    <row r="94" spans="1:8" x14ac:dyDescent="0.2">
      <c r="A94" s="92">
        <v>84</v>
      </c>
      <c r="B94" s="67">
        <f t="shared" si="4"/>
        <v>24.39</v>
      </c>
      <c r="C94" s="63">
        <v>32</v>
      </c>
      <c r="D94" s="139">
        <v>23750</v>
      </c>
      <c r="E94" s="147">
        <v>14090</v>
      </c>
      <c r="F94" s="139">
        <f t="shared" si="6"/>
        <v>23077</v>
      </c>
      <c r="G94" s="175">
        <f t="shared" si="5"/>
        <v>16969</v>
      </c>
      <c r="H94" s="147">
        <v>122</v>
      </c>
    </row>
    <row r="95" spans="1:8" x14ac:dyDescent="0.2">
      <c r="A95" s="119">
        <v>85</v>
      </c>
      <c r="B95" s="67">
        <f t="shared" si="4"/>
        <v>24.41</v>
      </c>
      <c r="C95" s="63">
        <v>32</v>
      </c>
      <c r="D95" s="139">
        <v>23750</v>
      </c>
      <c r="E95" s="147">
        <v>14090</v>
      </c>
      <c r="F95" s="139">
        <f t="shared" si="6"/>
        <v>23064</v>
      </c>
      <c r="G95" s="175">
        <f t="shared" si="5"/>
        <v>16959</v>
      </c>
      <c r="H95" s="147">
        <v>122</v>
      </c>
    </row>
    <row r="96" spans="1:8" x14ac:dyDescent="0.2">
      <c r="A96" s="92">
        <v>86</v>
      </c>
      <c r="B96" s="67">
        <f t="shared" si="4"/>
        <v>24.42</v>
      </c>
      <c r="C96" s="63">
        <v>32</v>
      </c>
      <c r="D96" s="139">
        <v>23750</v>
      </c>
      <c r="E96" s="147">
        <v>14090</v>
      </c>
      <c r="F96" s="139">
        <f t="shared" si="6"/>
        <v>23058</v>
      </c>
      <c r="G96" s="175">
        <f t="shared" si="5"/>
        <v>16955</v>
      </c>
      <c r="H96" s="147">
        <v>122</v>
      </c>
    </row>
    <row r="97" spans="1:8" x14ac:dyDescent="0.2">
      <c r="A97" s="92">
        <v>87</v>
      </c>
      <c r="B97" s="67">
        <f t="shared" si="4"/>
        <v>24.44</v>
      </c>
      <c r="C97" s="63">
        <v>32</v>
      </c>
      <c r="D97" s="139">
        <v>23750</v>
      </c>
      <c r="E97" s="147">
        <v>14090</v>
      </c>
      <c r="F97" s="139">
        <f t="shared" si="6"/>
        <v>23045</v>
      </c>
      <c r="G97" s="175">
        <f t="shared" si="5"/>
        <v>16945</v>
      </c>
      <c r="H97" s="147">
        <v>122</v>
      </c>
    </row>
    <row r="98" spans="1:8" x14ac:dyDescent="0.2">
      <c r="A98" s="119">
        <v>88</v>
      </c>
      <c r="B98" s="67">
        <f t="shared" si="4"/>
        <v>24.45</v>
      </c>
      <c r="C98" s="63">
        <v>32</v>
      </c>
      <c r="D98" s="139">
        <v>23750</v>
      </c>
      <c r="E98" s="147">
        <v>14090</v>
      </c>
      <c r="F98" s="139">
        <f t="shared" si="6"/>
        <v>23038</v>
      </c>
      <c r="G98" s="175">
        <f t="shared" si="5"/>
        <v>16940</v>
      </c>
      <c r="H98" s="147">
        <v>122</v>
      </c>
    </row>
    <row r="99" spans="1:8" x14ac:dyDescent="0.2">
      <c r="A99" s="92">
        <v>89</v>
      </c>
      <c r="B99" s="67">
        <f t="shared" si="4"/>
        <v>24.47</v>
      </c>
      <c r="C99" s="63">
        <v>32</v>
      </c>
      <c r="D99" s="139">
        <v>23750</v>
      </c>
      <c r="E99" s="147">
        <v>14090</v>
      </c>
      <c r="F99" s="139">
        <f t="shared" si="6"/>
        <v>23025</v>
      </c>
      <c r="G99" s="175">
        <f t="shared" si="5"/>
        <v>16931</v>
      </c>
      <c r="H99" s="147">
        <v>122</v>
      </c>
    </row>
    <row r="100" spans="1:8" x14ac:dyDescent="0.2">
      <c r="A100" s="92">
        <v>90</v>
      </c>
      <c r="B100" s="67">
        <f t="shared" si="4"/>
        <v>24.48</v>
      </c>
      <c r="C100" s="63">
        <v>32</v>
      </c>
      <c r="D100" s="139">
        <v>23750</v>
      </c>
      <c r="E100" s="147">
        <v>14090</v>
      </c>
      <c r="F100" s="139">
        <f t="shared" si="6"/>
        <v>23019</v>
      </c>
      <c r="G100" s="175">
        <f t="shared" si="5"/>
        <v>16926</v>
      </c>
      <c r="H100" s="147">
        <v>122</v>
      </c>
    </row>
    <row r="101" spans="1:8" x14ac:dyDescent="0.2">
      <c r="A101" s="119">
        <v>91</v>
      </c>
      <c r="B101" s="67">
        <f t="shared" si="4"/>
        <v>24.49</v>
      </c>
      <c r="C101" s="63">
        <v>32</v>
      </c>
      <c r="D101" s="139">
        <v>23750</v>
      </c>
      <c r="E101" s="147">
        <v>14090</v>
      </c>
      <c r="F101" s="139">
        <f t="shared" si="6"/>
        <v>23013</v>
      </c>
      <c r="G101" s="175">
        <f t="shared" si="5"/>
        <v>16921</v>
      </c>
      <c r="H101" s="147">
        <v>122</v>
      </c>
    </row>
    <row r="102" spans="1:8" x14ac:dyDescent="0.2">
      <c r="A102" s="92">
        <v>92</v>
      </c>
      <c r="B102" s="67">
        <f t="shared" si="4"/>
        <v>24.51</v>
      </c>
      <c r="C102" s="63">
        <v>32</v>
      </c>
      <c r="D102" s="139">
        <v>23750</v>
      </c>
      <c r="E102" s="147">
        <v>14090</v>
      </c>
      <c r="F102" s="139">
        <f t="shared" si="6"/>
        <v>23000</v>
      </c>
      <c r="G102" s="175">
        <f t="shared" si="5"/>
        <v>16912</v>
      </c>
      <c r="H102" s="147">
        <v>122</v>
      </c>
    </row>
    <row r="103" spans="1:8" x14ac:dyDescent="0.2">
      <c r="A103" s="92">
        <v>93</v>
      </c>
      <c r="B103" s="67">
        <f t="shared" si="4"/>
        <v>24.52</v>
      </c>
      <c r="C103" s="63">
        <v>32</v>
      </c>
      <c r="D103" s="139">
        <v>23750</v>
      </c>
      <c r="E103" s="147">
        <v>14090</v>
      </c>
      <c r="F103" s="139">
        <f t="shared" si="6"/>
        <v>22993</v>
      </c>
      <c r="G103" s="175">
        <f t="shared" si="5"/>
        <v>16907</v>
      </c>
      <c r="H103" s="147">
        <v>122</v>
      </c>
    </row>
    <row r="104" spans="1:8" x14ac:dyDescent="0.2">
      <c r="A104" s="119">
        <v>94</v>
      </c>
      <c r="B104" s="67">
        <f t="shared" si="4"/>
        <v>24.53</v>
      </c>
      <c r="C104" s="63">
        <v>32</v>
      </c>
      <c r="D104" s="139">
        <v>23750</v>
      </c>
      <c r="E104" s="147">
        <v>14090</v>
      </c>
      <c r="F104" s="139">
        <f t="shared" si="6"/>
        <v>22987</v>
      </c>
      <c r="G104" s="175">
        <f t="shared" si="5"/>
        <v>16902</v>
      </c>
      <c r="H104" s="147">
        <v>122</v>
      </c>
    </row>
    <row r="105" spans="1:8" x14ac:dyDescent="0.2">
      <c r="A105" s="92">
        <v>95</v>
      </c>
      <c r="B105" s="67">
        <f t="shared" si="4"/>
        <v>24.55</v>
      </c>
      <c r="C105" s="63">
        <v>32</v>
      </c>
      <c r="D105" s="139">
        <v>23750</v>
      </c>
      <c r="E105" s="147">
        <v>14090</v>
      </c>
      <c r="F105" s="139">
        <f t="shared" si="6"/>
        <v>22974</v>
      </c>
      <c r="G105" s="175">
        <f t="shared" si="5"/>
        <v>16893</v>
      </c>
      <c r="H105" s="147">
        <v>122</v>
      </c>
    </row>
    <row r="106" spans="1:8" x14ac:dyDescent="0.2">
      <c r="A106" s="92">
        <v>96</v>
      </c>
      <c r="B106" s="67">
        <f t="shared" si="4"/>
        <v>24.56</v>
      </c>
      <c r="C106" s="63">
        <v>32</v>
      </c>
      <c r="D106" s="139">
        <v>23750</v>
      </c>
      <c r="E106" s="147">
        <v>14090</v>
      </c>
      <c r="F106" s="139">
        <f t="shared" si="6"/>
        <v>22968</v>
      </c>
      <c r="G106" s="175">
        <f t="shared" si="5"/>
        <v>16888</v>
      </c>
      <c r="H106" s="147">
        <v>122</v>
      </c>
    </row>
    <row r="107" spans="1:8" x14ac:dyDescent="0.2">
      <c r="A107" s="119">
        <v>97</v>
      </c>
      <c r="B107" s="67">
        <f t="shared" ref="B107:B138" si="7">ROUND((1.1233*LN(A107)+17)*1.11,2)</f>
        <v>24.57</v>
      </c>
      <c r="C107" s="63">
        <v>32</v>
      </c>
      <c r="D107" s="139">
        <v>23750</v>
      </c>
      <c r="E107" s="147">
        <v>14090</v>
      </c>
      <c r="F107" s="139">
        <f t="shared" si="6"/>
        <v>22961</v>
      </c>
      <c r="G107" s="175">
        <f t="shared" si="5"/>
        <v>16883</v>
      </c>
      <c r="H107" s="147">
        <v>122</v>
      </c>
    </row>
    <row r="108" spans="1:8" x14ac:dyDescent="0.2">
      <c r="A108" s="92">
        <v>98</v>
      </c>
      <c r="B108" s="67">
        <f t="shared" si="7"/>
        <v>24.59</v>
      </c>
      <c r="C108" s="63">
        <v>32</v>
      </c>
      <c r="D108" s="139">
        <v>23750</v>
      </c>
      <c r="E108" s="147">
        <v>14090</v>
      </c>
      <c r="F108" s="139">
        <f t="shared" si="6"/>
        <v>22949</v>
      </c>
      <c r="G108" s="175">
        <f t="shared" si="5"/>
        <v>16874</v>
      </c>
      <c r="H108" s="147">
        <v>122</v>
      </c>
    </row>
    <row r="109" spans="1:8" x14ac:dyDescent="0.2">
      <c r="A109" s="92">
        <v>99</v>
      </c>
      <c r="B109" s="67">
        <f t="shared" si="7"/>
        <v>24.6</v>
      </c>
      <c r="C109" s="63">
        <v>32</v>
      </c>
      <c r="D109" s="139">
        <v>23750</v>
      </c>
      <c r="E109" s="147">
        <v>14090</v>
      </c>
      <c r="F109" s="139">
        <f t="shared" si="6"/>
        <v>22942</v>
      </c>
      <c r="G109" s="175">
        <f t="shared" si="5"/>
        <v>16869</v>
      </c>
      <c r="H109" s="147">
        <v>122</v>
      </c>
    </row>
    <row r="110" spans="1:8" x14ac:dyDescent="0.2">
      <c r="A110" s="119">
        <v>100</v>
      </c>
      <c r="B110" s="67">
        <f t="shared" si="7"/>
        <v>24.61</v>
      </c>
      <c r="C110" s="63">
        <v>32</v>
      </c>
      <c r="D110" s="139">
        <v>23750</v>
      </c>
      <c r="E110" s="147">
        <v>14090</v>
      </c>
      <c r="F110" s="139">
        <f t="shared" si="6"/>
        <v>22936</v>
      </c>
      <c r="G110" s="175">
        <f t="shared" si="5"/>
        <v>16864</v>
      </c>
      <c r="H110" s="147">
        <v>122</v>
      </c>
    </row>
    <row r="111" spans="1:8" x14ac:dyDescent="0.2">
      <c r="A111" s="92">
        <v>101</v>
      </c>
      <c r="B111" s="67">
        <f t="shared" si="7"/>
        <v>24.62</v>
      </c>
      <c r="C111" s="63">
        <v>32</v>
      </c>
      <c r="D111" s="139">
        <v>23750</v>
      </c>
      <c r="E111" s="147">
        <v>14090</v>
      </c>
      <c r="F111" s="139">
        <f t="shared" si="6"/>
        <v>22929</v>
      </c>
      <c r="G111" s="175">
        <f t="shared" si="5"/>
        <v>16860</v>
      </c>
      <c r="H111" s="147">
        <v>122</v>
      </c>
    </row>
    <row r="112" spans="1:8" x14ac:dyDescent="0.2">
      <c r="A112" s="92">
        <v>102</v>
      </c>
      <c r="B112" s="67">
        <f t="shared" si="7"/>
        <v>24.64</v>
      </c>
      <c r="C112" s="63">
        <v>32</v>
      </c>
      <c r="D112" s="139">
        <v>23750</v>
      </c>
      <c r="E112" s="147">
        <v>14090</v>
      </c>
      <c r="F112" s="139">
        <f t="shared" si="6"/>
        <v>22917</v>
      </c>
      <c r="G112" s="175">
        <f t="shared" si="5"/>
        <v>16850</v>
      </c>
      <c r="H112" s="147">
        <v>122</v>
      </c>
    </row>
    <row r="113" spans="1:8" x14ac:dyDescent="0.2">
      <c r="A113" s="119">
        <v>103</v>
      </c>
      <c r="B113" s="67">
        <f t="shared" si="7"/>
        <v>24.65</v>
      </c>
      <c r="C113" s="63">
        <v>32</v>
      </c>
      <c r="D113" s="139">
        <v>23750</v>
      </c>
      <c r="E113" s="147">
        <v>14090</v>
      </c>
      <c r="F113" s="139">
        <f t="shared" si="6"/>
        <v>22910</v>
      </c>
      <c r="G113" s="175">
        <f t="shared" si="5"/>
        <v>16846</v>
      </c>
      <c r="H113" s="147">
        <v>122</v>
      </c>
    </row>
    <row r="114" spans="1:8" x14ac:dyDescent="0.2">
      <c r="A114" s="92">
        <v>104</v>
      </c>
      <c r="B114" s="67">
        <f t="shared" si="7"/>
        <v>24.66</v>
      </c>
      <c r="C114" s="63">
        <v>32</v>
      </c>
      <c r="D114" s="139">
        <v>23750</v>
      </c>
      <c r="E114" s="147">
        <v>14090</v>
      </c>
      <c r="F114" s="139">
        <f t="shared" si="6"/>
        <v>22904</v>
      </c>
      <c r="G114" s="175">
        <f t="shared" si="5"/>
        <v>16841</v>
      </c>
      <c r="H114" s="147">
        <v>122</v>
      </c>
    </row>
    <row r="115" spans="1:8" x14ac:dyDescent="0.2">
      <c r="A115" s="92">
        <v>105</v>
      </c>
      <c r="B115" s="67">
        <f t="shared" si="7"/>
        <v>24.67</v>
      </c>
      <c r="C115" s="63">
        <v>32</v>
      </c>
      <c r="D115" s="139">
        <v>23750</v>
      </c>
      <c r="E115" s="147">
        <v>14090</v>
      </c>
      <c r="F115" s="139">
        <f t="shared" si="6"/>
        <v>22898</v>
      </c>
      <c r="G115" s="175">
        <f t="shared" si="5"/>
        <v>16836</v>
      </c>
      <c r="H115" s="147">
        <v>122</v>
      </c>
    </row>
    <row r="116" spans="1:8" x14ac:dyDescent="0.2">
      <c r="A116" s="119">
        <v>106</v>
      </c>
      <c r="B116" s="67">
        <f t="shared" si="7"/>
        <v>24.68</v>
      </c>
      <c r="C116" s="63">
        <v>32</v>
      </c>
      <c r="D116" s="139">
        <v>23750</v>
      </c>
      <c r="E116" s="147">
        <v>14090</v>
      </c>
      <c r="F116" s="139">
        <f t="shared" si="6"/>
        <v>22891</v>
      </c>
      <c r="G116" s="175">
        <f t="shared" si="5"/>
        <v>16832</v>
      </c>
      <c r="H116" s="147">
        <v>122</v>
      </c>
    </row>
    <row r="117" spans="1:8" x14ac:dyDescent="0.2">
      <c r="A117" s="92">
        <v>107</v>
      </c>
      <c r="B117" s="67">
        <f t="shared" si="7"/>
        <v>24.7</v>
      </c>
      <c r="C117" s="63">
        <v>32</v>
      </c>
      <c r="D117" s="139">
        <v>23750</v>
      </c>
      <c r="E117" s="147">
        <v>14090</v>
      </c>
      <c r="F117" s="139">
        <f t="shared" si="6"/>
        <v>22879</v>
      </c>
      <c r="G117" s="175">
        <f t="shared" si="5"/>
        <v>16822</v>
      </c>
      <c r="H117" s="147">
        <v>122</v>
      </c>
    </row>
    <row r="118" spans="1:8" x14ac:dyDescent="0.2">
      <c r="A118" s="92">
        <v>108</v>
      </c>
      <c r="B118" s="67">
        <f t="shared" si="7"/>
        <v>24.71</v>
      </c>
      <c r="C118" s="63">
        <v>32</v>
      </c>
      <c r="D118" s="139">
        <v>23750</v>
      </c>
      <c r="E118" s="147">
        <v>14090</v>
      </c>
      <c r="F118" s="139">
        <f t="shared" si="6"/>
        <v>22872</v>
      </c>
      <c r="G118" s="175">
        <f t="shared" si="5"/>
        <v>16818</v>
      </c>
      <c r="H118" s="147">
        <v>122</v>
      </c>
    </row>
    <row r="119" spans="1:8" x14ac:dyDescent="0.2">
      <c r="A119" s="119">
        <v>109</v>
      </c>
      <c r="B119" s="67">
        <f t="shared" si="7"/>
        <v>24.72</v>
      </c>
      <c r="C119" s="63">
        <v>32</v>
      </c>
      <c r="D119" s="139">
        <v>23750</v>
      </c>
      <c r="E119" s="147">
        <v>14090</v>
      </c>
      <c r="F119" s="139">
        <f t="shared" si="6"/>
        <v>22866</v>
      </c>
      <c r="G119" s="175">
        <f t="shared" si="5"/>
        <v>16813</v>
      </c>
      <c r="H119" s="147">
        <v>122</v>
      </c>
    </row>
    <row r="120" spans="1:8" x14ac:dyDescent="0.2">
      <c r="A120" s="92">
        <v>110</v>
      </c>
      <c r="B120" s="67">
        <f t="shared" si="7"/>
        <v>24.73</v>
      </c>
      <c r="C120" s="63">
        <v>32</v>
      </c>
      <c r="D120" s="139">
        <v>23750</v>
      </c>
      <c r="E120" s="147">
        <v>14090</v>
      </c>
      <c r="F120" s="139">
        <f t="shared" si="6"/>
        <v>22860</v>
      </c>
      <c r="G120" s="175">
        <f t="shared" si="5"/>
        <v>16808</v>
      </c>
      <c r="H120" s="147">
        <v>122</v>
      </c>
    </row>
    <row r="121" spans="1:8" x14ac:dyDescent="0.2">
      <c r="A121" s="92">
        <v>111</v>
      </c>
      <c r="B121" s="67">
        <f t="shared" si="7"/>
        <v>24.74</v>
      </c>
      <c r="C121" s="63">
        <v>32</v>
      </c>
      <c r="D121" s="139">
        <v>23750</v>
      </c>
      <c r="E121" s="147">
        <v>14090</v>
      </c>
      <c r="F121" s="139">
        <f t="shared" si="6"/>
        <v>22854</v>
      </c>
      <c r="G121" s="175">
        <f t="shared" si="5"/>
        <v>16804</v>
      </c>
      <c r="H121" s="147">
        <v>122</v>
      </c>
    </row>
    <row r="122" spans="1:8" x14ac:dyDescent="0.2">
      <c r="A122" s="119">
        <v>112</v>
      </c>
      <c r="B122" s="67">
        <f t="shared" si="7"/>
        <v>24.75</v>
      </c>
      <c r="C122" s="63">
        <v>32</v>
      </c>
      <c r="D122" s="139">
        <v>23750</v>
      </c>
      <c r="E122" s="147">
        <v>14090</v>
      </c>
      <c r="F122" s="139">
        <f t="shared" si="6"/>
        <v>22847</v>
      </c>
      <c r="G122" s="175">
        <f t="shared" si="5"/>
        <v>16799</v>
      </c>
      <c r="H122" s="147">
        <v>122</v>
      </c>
    </row>
    <row r="123" spans="1:8" x14ac:dyDescent="0.2">
      <c r="A123" s="92">
        <v>113</v>
      </c>
      <c r="B123" s="67">
        <f t="shared" si="7"/>
        <v>24.76</v>
      </c>
      <c r="C123" s="63">
        <v>32</v>
      </c>
      <c r="D123" s="139">
        <v>23750</v>
      </c>
      <c r="E123" s="147">
        <v>14090</v>
      </c>
      <c r="F123" s="139">
        <f t="shared" si="6"/>
        <v>22841</v>
      </c>
      <c r="G123" s="175">
        <f t="shared" si="5"/>
        <v>16794</v>
      </c>
      <c r="H123" s="147">
        <v>122</v>
      </c>
    </row>
    <row r="124" spans="1:8" x14ac:dyDescent="0.2">
      <c r="A124" s="92">
        <v>114</v>
      </c>
      <c r="B124" s="67">
        <f t="shared" si="7"/>
        <v>24.78</v>
      </c>
      <c r="C124" s="63">
        <v>32</v>
      </c>
      <c r="D124" s="139">
        <v>23750</v>
      </c>
      <c r="E124" s="147">
        <v>14090</v>
      </c>
      <c r="F124" s="139">
        <f t="shared" si="6"/>
        <v>22828</v>
      </c>
      <c r="G124" s="175">
        <f t="shared" si="5"/>
        <v>16785</v>
      </c>
      <c r="H124" s="147">
        <v>122</v>
      </c>
    </row>
    <row r="125" spans="1:8" x14ac:dyDescent="0.2">
      <c r="A125" s="119">
        <v>115</v>
      </c>
      <c r="B125" s="67">
        <f t="shared" si="7"/>
        <v>24.79</v>
      </c>
      <c r="C125" s="63">
        <v>32</v>
      </c>
      <c r="D125" s="139">
        <v>23750</v>
      </c>
      <c r="E125" s="147">
        <v>14090</v>
      </c>
      <c r="F125" s="139">
        <f t="shared" si="6"/>
        <v>22822</v>
      </c>
      <c r="G125" s="175">
        <f t="shared" si="5"/>
        <v>16780</v>
      </c>
      <c r="H125" s="147">
        <v>122</v>
      </c>
    </row>
    <row r="126" spans="1:8" x14ac:dyDescent="0.2">
      <c r="A126" s="92">
        <v>116</v>
      </c>
      <c r="B126" s="67">
        <f t="shared" si="7"/>
        <v>24.8</v>
      </c>
      <c r="C126" s="63">
        <v>32</v>
      </c>
      <c r="D126" s="139">
        <v>23750</v>
      </c>
      <c r="E126" s="147">
        <v>14090</v>
      </c>
      <c r="F126" s="139">
        <f t="shared" si="6"/>
        <v>22816</v>
      </c>
      <c r="G126" s="175">
        <f t="shared" si="5"/>
        <v>16776</v>
      </c>
      <c r="H126" s="147">
        <v>122</v>
      </c>
    </row>
    <row r="127" spans="1:8" x14ac:dyDescent="0.2">
      <c r="A127" s="92">
        <v>117</v>
      </c>
      <c r="B127" s="67">
        <f t="shared" si="7"/>
        <v>24.81</v>
      </c>
      <c r="C127" s="63">
        <v>32</v>
      </c>
      <c r="D127" s="139">
        <v>23750</v>
      </c>
      <c r="E127" s="147">
        <v>14090</v>
      </c>
      <c r="F127" s="139">
        <f t="shared" si="6"/>
        <v>22810</v>
      </c>
      <c r="G127" s="175">
        <f t="shared" si="5"/>
        <v>16771</v>
      </c>
      <c r="H127" s="147">
        <v>122</v>
      </c>
    </row>
    <row r="128" spans="1:8" x14ac:dyDescent="0.2">
      <c r="A128" s="119">
        <v>118</v>
      </c>
      <c r="B128" s="67">
        <f t="shared" si="7"/>
        <v>24.82</v>
      </c>
      <c r="C128" s="63">
        <v>32</v>
      </c>
      <c r="D128" s="139">
        <v>23750</v>
      </c>
      <c r="E128" s="147">
        <v>14090</v>
      </c>
      <c r="F128" s="139">
        <f t="shared" si="6"/>
        <v>22803</v>
      </c>
      <c r="G128" s="175">
        <f t="shared" si="5"/>
        <v>16766</v>
      </c>
      <c r="H128" s="147">
        <v>122</v>
      </c>
    </row>
    <row r="129" spans="1:8" x14ac:dyDescent="0.2">
      <c r="A129" s="92">
        <v>119</v>
      </c>
      <c r="B129" s="67">
        <f t="shared" si="7"/>
        <v>24.83</v>
      </c>
      <c r="C129" s="63">
        <v>32</v>
      </c>
      <c r="D129" s="139">
        <v>23750</v>
      </c>
      <c r="E129" s="147">
        <v>14090</v>
      </c>
      <c r="F129" s="139">
        <f t="shared" si="6"/>
        <v>22797</v>
      </c>
      <c r="G129" s="175">
        <f t="shared" si="5"/>
        <v>16762</v>
      </c>
      <c r="H129" s="147">
        <v>122</v>
      </c>
    </row>
    <row r="130" spans="1:8" x14ac:dyDescent="0.2">
      <c r="A130" s="92">
        <v>120</v>
      </c>
      <c r="B130" s="67">
        <f t="shared" si="7"/>
        <v>24.84</v>
      </c>
      <c r="C130" s="63">
        <v>32</v>
      </c>
      <c r="D130" s="139">
        <v>23750</v>
      </c>
      <c r="E130" s="147">
        <v>14090</v>
      </c>
      <c r="F130" s="139">
        <f t="shared" si="6"/>
        <v>22791</v>
      </c>
      <c r="G130" s="175">
        <f t="shared" si="5"/>
        <v>16757</v>
      </c>
      <c r="H130" s="147">
        <v>122</v>
      </c>
    </row>
    <row r="131" spans="1:8" x14ac:dyDescent="0.2">
      <c r="A131" s="119">
        <v>121</v>
      </c>
      <c r="B131" s="67">
        <f t="shared" si="7"/>
        <v>24.85</v>
      </c>
      <c r="C131" s="63">
        <v>32</v>
      </c>
      <c r="D131" s="139">
        <v>23750</v>
      </c>
      <c r="E131" s="147">
        <v>14090</v>
      </c>
      <c r="F131" s="139">
        <f t="shared" si="6"/>
        <v>22785</v>
      </c>
      <c r="G131" s="175">
        <f t="shared" si="5"/>
        <v>16753</v>
      </c>
      <c r="H131" s="147">
        <v>122</v>
      </c>
    </row>
    <row r="132" spans="1:8" x14ac:dyDescent="0.2">
      <c r="A132" s="92">
        <v>122</v>
      </c>
      <c r="B132" s="67">
        <f t="shared" si="7"/>
        <v>24.86</v>
      </c>
      <c r="C132" s="63">
        <v>32</v>
      </c>
      <c r="D132" s="139">
        <v>23750</v>
      </c>
      <c r="E132" s="147">
        <v>14090</v>
      </c>
      <c r="F132" s="139">
        <f t="shared" si="6"/>
        <v>22778</v>
      </c>
      <c r="G132" s="175">
        <f t="shared" si="5"/>
        <v>16748</v>
      </c>
      <c r="H132" s="147">
        <v>122</v>
      </c>
    </row>
    <row r="133" spans="1:8" x14ac:dyDescent="0.2">
      <c r="A133" s="92">
        <v>123</v>
      </c>
      <c r="B133" s="67">
        <f t="shared" si="7"/>
        <v>24.87</v>
      </c>
      <c r="C133" s="63">
        <v>32</v>
      </c>
      <c r="D133" s="139">
        <v>23750</v>
      </c>
      <c r="E133" s="147">
        <v>14090</v>
      </c>
      <c r="F133" s="139">
        <f t="shared" si="6"/>
        <v>22772</v>
      </c>
      <c r="G133" s="175">
        <f t="shared" si="5"/>
        <v>16743</v>
      </c>
      <c r="H133" s="147">
        <v>122</v>
      </c>
    </row>
    <row r="134" spans="1:8" x14ac:dyDescent="0.2">
      <c r="A134" s="119">
        <v>124</v>
      </c>
      <c r="B134" s="67">
        <f t="shared" si="7"/>
        <v>24.88</v>
      </c>
      <c r="C134" s="63">
        <v>32</v>
      </c>
      <c r="D134" s="139">
        <v>23750</v>
      </c>
      <c r="E134" s="147">
        <v>14090</v>
      </c>
      <c r="F134" s="139">
        <f t="shared" si="6"/>
        <v>22766</v>
      </c>
      <c r="G134" s="175">
        <f t="shared" si="5"/>
        <v>16739</v>
      </c>
      <c r="H134" s="147">
        <v>122</v>
      </c>
    </row>
    <row r="135" spans="1:8" x14ac:dyDescent="0.2">
      <c r="A135" s="92">
        <v>125</v>
      </c>
      <c r="B135" s="67">
        <f t="shared" si="7"/>
        <v>24.89</v>
      </c>
      <c r="C135" s="63">
        <v>32</v>
      </c>
      <c r="D135" s="139">
        <v>23750</v>
      </c>
      <c r="E135" s="147">
        <v>14090</v>
      </c>
      <c r="F135" s="139">
        <f t="shared" si="6"/>
        <v>22760</v>
      </c>
      <c r="G135" s="175">
        <f t="shared" si="5"/>
        <v>16734</v>
      </c>
      <c r="H135" s="147">
        <v>122</v>
      </c>
    </row>
    <row r="136" spans="1:8" x14ac:dyDescent="0.2">
      <c r="A136" s="92">
        <v>126</v>
      </c>
      <c r="B136" s="67">
        <f t="shared" si="7"/>
        <v>24.9</v>
      </c>
      <c r="C136" s="63">
        <v>32</v>
      </c>
      <c r="D136" s="139">
        <v>23750</v>
      </c>
      <c r="E136" s="147">
        <v>14090</v>
      </c>
      <c r="F136" s="139">
        <f t="shared" si="6"/>
        <v>22753</v>
      </c>
      <c r="G136" s="175">
        <f t="shared" si="5"/>
        <v>16730</v>
      </c>
      <c r="H136" s="147">
        <v>122</v>
      </c>
    </row>
    <row r="137" spans="1:8" x14ac:dyDescent="0.2">
      <c r="A137" s="119">
        <v>127</v>
      </c>
      <c r="B137" s="67">
        <f t="shared" si="7"/>
        <v>24.91</v>
      </c>
      <c r="C137" s="63">
        <v>32</v>
      </c>
      <c r="D137" s="139">
        <v>23750</v>
      </c>
      <c r="E137" s="147">
        <v>14090</v>
      </c>
      <c r="F137" s="139">
        <f t="shared" si="6"/>
        <v>22747</v>
      </c>
      <c r="G137" s="175">
        <f t="shared" si="5"/>
        <v>16725</v>
      </c>
      <c r="H137" s="147">
        <v>122</v>
      </c>
    </row>
    <row r="138" spans="1:8" x14ac:dyDescent="0.2">
      <c r="A138" s="92">
        <v>128</v>
      </c>
      <c r="B138" s="67">
        <f t="shared" si="7"/>
        <v>24.92</v>
      </c>
      <c r="C138" s="63">
        <v>32</v>
      </c>
      <c r="D138" s="139">
        <v>23750</v>
      </c>
      <c r="E138" s="147">
        <v>14090</v>
      </c>
      <c r="F138" s="139">
        <f t="shared" si="6"/>
        <v>22741</v>
      </c>
      <c r="G138" s="175">
        <f t="shared" si="5"/>
        <v>16720</v>
      </c>
      <c r="H138" s="147">
        <v>122</v>
      </c>
    </row>
    <row r="139" spans="1:8" x14ac:dyDescent="0.2">
      <c r="A139" s="92">
        <v>129</v>
      </c>
      <c r="B139" s="67">
        <f t="shared" ref="B139:B170" si="8">ROUND((1.1233*LN(A139)+17)*1.11,2)</f>
        <v>24.93</v>
      </c>
      <c r="C139" s="63">
        <v>32</v>
      </c>
      <c r="D139" s="139">
        <v>23750</v>
      </c>
      <c r="E139" s="147">
        <v>14090</v>
      </c>
      <c r="F139" s="139">
        <f t="shared" si="6"/>
        <v>22735</v>
      </c>
      <c r="G139" s="175">
        <f t="shared" ref="G139:G182" si="9">ROUND(12*(1/B139*D139+1/C139*E139),0)</f>
        <v>16716</v>
      </c>
      <c r="H139" s="147">
        <v>122</v>
      </c>
    </row>
    <row r="140" spans="1:8" x14ac:dyDescent="0.2">
      <c r="A140" s="119">
        <v>130</v>
      </c>
      <c r="B140" s="67">
        <f t="shared" si="8"/>
        <v>24.94</v>
      </c>
      <c r="C140" s="63">
        <v>32</v>
      </c>
      <c r="D140" s="139">
        <v>23750</v>
      </c>
      <c r="E140" s="147">
        <v>14090</v>
      </c>
      <c r="F140" s="139">
        <f t="shared" ref="F140:F182" si="10">ROUND(12*1.35278*(1/B140*D140+1/C140*E140)+H140,0)</f>
        <v>22729</v>
      </c>
      <c r="G140" s="175">
        <f t="shared" si="9"/>
        <v>16711</v>
      </c>
      <c r="H140" s="147">
        <v>122</v>
      </c>
    </row>
    <row r="141" spans="1:8" x14ac:dyDescent="0.2">
      <c r="A141" s="92">
        <v>131</v>
      </c>
      <c r="B141" s="67">
        <f t="shared" si="8"/>
        <v>24.95</v>
      </c>
      <c r="C141" s="63">
        <v>32</v>
      </c>
      <c r="D141" s="139">
        <v>23750</v>
      </c>
      <c r="E141" s="147">
        <v>14090</v>
      </c>
      <c r="F141" s="139">
        <f t="shared" si="10"/>
        <v>22722</v>
      </c>
      <c r="G141" s="175">
        <f t="shared" si="9"/>
        <v>16707</v>
      </c>
      <c r="H141" s="147">
        <v>122</v>
      </c>
    </row>
    <row r="142" spans="1:8" x14ac:dyDescent="0.2">
      <c r="A142" s="92">
        <v>132</v>
      </c>
      <c r="B142" s="67">
        <f t="shared" si="8"/>
        <v>24.96</v>
      </c>
      <c r="C142" s="63">
        <v>32</v>
      </c>
      <c r="D142" s="139">
        <v>23750</v>
      </c>
      <c r="E142" s="147">
        <v>14090</v>
      </c>
      <c r="F142" s="139">
        <f t="shared" si="10"/>
        <v>22716</v>
      </c>
      <c r="G142" s="175">
        <f t="shared" si="9"/>
        <v>16702</v>
      </c>
      <c r="H142" s="147">
        <v>122</v>
      </c>
    </row>
    <row r="143" spans="1:8" x14ac:dyDescent="0.2">
      <c r="A143" s="119">
        <v>133</v>
      </c>
      <c r="B143" s="67">
        <f t="shared" si="8"/>
        <v>24.97</v>
      </c>
      <c r="C143" s="63">
        <v>32</v>
      </c>
      <c r="D143" s="139">
        <v>23750</v>
      </c>
      <c r="E143" s="147">
        <v>14090</v>
      </c>
      <c r="F143" s="139">
        <f t="shared" si="10"/>
        <v>22710</v>
      </c>
      <c r="G143" s="175">
        <f t="shared" si="9"/>
        <v>16697</v>
      </c>
      <c r="H143" s="147">
        <v>122</v>
      </c>
    </row>
    <row r="144" spans="1:8" x14ac:dyDescent="0.2">
      <c r="A144" s="92">
        <v>134</v>
      </c>
      <c r="B144" s="67">
        <f t="shared" si="8"/>
        <v>24.98</v>
      </c>
      <c r="C144" s="63">
        <v>32</v>
      </c>
      <c r="D144" s="139">
        <v>23750</v>
      </c>
      <c r="E144" s="147">
        <v>14090</v>
      </c>
      <c r="F144" s="139">
        <f t="shared" si="10"/>
        <v>22704</v>
      </c>
      <c r="G144" s="175">
        <f t="shared" si="9"/>
        <v>16693</v>
      </c>
      <c r="H144" s="147">
        <v>122</v>
      </c>
    </row>
    <row r="145" spans="1:8" x14ac:dyDescent="0.2">
      <c r="A145" s="92">
        <v>135</v>
      </c>
      <c r="B145" s="67">
        <f t="shared" si="8"/>
        <v>24.99</v>
      </c>
      <c r="C145" s="63">
        <v>32</v>
      </c>
      <c r="D145" s="139">
        <v>23750</v>
      </c>
      <c r="E145" s="147">
        <v>14090</v>
      </c>
      <c r="F145" s="139">
        <f t="shared" si="10"/>
        <v>22698</v>
      </c>
      <c r="G145" s="175">
        <f t="shared" si="9"/>
        <v>16688</v>
      </c>
      <c r="H145" s="147">
        <v>122</v>
      </c>
    </row>
    <row r="146" spans="1:8" x14ac:dyDescent="0.2">
      <c r="A146" s="119">
        <v>136</v>
      </c>
      <c r="B146" s="67">
        <f t="shared" si="8"/>
        <v>25</v>
      </c>
      <c r="C146" s="63">
        <v>32</v>
      </c>
      <c r="D146" s="139">
        <v>23750</v>
      </c>
      <c r="E146" s="147">
        <v>14090</v>
      </c>
      <c r="F146" s="139">
        <f t="shared" si="10"/>
        <v>22691</v>
      </c>
      <c r="G146" s="175">
        <f t="shared" si="9"/>
        <v>16684</v>
      </c>
      <c r="H146" s="147">
        <v>122</v>
      </c>
    </row>
    <row r="147" spans="1:8" x14ac:dyDescent="0.2">
      <c r="A147" s="92">
        <v>137</v>
      </c>
      <c r="B147" s="67">
        <f t="shared" si="8"/>
        <v>25</v>
      </c>
      <c r="C147" s="63">
        <v>32</v>
      </c>
      <c r="D147" s="139">
        <v>23750</v>
      </c>
      <c r="E147" s="147">
        <v>14090</v>
      </c>
      <c r="F147" s="139">
        <f t="shared" si="10"/>
        <v>22691</v>
      </c>
      <c r="G147" s="175">
        <f t="shared" si="9"/>
        <v>16684</v>
      </c>
      <c r="H147" s="147">
        <v>122</v>
      </c>
    </row>
    <row r="148" spans="1:8" x14ac:dyDescent="0.2">
      <c r="A148" s="92">
        <v>138</v>
      </c>
      <c r="B148" s="67">
        <f t="shared" si="8"/>
        <v>25.01</v>
      </c>
      <c r="C148" s="63">
        <v>32</v>
      </c>
      <c r="D148" s="139">
        <v>23750</v>
      </c>
      <c r="E148" s="147">
        <v>14090</v>
      </c>
      <c r="F148" s="139">
        <f t="shared" si="10"/>
        <v>22685</v>
      </c>
      <c r="G148" s="175">
        <f t="shared" si="9"/>
        <v>16679</v>
      </c>
      <c r="H148" s="147">
        <v>122</v>
      </c>
    </row>
    <row r="149" spans="1:8" x14ac:dyDescent="0.2">
      <c r="A149" s="119">
        <v>139</v>
      </c>
      <c r="B149" s="67">
        <f t="shared" si="8"/>
        <v>25.02</v>
      </c>
      <c r="C149" s="63">
        <v>32</v>
      </c>
      <c r="D149" s="139">
        <v>23750</v>
      </c>
      <c r="E149" s="147">
        <v>14090</v>
      </c>
      <c r="F149" s="139">
        <f t="shared" si="10"/>
        <v>22679</v>
      </c>
      <c r="G149" s="175">
        <f t="shared" si="9"/>
        <v>16675</v>
      </c>
      <c r="H149" s="147">
        <v>122</v>
      </c>
    </row>
    <row r="150" spans="1:8" x14ac:dyDescent="0.2">
      <c r="A150" s="92">
        <v>140</v>
      </c>
      <c r="B150" s="67">
        <f t="shared" si="8"/>
        <v>25.03</v>
      </c>
      <c r="C150" s="63">
        <v>32</v>
      </c>
      <c r="D150" s="139">
        <v>23750</v>
      </c>
      <c r="E150" s="147">
        <v>14090</v>
      </c>
      <c r="F150" s="139">
        <f t="shared" si="10"/>
        <v>22673</v>
      </c>
      <c r="G150" s="175">
        <f t="shared" si="9"/>
        <v>16670</v>
      </c>
      <c r="H150" s="147">
        <v>122</v>
      </c>
    </row>
    <row r="151" spans="1:8" x14ac:dyDescent="0.2">
      <c r="A151" s="92">
        <v>141</v>
      </c>
      <c r="B151" s="67">
        <f t="shared" si="8"/>
        <v>25.04</v>
      </c>
      <c r="C151" s="63">
        <v>32</v>
      </c>
      <c r="D151" s="139">
        <v>23750</v>
      </c>
      <c r="E151" s="147">
        <v>14090</v>
      </c>
      <c r="F151" s="139">
        <f t="shared" si="10"/>
        <v>22667</v>
      </c>
      <c r="G151" s="175">
        <f t="shared" si="9"/>
        <v>16666</v>
      </c>
      <c r="H151" s="147">
        <v>122</v>
      </c>
    </row>
    <row r="152" spans="1:8" x14ac:dyDescent="0.2">
      <c r="A152" s="119">
        <v>142</v>
      </c>
      <c r="B152" s="67">
        <f t="shared" si="8"/>
        <v>25.05</v>
      </c>
      <c r="C152" s="63">
        <v>32</v>
      </c>
      <c r="D152" s="139">
        <v>23750</v>
      </c>
      <c r="E152" s="147">
        <v>14090</v>
      </c>
      <c r="F152" s="139">
        <f t="shared" si="10"/>
        <v>22661</v>
      </c>
      <c r="G152" s="175">
        <f t="shared" si="9"/>
        <v>16661</v>
      </c>
      <c r="H152" s="147">
        <v>122</v>
      </c>
    </row>
    <row r="153" spans="1:8" x14ac:dyDescent="0.2">
      <c r="A153" s="92">
        <v>143</v>
      </c>
      <c r="B153" s="67">
        <f t="shared" si="8"/>
        <v>25.06</v>
      </c>
      <c r="C153" s="63">
        <v>32</v>
      </c>
      <c r="D153" s="139">
        <v>23750</v>
      </c>
      <c r="E153" s="147">
        <v>14090</v>
      </c>
      <c r="F153" s="139">
        <f t="shared" si="10"/>
        <v>22655</v>
      </c>
      <c r="G153" s="175">
        <f t="shared" si="9"/>
        <v>16656</v>
      </c>
      <c r="H153" s="147">
        <v>122</v>
      </c>
    </row>
    <row r="154" spans="1:8" x14ac:dyDescent="0.2">
      <c r="A154" s="92">
        <v>144</v>
      </c>
      <c r="B154" s="67">
        <f t="shared" si="8"/>
        <v>25.07</v>
      </c>
      <c r="C154" s="63">
        <v>32</v>
      </c>
      <c r="D154" s="139">
        <v>23750</v>
      </c>
      <c r="E154" s="147">
        <v>14090</v>
      </c>
      <c r="F154" s="139">
        <f t="shared" si="10"/>
        <v>22648</v>
      </c>
      <c r="G154" s="175">
        <f t="shared" si="9"/>
        <v>16652</v>
      </c>
      <c r="H154" s="147">
        <v>122</v>
      </c>
    </row>
    <row r="155" spans="1:8" x14ac:dyDescent="0.2">
      <c r="A155" s="119">
        <v>145</v>
      </c>
      <c r="B155" s="67">
        <f t="shared" si="8"/>
        <v>25.08</v>
      </c>
      <c r="C155" s="63">
        <v>32</v>
      </c>
      <c r="D155" s="139">
        <v>23750</v>
      </c>
      <c r="E155" s="147">
        <v>14090</v>
      </c>
      <c r="F155" s="139">
        <f t="shared" si="10"/>
        <v>22642</v>
      </c>
      <c r="G155" s="175">
        <f t="shared" si="9"/>
        <v>16647</v>
      </c>
      <c r="H155" s="147">
        <v>122</v>
      </c>
    </row>
    <row r="156" spans="1:8" x14ac:dyDescent="0.2">
      <c r="A156" s="92">
        <v>146</v>
      </c>
      <c r="B156" s="67">
        <f t="shared" si="8"/>
        <v>25.08</v>
      </c>
      <c r="C156" s="63">
        <v>32</v>
      </c>
      <c r="D156" s="139">
        <v>23750</v>
      </c>
      <c r="E156" s="147">
        <v>14090</v>
      </c>
      <c r="F156" s="139">
        <f t="shared" si="10"/>
        <v>22642</v>
      </c>
      <c r="G156" s="175">
        <f t="shared" si="9"/>
        <v>16647</v>
      </c>
      <c r="H156" s="147">
        <v>122</v>
      </c>
    </row>
    <row r="157" spans="1:8" x14ac:dyDescent="0.2">
      <c r="A157" s="92">
        <v>147</v>
      </c>
      <c r="B157" s="67">
        <f t="shared" si="8"/>
        <v>25.09</v>
      </c>
      <c r="C157" s="63">
        <v>32</v>
      </c>
      <c r="D157" s="139">
        <v>23750</v>
      </c>
      <c r="E157" s="147">
        <v>14090</v>
      </c>
      <c r="F157" s="139">
        <f t="shared" si="10"/>
        <v>22636</v>
      </c>
      <c r="G157" s="175">
        <f t="shared" si="9"/>
        <v>16643</v>
      </c>
      <c r="H157" s="147">
        <v>122</v>
      </c>
    </row>
    <row r="158" spans="1:8" x14ac:dyDescent="0.2">
      <c r="A158" s="119">
        <v>148</v>
      </c>
      <c r="B158" s="67">
        <f t="shared" si="8"/>
        <v>25.1</v>
      </c>
      <c r="C158" s="63">
        <v>32</v>
      </c>
      <c r="D158" s="139">
        <v>23750</v>
      </c>
      <c r="E158" s="147">
        <v>14090</v>
      </c>
      <c r="F158" s="139">
        <f t="shared" si="10"/>
        <v>22630</v>
      </c>
      <c r="G158" s="175">
        <f t="shared" si="9"/>
        <v>16638</v>
      </c>
      <c r="H158" s="147">
        <v>122</v>
      </c>
    </row>
    <row r="159" spans="1:8" x14ac:dyDescent="0.2">
      <c r="A159" s="92">
        <v>149</v>
      </c>
      <c r="B159" s="67">
        <f t="shared" si="8"/>
        <v>25.11</v>
      </c>
      <c r="C159" s="63">
        <v>32</v>
      </c>
      <c r="D159" s="139">
        <v>23750</v>
      </c>
      <c r="E159" s="147">
        <v>14090</v>
      </c>
      <c r="F159" s="139">
        <f t="shared" si="10"/>
        <v>22624</v>
      </c>
      <c r="G159" s="175">
        <f t="shared" si="9"/>
        <v>16634</v>
      </c>
      <c r="H159" s="147">
        <v>122</v>
      </c>
    </row>
    <row r="160" spans="1:8" x14ac:dyDescent="0.2">
      <c r="A160" s="92">
        <v>150</v>
      </c>
      <c r="B160" s="67">
        <f t="shared" si="8"/>
        <v>25.12</v>
      </c>
      <c r="C160" s="63">
        <v>32</v>
      </c>
      <c r="D160" s="139">
        <v>23750</v>
      </c>
      <c r="E160" s="147">
        <v>14090</v>
      </c>
      <c r="F160" s="139">
        <f t="shared" si="10"/>
        <v>22618</v>
      </c>
      <c r="G160" s="175">
        <f t="shared" si="9"/>
        <v>16629</v>
      </c>
      <c r="H160" s="147">
        <v>122</v>
      </c>
    </row>
    <row r="161" spans="1:8" x14ac:dyDescent="0.2">
      <c r="A161" s="119">
        <v>151</v>
      </c>
      <c r="B161" s="67">
        <f t="shared" si="8"/>
        <v>25.13</v>
      </c>
      <c r="C161" s="63">
        <v>32</v>
      </c>
      <c r="D161" s="139">
        <v>23750</v>
      </c>
      <c r="E161" s="147">
        <v>14090</v>
      </c>
      <c r="F161" s="139">
        <f t="shared" si="10"/>
        <v>22612</v>
      </c>
      <c r="G161" s="175">
        <f t="shared" si="9"/>
        <v>16625</v>
      </c>
      <c r="H161" s="147">
        <v>122</v>
      </c>
    </row>
    <row r="162" spans="1:8" x14ac:dyDescent="0.2">
      <c r="A162" s="92">
        <v>152</v>
      </c>
      <c r="B162" s="67">
        <f t="shared" si="8"/>
        <v>25.13</v>
      </c>
      <c r="C162" s="63">
        <v>32</v>
      </c>
      <c r="D162" s="139">
        <v>23750</v>
      </c>
      <c r="E162" s="147">
        <v>14090</v>
      </c>
      <c r="F162" s="139">
        <f t="shared" si="10"/>
        <v>22612</v>
      </c>
      <c r="G162" s="175">
        <f t="shared" si="9"/>
        <v>16625</v>
      </c>
      <c r="H162" s="147">
        <v>122</v>
      </c>
    </row>
    <row r="163" spans="1:8" x14ac:dyDescent="0.2">
      <c r="A163" s="92">
        <v>153</v>
      </c>
      <c r="B163" s="67">
        <f t="shared" si="8"/>
        <v>25.14</v>
      </c>
      <c r="C163" s="63">
        <v>32</v>
      </c>
      <c r="D163" s="139">
        <v>23750</v>
      </c>
      <c r="E163" s="147">
        <v>14090</v>
      </c>
      <c r="F163" s="139">
        <f t="shared" si="10"/>
        <v>22606</v>
      </c>
      <c r="G163" s="175">
        <f t="shared" si="9"/>
        <v>16620</v>
      </c>
      <c r="H163" s="147">
        <v>122</v>
      </c>
    </row>
    <row r="164" spans="1:8" x14ac:dyDescent="0.2">
      <c r="A164" s="119">
        <v>154</v>
      </c>
      <c r="B164" s="67">
        <f t="shared" si="8"/>
        <v>25.15</v>
      </c>
      <c r="C164" s="63">
        <v>32</v>
      </c>
      <c r="D164" s="139">
        <v>23750</v>
      </c>
      <c r="E164" s="147">
        <v>14090</v>
      </c>
      <c r="F164" s="139">
        <f t="shared" si="10"/>
        <v>22599</v>
      </c>
      <c r="G164" s="175">
        <f t="shared" si="9"/>
        <v>16616</v>
      </c>
      <c r="H164" s="147">
        <v>122</v>
      </c>
    </row>
    <row r="165" spans="1:8" x14ac:dyDescent="0.2">
      <c r="A165" s="92">
        <v>155</v>
      </c>
      <c r="B165" s="67">
        <f t="shared" si="8"/>
        <v>25.16</v>
      </c>
      <c r="C165" s="63">
        <v>32</v>
      </c>
      <c r="D165" s="139">
        <v>23750</v>
      </c>
      <c r="E165" s="147">
        <v>14090</v>
      </c>
      <c r="F165" s="139">
        <f t="shared" si="10"/>
        <v>22593</v>
      </c>
      <c r="G165" s="175">
        <f t="shared" si="9"/>
        <v>16611</v>
      </c>
      <c r="H165" s="147">
        <v>122</v>
      </c>
    </row>
    <row r="166" spans="1:8" x14ac:dyDescent="0.2">
      <c r="A166" s="92">
        <v>156</v>
      </c>
      <c r="B166" s="67">
        <f t="shared" si="8"/>
        <v>25.17</v>
      </c>
      <c r="C166" s="63">
        <v>32</v>
      </c>
      <c r="D166" s="139">
        <v>23750</v>
      </c>
      <c r="E166" s="147">
        <v>14090</v>
      </c>
      <c r="F166" s="139">
        <f t="shared" si="10"/>
        <v>22587</v>
      </c>
      <c r="G166" s="175">
        <f t="shared" si="9"/>
        <v>16607</v>
      </c>
      <c r="H166" s="147">
        <v>122</v>
      </c>
    </row>
    <row r="167" spans="1:8" x14ac:dyDescent="0.2">
      <c r="A167" s="119">
        <v>157</v>
      </c>
      <c r="B167" s="67">
        <f t="shared" si="8"/>
        <v>25.17</v>
      </c>
      <c r="C167" s="63">
        <v>32</v>
      </c>
      <c r="D167" s="139">
        <v>23750</v>
      </c>
      <c r="E167" s="147">
        <v>14090</v>
      </c>
      <c r="F167" s="139">
        <f t="shared" si="10"/>
        <v>22587</v>
      </c>
      <c r="G167" s="175">
        <f t="shared" si="9"/>
        <v>16607</v>
      </c>
      <c r="H167" s="147">
        <v>122</v>
      </c>
    </row>
    <row r="168" spans="1:8" x14ac:dyDescent="0.2">
      <c r="A168" s="92">
        <v>158</v>
      </c>
      <c r="B168" s="67">
        <f t="shared" si="8"/>
        <v>25.18</v>
      </c>
      <c r="C168" s="63">
        <v>32</v>
      </c>
      <c r="D168" s="139">
        <v>23750</v>
      </c>
      <c r="E168" s="147">
        <v>14090</v>
      </c>
      <c r="F168" s="139">
        <f t="shared" si="10"/>
        <v>22581</v>
      </c>
      <c r="G168" s="175">
        <f t="shared" si="9"/>
        <v>16602</v>
      </c>
      <c r="H168" s="147">
        <v>122</v>
      </c>
    </row>
    <row r="169" spans="1:8" x14ac:dyDescent="0.2">
      <c r="A169" s="92">
        <v>159</v>
      </c>
      <c r="B169" s="67">
        <f t="shared" si="8"/>
        <v>25.19</v>
      </c>
      <c r="C169" s="63">
        <v>32</v>
      </c>
      <c r="D169" s="139">
        <v>23750</v>
      </c>
      <c r="E169" s="147">
        <v>14090</v>
      </c>
      <c r="F169" s="139">
        <f t="shared" si="10"/>
        <v>22575</v>
      </c>
      <c r="G169" s="175">
        <f t="shared" si="9"/>
        <v>16598</v>
      </c>
      <c r="H169" s="147">
        <v>122</v>
      </c>
    </row>
    <row r="170" spans="1:8" x14ac:dyDescent="0.2">
      <c r="A170" s="119">
        <v>160</v>
      </c>
      <c r="B170" s="67">
        <f t="shared" si="8"/>
        <v>25.2</v>
      </c>
      <c r="C170" s="63">
        <v>32</v>
      </c>
      <c r="D170" s="139">
        <v>23750</v>
      </c>
      <c r="E170" s="147">
        <v>14090</v>
      </c>
      <c r="F170" s="139">
        <f t="shared" si="10"/>
        <v>22569</v>
      </c>
      <c r="G170" s="175">
        <f t="shared" si="9"/>
        <v>16593</v>
      </c>
      <c r="H170" s="147">
        <v>122</v>
      </c>
    </row>
    <row r="171" spans="1:8" x14ac:dyDescent="0.2">
      <c r="A171" s="92">
        <v>161</v>
      </c>
      <c r="B171" s="67">
        <f t="shared" ref="B171:B182" si="11">ROUND((1.1233*LN(A171)+17)*1.11,2)</f>
        <v>25.21</v>
      </c>
      <c r="C171" s="63">
        <v>32</v>
      </c>
      <c r="D171" s="139">
        <v>23750</v>
      </c>
      <c r="E171" s="147">
        <v>14090</v>
      </c>
      <c r="F171" s="139">
        <f t="shared" si="10"/>
        <v>22563</v>
      </c>
      <c r="G171" s="175">
        <f t="shared" si="9"/>
        <v>16589</v>
      </c>
      <c r="H171" s="147">
        <v>122</v>
      </c>
    </row>
    <row r="172" spans="1:8" x14ac:dyDescent="0.2">
      <c r="A172" s="92">
        <v>162</v>
      </c>
      <c r="B172" s="67">
        <f t="shared" si="11"/>
        <v>25.21</v>
      </c>
      <c r="C172" s="63">
        <v>32</v>
      </c>
      <c r="D172" s="139">
        <v>23750</v>
      </c>
      <c r="E172" s="147">
        <v>14090</v>
      </c>
      <c r="F172" s="139">
        <f t="shared" si="10"/>
        <v>22563</v>
      </c>
      <c r="G172" s="175">
        <f t="shared" si="9"/>
        <v>16589</v>
      </c>
      <c r="H172" s="147">
        <v>122</v>
      </c>
    </row>
    <row r="173" spans="1:8" x14ac:dyDescent="0.2">
      <c r="A173" s="119">
        <v>163</v>
      </c>
      <c r="B173" s="67">
        <f t="shared" si="11"/>
        <v>25.22</v>
      </c>
      <c r="C173" s="63">
        <v>32</v>
      </c>
      <c r="D173" s="139">
        <v>23750</v>
      </c>
      <c r="E173" s="147">
        <v>14090</v>
      </c>
      <c r="F173" s="139">
        <f t="shared" si="10"/>
        <v>22557</v>
      </c>
      <c r="G173" s="175">
        <f t="shared" si="9"/>
        <v>16584</v>
      </c>
      <c r="H173" s="147">
        <v>122</v>
      </c>
    </row>
    <row r="174" spans="1:8" x14ac:dyDescent="0.2">
      <c r="A174" s="92">
        <v>164</v>
      </c>
      <c r="B174" s="67">
        <f t="shared" si="11"/>
        <v>25.23</v>
      </c>
      <c r="C174" s="63">
        <v>32</v>
      </c>
      <c r="D174" s="139">
        <v>23750</v>
      </c>
      <c r="E174" s="147">
        <v>14090</v>
      </c>
      <c r="F174" s="139">
        <f t="shared" si="10"/>
        <v>22551</v>
      </c>
      <c r="G174" s="175">
        <f t="shared" si="9"/>
        <v>16580</v>
      </c>
      <c r="H174" s="147">
        <v>122</v>
      </c>
    </row>
    <row r="175" spans="1:8" x14ac:dyDescent="0.2">
      <c r="A175" s="92">
        <v>165</v>
      </c>
      <c r="B175" s="67">
        <f t="shared" si="11"/>
        <v>25.24</v>
      </c>
      <c r="C175" s="63">
        <v>32</v>
      </c>
      <c r="D175" s="139">
        <v>23750</v>
      </c>
      <c r="E175" s="147">
        <v>14090</v>
      </c>
      <c r="F175" s="139">
        <f t="shared" si="10"/>
        <v>22545</v>
      </c>
      <c r="G175" s="175">
        <f t="shared" si="9"/>
        <v>16575</v>
      </c>
      <c r="H175" s="147">
        <v>122</v>
      </c>
    </row>
    <row r="176" spans="1:8" x14ac:dyDescent="0.2">
      <c r="A176" s="119">
        <v>166</v>
      </c>
      <c r="B176" s="67">
        <f t="shared" si="11"/>
        <v>25.24</v>
      </c>
      <c r="C176" s="63">
        <v>32</v>
      </c>
      <c r="D176" s="139">
        <v>23750</v>
      </c>
      <c r="E176" s="147">
        <v>14090</v>
      </c>
      <c r="F176" s="139">
        <f t="shared" si="10"/>
        <v>22545</v>
      </c>
      <c r="G176" s="175">
        <f t="shared" si="9"/>
        <v>16575</v>
      </c>
      <c r="H176" s="147">
        <v>122</v>
      </c>
    </row>
    <row r="177" spans="1:8" x14ac:dyDescent="0.2">
      <c r="A177" s="92">
        <v>167</v>
      </c>
      <c r="B177" s="67">
        <f t="shared" si="11"/>
        <v>25.25</v>
      </c>
      <c r="C177" s="63">
        <v>32</v>
      </c>
      <c r="D177" s="139">
        <v>23750</v>
      </c>
      <c r="E177" s="147">
        <v>14090</v>
      </c>
      <c r="F177" s="139">
        <f t="shared" si="10"/>
        <v>22539</v>
      </c>
      <c r="G177" s="175">
        <f t="shared" si="9"/>
        <v>16571</v>
      </c>
      <c r="H177" s="147">
        <v>122</v>
      </c>
    </row>
    <row r="178" spans="1:8" x14ac:dyDescent="0.2">
      <c r="A178" s="92">
        <v>168</v>
      </c>
      <c r="B178" s="67">
        <f t="shared" si="11"/>
        <v>25.26</v>
      </c>
      <c r="C178" s="63">
        <v>32</v>
      </c>
      <c r="D178" s="139">
        <v>23750</v>
      </c>
      <c r="E178" s="147">
        <v>14090</v>
      </c>
      <c r="F178" s="139">
        <f t="shared" si="10"/>
        <v>22533</v>
      </c>
      <c r="G178" s="175">
        <f t="shared" si="9"/>
        <v>16566</v>
      </c>
      <c r="H178" s="147">
        <v>122</v>
      </c>
    </row>
    <row r="179" spans="1:8" x14ac:dyDescent="0.2">
      <c r="A179" s="119">
        <v>169</v>
      </c>
      <c r="B179" s="67">
        <f t="shared" si="11"/>
        <v>25.27</v>
      </c>
      <c r="C179" s="63">
        <v>32</v>
      </c>
      <c r="D179" s="139">
        <v>23750</v>
      </c>
      <c r="E179" s="147">
        <v>14090</v>
      </c>
      <c r="F179" s="139">
        <f t="shared" si="10"/>
        <v>22527</v>
      </c>
      <c r="G179" s="175">
        <f t="shared" si="9"/>
        <v>16562</v>
      </c>
      <c r="H179" s="147">
        <v>122</v>
      </c>
    </row>
    <row r="180" spans="1:8" x14ac:dyDescent="0.2">
      <c r="A180" s="92">
        <v>170</v>
      </c>
      <c r="B180" s="67">
        <f t="shared" si="11"/>
        <v>25.27</v>
      </c>
      <c r="C180" s="63">
        <v>32</v>
      </c>
      <c r="D180" s="139">
        <v>23750</v>
      </c>
      <c r="E180" s="147">
        <v>14090</v>
      </c>
      <c r="F180" s="139">
        <f t="shared" si="10"/>
        <v>22527</v>
      </c>
      <c r="G180" s="175">
        <f t="shared" si="9"/>
        <v>16562</v>
      </c>
      <c r="H180" s="147">
        <v>122</v>
      </c>
    </row>
    <row r="181" spans="1:8" x14ac:dyDescent="0.2">
      <c r="A181" s="92">
        <v>171</v>
      </c>
      <c r="B181" s="67">
        <f t="shared" si="11"/>
        <v>25.28</v>
      </c>
      <c r="C181" s="63">
        <v>32</v>
      </c>
      <c r="D181" s="139">
        <v>23750</v>
      </c>
      <c r="E181" s="147">
        <v>14090</v>
      </c>
      <c r="F181" s="139">
        <f t="shared" si="10"/>
        <v>22521</v>
      </c>
      <c r="G181" s="175">
        <f t="shared" si="9"/>
        <v>16557</v>
      </c>
      <c r="H181" s="147">
        <v>122</v>
      </c>
    </row>
    <row r="182" spans="1:8" ht="13.5" thickBot="1" x14ac:dyDescent="0.25">
      <c r="A182" s="93">
        <v>172</v>
      </c>
      <c r="B182" s="64">
        <f t="shared" si="11"/>
        <v>25.29</v>
      </c>
      <c r="C182" s="65">
        <v>32</v>
      </c>
      <c r="D182" s="144">
        <v>23750</v>
      </c>
      <c r="E182" s="141">
        <v>14090</v>
      </c>
      <c r="F182" s="144">
        <f t="shared" si="10"/>
        <v>22515</v>
      </c>
      <c r="G182" s="176">
        <f t="shared" si="9"/>
        <v>16553</v>
      </c>
      <c r="H182" s="141">
        <v>122</v>
      </c>
    </row>
  </sheetData>
  <mergeCells count="1">
    <mergeCell ref="A8:B8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1" orientation="portrait" r:id="rId1"/>
  <headerFooter alignWithMargins="0">
    <oddHeader>&amp;LKrajský úřad Plzeňského kraje&amp;R25. 2. 2015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zoomScale="90" workbookViewId="0">
      <selection activeCell="D62" sqref="D62"/>
    </sheetView>
  </sheetViews>
  <sheetFormatPr defaultRowHeight="12.75" x14ac:dyDescent="0.2"/>
  <cols>
    <col min="1" max="1" width="9.85546875" style="463" customWidth="1"/>
    <col min="2" max="2" width="73.28515625" style="463" customWidth="1"/>
    <col min="3" max="3" width="7.5703125" style="463" customWidth="1"/>
    <col min="4" max="4" width="17.5703125" style="463" customWidth="1"/>
    <col min="5" max="5" width="19.140625" style="463" customWidth="1"/>
    <col min="6" max="6" width="12.28515625" style="463" customWidth="1"/>
    <col min="7" max="8" width="9.140625" style="465"/>
    <col min="9" max="16384" width="9.140625" style="463"/>
  </cols>
  <sheetData>
    <row r="1" spans="1:9" ht="29.25" customHeight="1" x14ac:dyDescent="0.2">
      <c r="B1" s="464" t="s">
        <v>210</v>
      </c>
    </row>
    <row r="2" spans="1:9" ht="11.25" customHeight="1" thickBot="1" x14ac:dyDescent="0.25">
      <c r="B2" s="464"/>
    </row>
    <row r="3" spans="1:9" ht="16.5" thickBot="1" x14ac:dyDescent="0.25">
      <c r="A3" s="5" t="s">
        <v>137</v>
      </c>
      <c r="B3" s="6"/>
      <c r="C3" s="7"/>
      <c r="D3" s="7"/>
      <c r="E3" s="82"/>
      <c r="F3" s="20" t="s">
        <v>102</v>
      </c>
      <c r="G3" s="87"/>
      <c r="H3" s="91"/>
      <c r="I3" s="77"/>
    </row>
    <row r="4" spans="1:9" ht="15" x14ac:dyDescent="0.2">
      <c r="A4" s="10" t="s">
        <v>103</v>
      </c>
      <c r="B4" s="3"/>
      <c r="C4" s="1"/>
      <c r="D4" s="1"/>
      <c r="E4" s="83"/>
      <c r="F4" s="19"/>
      <c r="G4" s="87"/>
      <c r="H4" s="91"/>
      <c r="I4" s="77"/>
    </row>
    <row r="5" spans="1:9" ht="15" x14ac:dyDescent="0.2">
      <c r="A5" s="10"/>
      <c r="B5" s="104" t="s">
        <v>142</v>
      </c>
      <c r="C5" s="111"/>
      <c r="D5" s="111"/>
      <c r="E5" s="112"/>
      <c r="F5" s="113">
        <v>0.15</v>
      </c>
      <c r="G5" s="87"/>
      <c r="H5" s="91"/>
      <c r="I5" s="77"/>
    </row>
    <row r="6" spans="1:9" ht="15" x14ac:dyDescent="0.2">
      <c r="A6" s="10"/>
      <c r="B6" s="104" t="s">
        <v>143</v>
      </c>
      <c r="C6" s="111"/>
      <c r="D6" s="111"/>
      <c r="E6" s="112"/>
      <c r="F6" s="113">
        <v>0.4</v>
      </c>
      <c r="G6" s="87"/>
      <c r="H6" s="91"/>
      <c r="I6" s="77"/>
    </row>
    <row r="7" spans="1:9" ht="15" x14ac:dyDescent="0.2">
      <c r="A7" s="11"/>
      <c r="B7" s="12" t="s">
        <v>144</v>
      </c>
      <c r="C7" s="13"/>
      <c r="D7" s="13"/>
      <c r="E7" s="85"/>
      <c r="F7" s="94">
        <v>0.05</v>
      </c>
      <c r="G7" s="87"/>
      <c r="H7" s="91"/>
      <c r="I7" s="77"/>
    </row>
    <row r="8" spans="1:9" ht="15" x14ac:dyDescent="0.2">
      <c r="A8" s="8" t="s">
        <v>149</v>
      </c>
      <c r="B8" s="14"/>
      <c r="C8" s="9"/>
      <c r="D8" s="9"/>
      <c r="E8" s="84"/>
      <c r="F8" s="95"/>
      <c r="G8" s="87"/>
      <c r="H8" s="91"/>
      <c r="I8" s="77"/>
    </row>
    <row r="9" spans="1:9" ht="15" x14ac:dyDescent="0.2">
      <c r="A9" s="11"/>
      <c r="B9" s="12" t="s">
        <v>150</v>
      </c>
      <c r="C9" s="13"/>
      <c r="D9" s="13"/>
      <c r="E9" s="85"/>
      <c r="F9" s="96">
        <v>0.5</v>
      </c>
      <c r="G9" s="87"/>
      <c r="H9" s="91"/>
      <c r="I9" s="77"/>
    </row>
    <row r="10" spans="1:9" ht="15" x14ac:dyDescent="0.2">
      <c r="A10" s="8" t="s">
        <v>151</v>
      </c>
      <c r="B10" s="14"/>
      <c r="C10" s="9"/>
      <c r="D10" s="9"/>
      <c r="E10" s="84"/>
      <c r="F10" s="97"/>
      <c r="G10" s="87"/>
      <c r="H10" s="91"/>
      <c r="I10" s="77"/>
    </row>
    <row r="11" spans="1:9" ht="15" x14ac:dyDescent="0.2">
      <c r="A11" s="11"/>
      <c r="B11" s="12" t="s">
        <v>155</v>
      </c>
      <c r="C11" s="13"/>
      <c r="D11" s="13"/>
      <c r="E11" s="85"/>
      <c r="F11" s="96">
        <v>0.25</v>
      </c>
      <c r="G11" s="87"/>
      <c r="H11" s="91"/>
      <c r="I11" s="77"/>
    </row>
    <row r="12" spans="1:9" ht="15" x14ac:dyDescent="0.2">
      <c r="A12" s="8" t="s">
        <v>153</v>
      </c>
      <c r="B12" s="14"/>
      <c r="C12" s="9"/>
      <c r="D12" s="9"/>
      <c r="E12" s="84"/>
      <c r="F12" s="97"/>
      <c r="G12" s="87"/>
      <c r="H12" s="91"/>
      <c r="I12" s="77"/>
    </row>
    <row r="13" spans="1:9" ht="15" x14ac:dyDescent="0.2">
      <c r="A13" s="11"/>
      <c r="B13" s="12" t="s">
        <v>154</v>
      </c>
      <c r="C13" s="13"/>
      <c r="D13" s="13"/>
      <c r="E13" s="85"/>
      <c r="F13" s="96">
        <v>0.25</v>
      </c>
      <c r="G13" s="87"/>
      <c r="H13" s="91"/>
      <c r="I13" s="77"/>
    </row>
    <row r="14" spans="1:9" ht="15" x14ac:dyDescent="0.2">
      <c r="A14" s="8" t="s">
        <v>157</v>
      </c>
      <c r="B14" s="14"/>
      <c r="C14" s="1"/>
      <c r="D14" s="1"/>
      <c r="E14" s="83"/>
      <c r="F14" s="94"/>
      <c r="G14" s="87"/>
      <c r="H14" s="91"/>
      <c r="I14" s="77"/>
    </row>
    <row r="15" spans="1:9" ht="15" x14ac:dyDescent="0.2">
      <c r="A15" s="11"/>
      <c r="B15" s="12" t="s">
        <v>156</v>
      </c>
      <c r="C15" s="1"/>
      <c r="D15" s="1"/>
      <c r="E15" s="83"/>
      <c r="F15" s="94">
        <v>0.05</v>
      </c>
      <c r="G15" s="87"/>
      <c r="H15" s="91"/>
      <c r="I15" s="77"/>
    </row>
    <row r="16" spans="1:9" ht="15" x14ac:dyDescent="0.2">
      <c r="A16" s="8" t="s">
        <v>152</v>
      </c>
      <c r="B16" s="14"/>
      <c r="C16" s="9"/>
      <c r="D16" s="9"/>
      <c r="E16" s="84"/>
      <c r="F16" s="97"/>
      <c r="G16" s="87"/>
      <c r="H16" s="91"/>
      <c r="I16" s="77"/>
    </row>
    <row r="17" spans="1:9" ht="15" x14ac:dyDescent="0.2">
      <c r="A17" s="10"/>
      <c r="B17" s="114" t="s">
        <v>138</v>
      </c>
      <c r="C17" s="466"/>
      <c r="D17" s="466"/>
      <c r="E17" s="112"/>
      <c r="F17" s="113">
        <v>0.67</v>
      </c>
      <c r="G17" s="87"/>
      <c r="H17" s="91"/>
      <c r="I17" s="77"/>
    </row>
    <row r="18" spans="1:9" ht="15" x14ac:dyDescent="0.2">
      <c r="A18" s="11"/>
      <c r="B18" s="12" t="s">
        <v>139</v>
      </c>
      <c r="C18" s="13"/>
      <c r="D18" s="13"/>
      <c r="E18" s="85"/>
      <c r="F18" s="96">
        <v>0.33</v>
      </c>
      <c r="G18" s="87"/>
      <c r="H18" s="91"/>
      <c r="I18" s="77"/>
    </row>
    <row r="19" spans="1:9" ht="15" x14ac:dyDescent="0.2">
      <c r="A19" s="8" t="s">
        <v>104</v>
      </c>
      <c r="B19" s="14"/>
      <c r="C19" s="9"/>
      <c r="D19" s="9"/>
      <c r="E19" s="84"/>
      <c r="F19" s="97"/>
      <c r="G19" s="87"/>
      <c r="H19" s="91"/>
      <c r="I19" s="77"/>
    </row>
    <row r="20" spans="1:9" ht="15" x14ac:dyDescent="0.2">
      <c r="A20" s="11"/>
      <c r="B20" s="12" t="s">
        <v>105</v>
      </c>
      <c r="C20" s="13"/>
      <c r="D20" s="13"/>
      <c r="E20" s="85"/>
      <c r="F20" s="96">
        <v>0.89</v>
      </c>
      <c r="G20" s="87"/>
      <c r="H20" s="91"/>
      <c r="I20" s="77"/>
    </row>
    <row r="21" spans="1:9" ht="15" x14ac:dyDescent="0.2">
      <c r="A21" s="78"/>
      <c r="B21" s="14"/>
      <c r="C21" s="9"/>
      <c r="D21" s="9"/>
      <c r="E21" s="79"/>
      <c r="F21" s="98"/>
      <c r="G21" s="91"/>
      <c r="H21" s="91"/>
      <c r="I21" s="77"/>
    </row>
    <row r="22" spans="1:9" ht="4.5" customHeight="1" x14ac:dyDescent="0.2">
      <c r="A22" s="3"/>
      <c r="B22" s="4"/>
      <c r="C22" s="1"/>
      <c r="D22" s="1"/>
      <c r="E22" s="91"/>
      <c r="F22" s="101"/>
      <c r="G22" s="91"/>
      <c r="H22" s="91"/>
      <c r="I22" s="77"/>
    </row>
    <row r="23" spans="1:9" ht="15" x14ac:dyDescent="0.2">
      <c r="A23" s="80" t="s">
        <v>106</v>
      </c>
      <c r="B23" s="467"/>
      <c r="C23" s="13"/>
      <c r="D23" s="13"/>
      <c r="E23" s="81"/>
      <c r="F23" s="99"/>
      <c r="G23" s="91"/>
      <c r="H23" s="91"/>
      <c r="I23" s="77"/>
    </row>
    <row r="24" spans="1:9" ht="15" x14ac:dyDescent="0.2">
      <c r="A24" s="16" t="s">
        <v>221</v>
      </c>
      <c r="B24" s="468"/>
      <c r="C24" s="1"/>
      <c r="D24" s="1"/>
      <c r="E24" s="91"/>
      <c r="F24" s="103"/>
      <c r="G24" s="91"/>
      <c r="H24" s="91"/>
      <c r="I24" s="77"/>
    </row>
    <row r="25" spans="1:9" ht="15" x14ac:dyDescent="0.2">
      <c r="A25" s="15" t="s">
        <v>140</v>
      </c>
      <c r="B25" s="469"/>
      <c r="C25" s="9"/>
      <c r="D25" s="9"/>
      <c r="E25" s="84"/>
      <c r="F25" s="97"/>
      <c r="G25" s="87"/>
      <c r="H25" s="91"/>
      <c r="I25" s="77"/>
    </row>
    <row r="26" spans="1:9" ht="15" x14ac:dyDescent="0.2">
      <c r="A26" s="10"/>
      <c r="B26" s="104" t="s">
        <v>579</v>
      </c>
      <c r="C26" s="470"/>
      <c r="D26" s="470"/>
      <c r="E26" s="471"/>
      <c r="F26" s="472">
        <v>0.6</v>
      </c>
      <c r="G26" s="87"/>
      <c r="H26" s="91"/>
      <c r="I26" s="77"/>
    </row>
    <row r="27" spans="1:9" ht="15" x14ac:dyDescent="0.2">
      <c r="A27" s="11"/>
      <c r="B27" s="12" t="s">
        <v>580</v>
      </c>
      <c r="C27" s="473"/>
      <c r="D27" s="473"/>
      <c r="E27" s="474"/>
      <c r="F27" s="451">
        <v>1.2</v>
      </c>
      <c r="G27" s="87"/>
      <c r="H27" s="91"/>
      <c r="I27" s="77"/>
    </row>
    <row r="28" spans="1:9" ht="15" x14ac:dyDescent="0.2">
      <c r="A28" s="15" t="s">
        <v>141</v>
      </c>
      <c r="B28" s="469"/>
      <c r="C28" s="9"/>
      <c r="D28" s="9"/>
      <c r="E28" s="84"/>
      <c r="F28" s="97"/>
      <c r="G28" s="87"/>
      <c r="H28" s="91"/>
      <c r="I28" s="77"/>
    </row>
    <row r="29" spans="1:9" ht="15" x14ac:dyDescent="0.2">
      <c r="A29" s="10"/>
      <c r="B29" s="104" t="s">
        <v>258</v>
      </c>
      <c r="C29" s="111"/>
      <c r="D29" s="111"/>
      <c r="E29" s="112"/>
      <c r="F29" s="113">
        <v>0.1</v>
      </c>
      <c r="G29" s="87"/>
      <c r="H29" s="91"/>
      <c r="I29" s="77"/>
    </row>
    <row r="30" spans="1:9" ht="15" x14ac:dyDescent="0.2">
      <c r="A30" s="11"/>
      <c r="B30" s="12" t="s">
        <v>107</v>
      </c>
      <c r="C30" s="13"/>
      <c r="D30" s="13"/>
      <c r="E30" s="85"/>
      <c r="F30" s="96">
        <v>0.5</v>
      </c>
      <c r="G30" s="87"/>
      <c r="H30" s="91"/>
      <c r="I30" s="77"/>
    </row>
    <row r="31" spans="1:9" ht="15" x14ac:dyDescent="0.2">
      <c r="A31" s="16" t="s">
        <v>145</v>
      </c>
      <c r="B31" s="17"/>
      <c r="C31" s="18"/>
      <c r="D31" s="18"/>
      <c r="E31" s="86"/>
      <c r="F31" s="100">
        <v>0.1</v>
      </c>
      <c r="G31" s="87"/>
      <c r="H31" s="91"/>
      <c r="I31" s="77"/>
    </row>
    <row r="32" spans="1:9" ht="15" x14ac:dyDescent="0.2">
      <c r="A32" s="15" t="s">
        <v>146</v>
      </c>
      <c r="B32" s="469"/>
      <c r="C32" s="9"/>
      <c r="D32" s="9"/>
      <c r="E32" s="84"/>
      <c r="F32" s="97"/>
      <c r="G32" s="87"/>
      <c r="H32" s="91"/>
      <c r="I32" s="77"/>
    </row>
    <row r="33" spans="1:9" ht="15" x14ac:dyDescent="0.2">
      <c r="A33" s="11"/>
      <c r="B33" s="12" t="s">
        <v>108</v>
      </c>
      <c r="C33" s="13"/>
      <c r="D33" s="13"/>
      <c r="E33" s="85"/>
      <c r="F33" s="96">
        <v>0.3</v>
      </c>
      <c r="G33" s="87"/>
      <c r="H33" s="91"/>
      <c r="I33" s="77"/>
    </row>
    <row r="34" spans="1:9" ht="15" x14ac:dyDescent="0.2">
      <c r="A34" s="15" t="s">
        <v>257</v>
      </c>
      <c r="B34" s="14"/>
      <c r="C34" s="9"/>
      <c r="D34" s="9"/>
      <c r="E34" s="84"/>
      <c r="F34" s="97"/>
      <c r="G34" s="87"/>
      <c r="H34" s="91"/>
      <c r="I34" s="77"/>
    </row>
    <row r="35" spans="1:9" ht="15" x14ac:dyDescent="0.2">
      <c r="A35" s="11"/>
      <c r="B35" s="12" t="s">
        <v>109</v>
      </c>
      <c r="C35" s="13"/>
      <c r="D35" s="13"/>
      <c r="E35" s="85"/>
      <c r="F35" s="96">
        <v>0.3</v>
      </c>
      <c r="G35" s="87"/>
      <c r="H35" s="91"/>
      <c r="I35" s="77"/>
    </row>
    <row r="36" spans="1:9" ht="15" x14ac:dyDescent="0.2">
      <c r="A36" s="16" t="s">
        <v>147</v>
      </c>
      <c r="B36" s="475"/>
      <c r="C36" s="18"/>
      <c r="D36" s="18"/>
      <c r="E36" s="86"/>
      <c r="F36" s="100">
        <v>0.3</v>
      </c>
      <c r="G36" s="87"/>
      <c r="H36" s="91"/>
      <c r="I36" s="77"/>
    </row>
    <row r="37" spans="1:9" ht="15" x14ac:dyDescent="0.2">
      <c r="A37" s="15" t="s">
        <v>148</v>
      </c>
      <c r="B37" s="469"/>
      <c r="C37" s="9"/>
      <c r="D37" s="9"/>
      <c r="E37" s="84"/>
      <c r="F37" s="449"/>
      <c r="G37" s="87"/>
      <c r="H37" s="91"/>
      <c r="I37" s="77"/>
    </row>
    <row r="38" spans="1:9" ht="15" x14ac:dyDescent="0.2">
      <c r="A38" s="429"/>
      <c r="B38" s="432" t="s">
        <v>574</v>
      </c>
      <c r="C38" s="430"/>
      <c r="D38" s="430"/>
      <c r="E38" s="431"/>
      <c r="F38" s="450">
        <v>0.35</v>
      </c>
      <c r="G38" s="87"/>
      <c r="H38" s="91"/>
      <c r="I38" s="77"/>
    </row>
    <row r="39" spans="1:9" ht="15" x14ac:dyDescent="0.2">
      <c r="A39" s="429"/>
      <c r="B39" s="432" t="s">
        <v>575</v>
      </c>
      <c r="C39" s="430"/>
      <c r="D39" s="430"/>
      <c r="E39" s="431"/>
      <c r="F39" s="450">
        <v>0.65</v>
      </c>
      <c r="G39" s="87"/>
      <c r="H39" s="91"/>
      <c r="I39" s="77"/>
    </row>
    <row r="40" spans="1:9" ht="15" x14ac:dyDescent="0.2">
      <c r="A40" s="429"/>
      <c r="B40" s="432" t="s">
        <v>576</v>
      </c>
      <c r="C40" s="430"/>
      <c r="D40" s="430"/>
      <c r="E40" s="431"/>
      <c r="F40" s="450">
        <v>0.78</v>
      </c>
      <c r="G40" s="87"/>
      <c r="H40" s="91"/>
      <c r="I40" s="77"/>
    </row>
    <row r="41" spans="1:9" ht="15" x14ac:dyDescent="0.2">
      <c r="A41" s="10"/>
      <c r="B41" s="105" t="s">
        <v>577</v>
      </c>
      <c r="C41" s="430"/>
      <c r="D41" s="430"/>
      <c r="E41" s="431"/>
      <c r="F41" s="450">
        <v>1.3</v>
      </c>
      <c r="G41" s="87"/>
      <c r="H41" s="91"/>
      <c r="I41" s="77"/>
    </row>
    <row r="42" spans="1:9" ht="15" x14ac:dyDescent="0.2">
      <c r="A42" s="10"/>
      <c r="B42" s="104" t="s">
        <v>578</v>
      </c>
      <c r="C42" s="111"/>
      <c r="D42" s="111"/>
      <c r="E42" s="433"/>
      <c r="F42" s="451">
        <v>2</v>
      </c>
      <c r="G42" s="87"/>
      <c r="H42" s="91"/>
      <c r="I42" s="77"/>
    </row>
    <row r="43" spans="1:9" ht="14.25" x14ac:dyDescent="0.2">
      <c r="B43" s="70"/>
      <c r="C43" s="70"/>
      <c r="D43" s="70"/>
      <c r="E43" s="70"/>
      <c r="F43" s="70"/>
      <c r="G43" s="21"/>
      <c r="H43" s="21"/>
      <c r="I43" s="21"/>
    </row>
    <row r="44" spans="1:9" ht="15" x14ac:dyDescent="0.2">
      <c r="A44" s="80" t="s">
        <v>216</v>
      </c>
      <c r="B44" s="74"/>
      <c r="C44" s="74"/>
      <c r="D44" s="74"/>
      <c r="E44" s="74"/>
      <c r="F44" s="74"/>
      <c r="G44" s="21"/>
      <c r="H44" s="21"/>
      <c r="I44" s="21"/>
    </row>
    <row r="45" spans="1:9" ht="14.25" x14ac:dyDescent="0.2">
      <c r="A45" s="115" t="s">
        <v>160</v>
      </c>
      <c r="B45" s="70" t="s">
        <v>211</v>
      </c>
      <c r="C45" s="70"/>
      <c r="D45" s="70"/>
      <c r="E45" s="70"/>
      <c r="F45" s="88"/>
      <c r="G45" s="21"/>
      <c r="H45" s="21"/>
      <c r="I45" s="21"/>
    </row>
    <row r="46" spans="1:9" ht="14.25" x14ac:dyDescent="0.2">
      <c r="A46" s="116"/>
      <c r="B46" s="21" t="s">
        <v>212</v>
      </c>
      <c r="C46" s="21"/>
      <c r="D46" s="21"/>
      <c r="E46" s="21"/>
      <c r="F46" s="89"/>
      <c r="G46" s="21"/>
      <c r="H46" s="21"/>
      <c r="I46" s="21"/>
    </row>
    <row r="47" spans="1:9" ht="14.25" x14ac:dyDescent="0.2">
      <c r="A47" s="116" t="s">
        <v>161</v>
      </c>
      <c r="B47" s="21" t="s">
        <v>162</v>
      </c>
      <c r="C47" s="21"/>
      <c r="D47" s="21"/>
      <c r="E47" s="21"/>
      <c r="F47" s="89"/>
      <c r="G47" s="21"/>
      <c r="H47" s="21"/>
      <c r="I47" s="21"/>
    </row>
    <row r="48" spans="1:9" ht="15" x14ac:dyDescent="0.25">
      <c r="A48" s="71"/>
      <c r="B48" s="104" t="s">
        <v>163</v>
      </c>
      <c r="C48" s="478">
        <v>3.74</v>
      </c>
      <c r="D48" s="22"/>
      <c r="E48" s="2"/>
      <c r="F48" s="90"/>
      <c r="G48" s="2"/>
      <c r="H48" s="2"/>
      <c r="I48" s="2"/>
    </row>
    <row r="49" spans="1:9" ht="15" x14ac:dyDescent="0.25">
      <c r="A49" s="71"/>
      <c r="B49" s="105" t="s">
        <v>164</v>
      </c>
      <c r="C49" s="479">
        <v>3.74</v>
      </c>
      <c r="D49" s="22"/>
      <c r="E49" s="2"/>
      <c r="F49" s="90"/>
      <c r="G49" s="2"/>
      <c r="H49" s="2"/>
      <c r="I49" s="2"/>
    </row>
    <row r="50" spans="1:9" ht="15" x14ac:dyDescent="0.25">
      <c r="A50" s="71"/>
      <c r="B50" s="105" t="s">
        <v>165</v>
      </c>
      <c r="C50" s="479">
        <v>3.56</v>
      </c>
      <c r="D50" s="22"/>
      <c r="E50" s="2"/>
      <c r="F50" s="90"/>
      <c r="G50" s="2"/>
      <c r="H50" s="2"/>
      <c r="I50" s="2"/>
    </row>
    <row r="51" spans="1:9" ht="15" x14ac:dyDescent="0.25">
      <c r="A51" s="71"/>
      <c r="B51" s="105" t="s">
        <v>217</v>
      </c>
      <c r="C51" s="479">
        <v>3.73</v>
      </c>
      <c r="D51" s="22"/>
      <c r="E51" s="2"/>
      <c r="F51" s="90"/>
      <c r="G51" s="2"/>
      <c r="H51" s="2"/>
      <c r="I51" s="2"/>
    </row>
    <row r="52" spans="1:9" ht="15" x14ac:dyDescent="0.25">
      <c r="A52" s="71"/>
      <c r="B52" s="105" t="s">
        <v>166</v>
      </c>
      <c r="C52" s="479">
        <v>3.73</v>
      </c>
      <c r="D52" s="22"/>
      <c r="E52" s="2"/>
      <c r="F52" s="90"/>
      <c r="G52" s="2"/>
      <c r="H52" s="2"/>
      <c r="I52" s="2"/>
    </row>
    <row r="53" spans="1:9" ht="15" x14ac:dyDescent="0.25">
      <c r="A53" s="71"/>
      <c r="B53" s="105" t="s">
        <v>167</v>
      </c>
      <c r="C53" s="479">
        <v>3.42</v>
      </c>
      <c r="D53" s="22"/>
      <c r="E53" s="2"/>
      <c r="F53" s="90"/>
      <c r="G53" s="2"/>
      <c r="H53" s="2"/>
      <c r="I53" s="2"/>
    </row>
    <row r="54" spans="1:9" ht="15" x14ac:dyDescent="0.25">
      <c r="A54" s="71"/>
      <c r="B54" s="4" t="s">
        <v>168</v>
      </c>
      <c r="C54" s="480">
        <v>3.21</v>
      </c>
      <c r="D54" s="22"/>
      <c r="E54" s="2"/>
      <c r="F54" s="90"/>
      <c r="G54" s="2"/>
      <c r="H54" s="2"/>
      <c r="I54" s="2"/>
    </row>
    <row r="55" spans="1:9" ht="15" x14ac:dyDescent="0.25">
      <c r="A55" s="71"/>
      <c r="B55" s="105" t="s">
        <v>169</v>
      </c>
      <c r="C55" s="479">
        <v>3.63</v>
      </c>
      <c r="D55" s="22"/>
      <c r="E55" s="2"/>
      <c r="F55" s="90"/>
      <c r="G55" s="2"/>
      <c r="H55" s="2"/>
      <c r="I55" s="2"/>
    </row>
    <row r="56" spans="1:9" ht="15" x14ac:dyDescent="0.25">
      <c r="A56" s="71"/>
      <c r="B56" s="105" t="s">
        <v>170</v>
      </c>
      <c r="C56" s="479">
        <v>4.01</v>
      </c>
      <c r="D56" s="22"/>
      <c r="E56" s="2"/>
      <c r="F56" s="90"/>
      <c r="G56" s="2"/>
      <c r="H56" s="2"/>
      <c r="I56" s="2"/>
    </row>
    <row r="57" spans="1:9" ht="14.25" x14ac:dyDescent="0.2">
      <c r="A57" s="71" t="s">
        <v>171</v>
      </c>
      <c r="B57" s="21" t="s">
        <v>172</v>
      </c>
      <c r="C57" s="21"/>
      <c r="D57" s="21"/>
      <c r="E57" s="21"/>
      <c r="F57" s="89"/>
      <c r="G57" s="21"/>
      <c r="H57" s="21"/>
      <c r="I57" s="23"/>
    </row>
    <row r="58" spans="1:9" ht="14.25" x14ac:dyDescent="0.2">
      <c r="A58" s="71"/>
      <c r="B58" s="109" t="s">
        <v>301</v>
      </c>
      <c r="C58" s="107"/>
      <c r="D58" s="107"/>
      <c r="E58" s="108"/>
      <c r="F58" s="110" t="s">
        <v>173</v>
      </c>
      <c r="G58" s="72"/>
      <c r="H58" s="72"/>
      <c r="I58" s="24"/>
    </row>
    <row r="59" spans="1:9" ht="15" x14ac:dyDescent="0.25">
      <c r="A59" s="71"/>
      <c r="B59" s="109" t="s">
        <v>302</v>
      </c>
      <c r="C59" s="107"/>
      <c r="D59" s="107"/>
      <c r="E59" s="106"/>
      <c r="F59" s="481">
        <v>0.98</v>
      </c>
      <c r="G59" s="22"/>
      <c r="H59" s="22"/>
      <c r="I59" s="25"/>
    </row>
    <row r="60" spans="1:9" ht="15" x14ac:dyDescent="0.25">
      <c r="A60" s="71"/>
      <c r="B60" s="109" t="s">
        <v>175</v>
      </c>
      <c r="C60" s="107"/>
      <c r="D60" s="107"/>
      <c r="E60" s="106"/>
      <c r="F60" s="481">
        <v>1.02</v>
      </c>
      <c r="G60" s="22"/>
      <c r="H60" s="22"/>
      <c r="I60" s="25"/>
    </row>
    <row r="61" spans="1:9" ht="15" x14ac:dyDescent="0.25">
      <c r="A61" s="71"/>
      <c r="B61" s="109" t="s">
        <v>174</v>
      </c>
      <c r="C61" s="107"/>
      <c r="D61" s="107"/>
      <c r="E61" s="106"/>
      <c r="F61" s="481">
        <v>0.96</v>
      </c>
      <c r="G61" s="22"/>
      <c r="H61" s="22"/>
      <c r="I61" s="25"/>
    </row>
    <row r="62" spans="1:9" ht="15" x14ac:dyDescent="0.25">
      <c r="A62" s="71"/>
      <c r="B62" s="109" t="s">
        <v>176</v>
      </c>
      <c r="C62" s="107"/>
      <c r="D62" s="107"/>
      <c r="E62" s="106"/>
      <c r="F62" s="481">
        <v>1.04</v>
      </c>
      <c r="G62" s="22"/>
      <c r="H62" s="22"/>
      <c r="I62" s="25"/>
    </row>
    <row r="63" spans="1:9" ht="15" x14ac:dyDescent="0.25">
      <c r="A63" s="71"/>
      <c r="B63" s="109" t="s">
        <v>303</v>
      </c>
      <c r="C63" s="107"/>
      <c r="D63" s="107"/>
      <c r="E63" s="106"/>
      <c r="F63" s="481">
        <v>0.94</v>
      </c>
      <c r="G63" s="22"/>
      <c r="H63" s="22"/>
      <c r="I63" s="25"/>
    </row>
    <row r="64" spans="1:9" ht="15" x14ac:dyDescent="0.25">
      <c r="A64" s="73"/>
      <c r="B64" s="74" t="s">
        <v>176</v>
      </c>
      <c r="C64" s="75"/>
      <c r="D64" s="75"/>
      <c r="E64" s="76"/>
      <c r="F64" s="482">
        <v>1.06</v>
      </c>
      <c r="G64" s="22"/>
      <c r="H64" s="22"/>
      <c r="I64" s="25"/>
    </row>
  </sheetData>
  <printOptions horizontalCentered="1"/>
  <pageMargins left="0.59055118110236227" right="0.59055118110236227" top="0.98425196850393704" bottom="0.59055118110236227" header="0.51181102362204722" footer="0.31496062992125984"/>
  <pageSetup paperSize="9" scale="91" fitToHeight="2" orientation="landscape" r:id="rId1"/>
  <headerFooter alignWithMargins="0">
    <oddHeader>&amp;LKrajský úřad Plzeňského kraje&amp;R25. 2. 2015</oddHead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7"/>
  <sheetViews>
    <sheetView zoomScaleNormal="100" workbookViewId="0">
      <pane xSplit="5" ySplit="3" topLeftCell="F4" activePane="bottomRight" state="frozenSplit"/>
      <selection pane="topRight" activeCell="A3" sqref="A3:BB8"/>
      <selection pane="bottomLeft" activeCell="A3" sqref="A3:BB8"/>
      <selection pane="bottomRight" activeCell="O7" sqref="O7"/>
    </sheetView>
  </sheetViews>
  <sheetFormatPr defaultRowHeight="12.75" outlineLevelCol="1" x14ac:dyDescent="0.2"/>
  <cols>
    <col min="1" max="1" width="8.7109375" style="271" customWidth="1"/>
    <col min="2" max="2" width="6.85546875" style="271" hidden="1" customWidth="1" outlineLevel="1"/>
    <col min="3" max="3" width="4.5703125" style="271" hidden="1" customWidth="1" outlineLevel="1"/>
    <col min="4" max="4" width="4.140625" style="271" hidden="1" customWidth="1" outlineLevel="1"/>
    <col min="5" max="5" width="47" style="271" customWidth="1" collapsed="1"/>
    <col min="6" max="7" width="16.42578125" style="272" customWidth="1"/>
    <col min="8" max="9" width="13.5703125" style="273" customWidth="1"/>
    <col min="10" max="11" width="10.28515625" style="273" customWidth="1"/>
    <col min="12" max="12" width="7.28515625" style="273" customWidth="1"/>
    <col min="13" max="111" width="9.140625" style="243"/>
    <col min="112" max="112" width="8.85546875" style="243" customWidth="1"/>
    <col min="113" max="113" width="40.28515625" style="243" customWidth="1"/>
    <col min="114" max="115" width="16.42578125" style="243" customWidth="1"/>
    <col min="116" max="117" width="13.5703125" style="243" customWidth="1"/>
    <col min="118" max="120" width="10.28515625" style="243" customWidth="1"/>
    <col min="121" max="121" width="7.28515625" style="243" customWidth="1"/>
    <col min="122" max="122" width="4" style="243" bestFit="1" customWidth="1"/>
    <col min="123" max="123" width="5.7109375" style="243" customWidth="1"/>
    <col min="124" max="124" width="5.42578125" style="243" customWidth="1"/>
    <col min="125" max="125" width="6" style="243" customWidth="1"/>
    <col min="126" max="126" width="5.7109375" style="243" customWidth="1"/>
    <col min="127" max="127" width="5.42578125" style="243" customWidth="1"/>
    <col min="128" max="128" width="4.5703125" style="243" customWidth="1"/>
    <col min="129" max="129" width="7.85546875" style="243" customWidth="1"/>
    <col min="130" max="131" width="7.7109375" style="243" customWidth="1"/>
    <col min="132" max="132" width="2" style="243" customWidth="1"/>
    <col min="133" max="133" width="9.140625" style="243" customWidth="1"/>
    <col min="134" max="134" width="5.140625" style="243" customWidth="1"/>
    <col min="135" max="135" width="5.7109375" style="243" customWidth="1"/>
    <col min="136" max="136" width="5.85546875" style="243" customWidth="1"/>
    <col min="137" max="137" width="5.5703125" style="243" customWidth="1"/>
    <col min="138" max="139" width="6" style="243" customWidth="1"/>
    <col min="140" max="140" width="3.7109375" style="243" customWidth="1"/>
    <col min="141" max="141" width="2.5703125" style="243" customWidth="1"/>
    <col min="142" max="142" width="8.5703125" style="243" customWidth="1"/>
    <col min="143" max="143" width="6.42578125" style="243" customWidth="1"/>
    <col min="144" max="144" width="6" style="243" customWidth="1"/>
    <col min="145" max="148" width="9.140625" style="243" customWidth="1"/>
    <col min="149" max="150" width="4.42578125" style="243" customWidth="1"/>
    <col min="151" max="151" width="9.140625" style="243"/>
    <col min="152" max="152" width="11.28515625" style="243" bestFit="1" customWidth="1"/>
    <col min="153" max="367" width="9.140625" style="243"/>
    <col min="368" max="368" width="8.85546875" style="243" customWidth="1"/>
    <col min="369" max="369" width="40.28515625" style="243" customWidth="1"/>
    <col min="370" max="371" width="16.42578125" style="243" customWidth="1"/>
    <col min="372" max="373" width="13.5703125" style="243" customWidth="1"/>
    <col min="374" max="376" width="10.28515625" style="243" customWidth="1"/>
    <col min="377" max="377" width="7.28515625" style="243" customWidth="1"/>
    <col min="378" max="378" width="4" style="243" bestFit="1" customWidth="1"/>
    <col min="379" max="379" width="5.7109375" style="243" customWidth="1"/>
    <col min="380" max="380" width="5.42578125" style="243" customWidth="1"/>
    <col min="381" max="381" width="6" style="243" customWidth="1"/>
    <col min="382" max="382" width="5.7109375" style="243" customWidth="1"/>
    <col min="383" max="383" width="5.42578125" style="243" customWidth="1"/>
    <col min="384" max="384" width="4.5703125" style="243" customWidth="1"/>
    <col min="385" max="385" width="7.85546875" style="243" customWidth="1"/>
    <col min="386" max="387" width="7.7109375" style="243" customWidth="1"/>
    <col min="388" max="388" width="2" style="243" customWidth="1"/>
    <col min="389" max="389" width="9.140625" style="243" customWidth="1"/>
    <col min="390" max="390" width="5.140625" style="243" customWidth="1"/>
    <col min="391" max="391" width="5.7109375" style="243" customWidth="1"/>
    <col min="392" max="392" width="5.85546875" style="243" customWidth="1"/>
    <col min="393" max="393" width="5.5703125" style="243" customWidth="1"/>
    <col min="394" max="395" width="6" style="243" customWidth="1"/>
    <col min="396" max="396" width="3.7109375" style="243" customWidth="1"/>
    <col min="397" max="397" width="2.5703125" style="243" customWidth="1"/>
    <col min="398" max="398" width="8.5703125" style="243" customWidth="1"/>
    <col min="399" max="399" width="6.42578125" style="243" customWidth="1"/>
    <col min="400" max="400" width="6" style="243" customWidth="1"/>
    <col min="401" max="404" width="9.140625" style="243" customWidth="1"/>
    <col min="405" max="406" width="4.42578125" style="243" customWidth="1"/>
    <col min="407" max="407" width="9.140625" style="243"/>
    <col min="408" max="408" width="11.28515625" style="243" bestFit="1" customWidth="1"/>
    <col min="409" max="623" width="9.140625" style="243"/>
    <col min="624" max="624" width="8.85546875" style="243" customWidth="1"/>
    <col min="625" max="625" width="40.28515625" style="243" customWidth="1"/>
    <col min="626" max="627" width="16.42578125" style="243" customWidth="1"/>
    <col min="628" max="629" width="13.5703125" style="243" customWidth="1"/>
    <col min="630" max="632" width="10.28515625" style="243" customWidth="1"/>
    <col min="633" max="633" width="7.28515625" style="243" customWidth="1"/>
    <col min="634" max="634" width="4" style="243" bestFit="1" customWidth="1"/>
    <col min="635" max="635" width="5.7109375" style="243" customWidth="1"/>
    <col min="636" max="636" width="5.42578125" style="243" customWidth="1"/>
    <col min="637" max="637" width="6" style="243" customWidth="1"/>
    <col min="638" max="638" width="5.7109375" style="243" customWidth="1"/>
    <col min="639" max="639" width="5.42578125" style="243" customWidth="1"/>
    <col min="640" max="640" width="4.5703125" style="243" customWidth="1"/>
    <col min="641" max="641" width="7.85546875" style="243" customWidth="1"/>
    <col min="642" max="643" width="7.7109375" style="243" customWidth="1"/>
    <col min="644" max="644" width="2" style="243" customWidth="1"/>
    <col min="645" max="645" width="9.140625" style="243" customWidth="1"/>
    <col min="646" max="646" width="5.140625" style="243" customWidth="1"/>
    <col min="647" max="647" width="5.7109375" style="243" customWidth="1"/>
    <col min="648" max="648" width="5.85546875" style="243" customWidth="1"/>
    <col min="649" max="649" width="5.5703125" style="243" customWidth="1"/>
    <col min="650" max="651" width="6" style="243" customWidth="1"/>
    <col min="652" max="652" width="3.7109375" style="243" customWidth="1"/>
    <col min="653" max="653" width="2.5703125" style="243" customWidth="1"/>
    <col min="654" max="654" width="8.5703125" style="243" customWidth="1"/>
    <col min="655" max="655" width="6.42578125" style="243" customWidth="1"/>
    <col min="656" max="656" width="6" style="243" customWidth="1"/>
    <col min="657" max="660" width="9.140625" style="243" customWidth="1"/>
    <col min="661" max="662" width="4.42578125" style="243" customWidth="1"/>
    <col min="663" max="663" width="9.140625" style="243"/>
    <col min="664" max="664" width="11.28515625" style="243" bestFit="1" customWidth="1"/>
    <col min="665" max="879" width="9.140625" style="243"/>
    <col min="880" max="880" width="8.85546875" style="243" customWidth="1"/>
    <col min="881" max="881" width="40.28515625" style="243" customWidth="1"/>
    <col min="882" max="883" width="16.42578125" style="243" customWidth="1"/>
    <col min="884" max="885" width="13.5703125" style="243" customWidth="1"/>
    <col min="886" max="888" width="10.28515625" style="243" customWidth="1"/>
    <col min="889" max="889" width="7.28515625" style="243" customWidth="1"/>
    <col min="890" max="890" width="4" style="243" bestFit="1" customWidth="1"/>
    <col min="891" max="891" width="5.7109375" style="243" customWidth="1"/>
    <col min="892" max="892" width="5.42578125" style="243" customWidth="1"/>
    <col min="893" max="893" width="6" style="243" customWidth="1"/>
    <col min="894" max="894" width="5.7109375" style="243" customWidth="1"/>
    <col min="895" max="895" width="5.42578125" style="243" customWidth="1"/>
    <col min="896" max="896" width="4.5703125" style="243" customWidth="1"/>
    <col min="897" max="897" width="7.85546875" style="243" customWidth="1"/>
    <col min="898" max="899" width="7.7109375" style="243" customWidth="1"/>
    <col min="900" max="900" width="2" style="243" customWidth="1"/>
    <col min="901" max="901" width="9.140625" style="243" customWidth="1"/>
    <col min="902" max="902" width="5.140625" style="243" customWidth="1"/>
    <col min="903" max="903" width="5.7109375" style="243" customWidth="1"/>
    <col min="904" max="904" width="5.85546875" style="243" customWidth="1"/>
    <col min="905" max="905" width="5.5703125" style="243" customWidth="1"/>
    <col min="906" max="907" width="6" style="243" customWidth="1"/>
    <col min="908" max="908" width="3.7109375" style="243" customWidth="1"/>
    <col min="909" max="909" width="2.5703125" style="243" customWidth="1"/>
    <col min="910" max="910" width="8.5703125" style="243" customWidth="1"/>
    <col min="911" max="911" width="6.42578125" style="243" customWidth="1"/>
    <col min="912" max="912" width="6" style="243" customWidth="1"/>
    <col min="913" max="916" width="9.140625" style="243" customWidth="1"/>
    <col min="917" max="918" width="4.42578125" style="243" customWidth="1"/>
    <col min="919" max="919" width="9.140625" style="243"/>
    <col min="920" max="920" width="11.28515625" style="243" bestFit="1" customWidth="1"/>
    <col min="921" max="1135" width="9.140625" style="243"/>
    <col min="1136" max="1136" width="8.85546875" style="243" customWidth="1"/>
    <col min="1137" max="1137" width="40.28515625" style="243" customWidth="1"/>
    <col min="1138" max="1139" width="16.42578125" style="243" customWidth="1"/>
    <col min="1140" max="1141" width="13.5703125" style="243" customWidth="1"/>
    <col min="1142" max="1144" width="10.28515625" style="243" customWidth="1"/>
    <col min="1145" max="1145" width="7.28515625" style="243" customWidth="1"/>
    <col min="1146" max="1146" width="4" style="243" bestFit="1" customWidth="1"/>
    <col min="1147" max="1147" width="5.7109375" style="243" customWidth="1"/>
    <col min="1148" max="1148" width="5.42578125" style="243" customWidth="1"/>
    <col min="1149" max="1149" width="6" style="243" customWidth="1"/>
    <col min="1150" max="1150" width="5.7109375" style="243" customWidth="1"/>
    <col min="1151" max="1151" width="5.42578125" style="243" customWidth="1"/>
    <col min="1152" max="1152" width="4.5703125" style="243" customWidth="1"/>
    <col min="1153" max="1153" width="7.85546875" style="243" customWidth="1"/>
    <col min="1154" max="1155" width="7.7109375" style="243" customWidth="1"/>
    <col min="1156" max="1156" width="2" style="243" customWidth="1"/>
    <col min="1157" max="1157" width="9.140625" style="243" customWidth="1"/>
    <col min="1158" max="1158" width="5.140625" style="243" customWidth="1"/>
    <col min="1159" max="1159" width="5.7109375" style="243" customWidth="1"/>
    <col min="1160" max="1160" width="5.85546875" style="243" customWidth="1"/>
    <col min="1161" max="1161" width="5.5703125" style="243" customWidth="1"/>
    <col min="1162" max="1163" width="6" style="243" customWidth="1"/>
    <col min="1164" max="1164" width="3.7109375" style="243" customWidth="1"/>
    <col min="1165" max="1165" width="2.5703125" style="243" customWidth="1"/>
    <col min="1166" max="1166" width="8.5703125" style="243" customWidth="1"/>
    <col min="1167" max="1167" width="6.42578125" style="243" customWidth="1"/>
    <col min="1168" max="1168" width="6" style="243" customWidth="1"/>
    <col min="1169" max="1172" width="9.140625" style="243" customWidth="1"/>
    <col min="1173" max="1174" width="4.42578125" style="243" customWidth="1"/>
    <col min="1175" max="1175" width="9.140625" style="243"/>
    <col min="1176" max="1176" width="11.28515625" style="243" bestFit="1" customWidth="1"/>
    <col min="1177" max="1391" width="9.140625" style="243"/>
    <col min="1392" max="1392" width="8.85546875" style="243" customWidth="1"/>
    <col min="1393" max="1393" width="40.28515625" style="243" customWidth="1"/>
    <col min="1394" max="1395" width="16.42578125" style="243" customWidth="1"/>
    <col min="1396" max="1397" width="13.5703125" style="243" customWidth="1"/>
    <col min="1398" max="1400" width="10.28515625" style="243" customWidth="1"/>
    <col min="1401" max="1401" width="7.28515625" style="243" customWidth="1"/>
    <col min="1402" max="1402" width="4" style="243" bestFit="1" customWidth="1"/>
    <col min="1403" max="1403" width="5.7109375" style="243" customWidth="1"/>
    <col min="1404" max="1404" width="5.42578125" style="243" customWidth="1"/>
    <col min="1405" max="1405" width="6" style="243" customWidth="1"/>
    <col min="1406" max="1406" width="5.7109375" style="243" customWidth="1"/>
    <col min="1407" max="1407" width="5.42578125" style="243" customWidth="1"/>
    <col min="1408" max="1408" width="4.5703125" style="243" customWidth="1"/>
    <col min="1409" max="1409" width="7.85546875" style="243" customWidth="1"/>
    <col min="1410" max="1411" width="7.7109375" style="243" customWidth="1"/>
    <col min="1412" max="1412" width="2" style="243" customWidth="1"/>
    <col min="1413" max="1413" width="9.140625" style="243" customWidth="1"/>
    <col min="1414" max="1414" width="5.140625" style="243" customWidth="1"/>
    <col min="1415" max="1415" width="5.7109375" style="243" customWidth="1"/>
    <col min="1416" max="1416" width="5.85546875" style="243" customWidth="1"/>
    <col min="1417" max="1417" width="5.5703125" style="243" customWidth="1"/>
    <col min="1418" max="1419" width="6" style="243" customWidth="1"/>
    <col min="1420" max="1420" width="3.7109375" style="243" customWidth="1"/>
    <col min="1421" max="1421" width="2.5703125" style="243" customWidth="1"/>
    <col min="1422" max="1422" width="8.5703125" style="243" customWidth="1"/>
    <col min="1423" max="1423" width="6.42578125" style="243" customWidth="1"/>
    <col min="1424" max="1424" width="6" style="243" customWidth="1"/>
    <col min="1425" max="1428" width="9.140625" style="243" customWidth="1"/>
    <col min="1429" max="1430" width="4.42578125" style="243" customWidth="1"/>
    <col min="1431" max="1431" width="9.140625" style="243"/>
    <col min="1432" max="1432" width="11.28515625" style="243" bestFit="1" customWidth="1"/>
    <col min="1433" max="1647" width="9.140625" style="243"/>
    <col min="1648" max="1648" width="8.85546875" style="243" customWidth="1"/>
    <col min="1649" max="1649" width="40.28515625" style="243" customWidth="1"/>
    <col min="1650" max="1651" width="16.42578125" style="243" customWidth="1"/>
    <col min="1652" max="1653" width="13.5703125" style="243" customWidth="1"/>
    <col min="1654" max="1656" width="10.28515625" style="243" customWidth="1"/>
    <col min="1657" max="1657" width="7.28515625" style="243" customWidth="1"/>
    <col min="1658" max="1658" width="4" style="243" bestFit="1" customWidth="1"/>
    <col min="1659" max="1659" width="5.7109375" style="243" customWidth="1"/>
    <col min="1660" max="1660" width="5.42578125" style="243" customWidth="1"/>
    <col min="1661" max="1661" width="6" style="243" customWidth="1"/>
    <col min="1662" max="1662" width="5.7109375" style="243" customWidth="1"/>
    <col min="1663" max="1663" width="5.42578125" style="243" customWidth="1"/>
    <col min="1664" max="1664" width="4.5703125" style="243" customWidth="1"/>
    <col min="1665" max="1665" width="7.85546875" style="243" customWidth="1"/>
    <col min="1666" max="1667" width="7.7109375" style="243" customWidth="1"/>
    <col min="1668" max="1668" width="2" style="243" customWidth="1"/>
    <col min="1669" max="1669" width="9.140625" style="243" customWidth="1"/>
    <col min="1670" max="1670" width="5.140625" style="243" customWidth="1"/>
    <col min="1671" max="1671" width="5.7109375" style="243" customWidth="1"/>
    <col min="1672" max="1672" width="5.85546875" style="243" customWidth="1"/>
    <col min="1673" max="1673" width="5.5703125" style="243" customWidth="1"/>
    <col min="1674" max="1675" width="6" style="243" customWidth="1"/>
    <col min="1676" max="1676" width="3.7109375" style="243" customWidth="1"/>
    <col min="1677" max="1677" width="2.5703125" style="243" customWidth="1"/>
    <col min="1678" max="1678" width="8.5703125" style="243" customWidth="1"/>
    <col min="1679" max="1679" width="6.42578125" style="243" customWidth="1"/>
    <col min="1680" max="1680" width="6" style="243" customWidth="1"/>
    <col min="1681" max="1684" width="9.140625" style="243" customWidth="1"/>
    <col min="1685" max="1686" width="4.42578125" style="243" customWidth="1"/>
    <col min="1687" max="1687" width="9.140625" style="243"/>
    <col min="1688" max="1688" width="11.28515625" style="243" bestFit="1" customWidth="1"/>
    <col min="1689" max="1903" width="9.140625" style="243"/>
    <col min="1904" max="1904" width="8.85546875" style="243" customWidth="1"/>
    <col min="1905" max="1905" width="40.28515625" style="243" customWidth="1"/>
    <col min="1906" max="1907" width="16.42578125" style="243" customWidth="1"/>
    <col min="1908" max="1909" width="13.5703125" style="243" customWidth="1"/>
    <col min="1910" max="1912" width="10.28515625" style="243" customWidth="1"/>
    <col min="1913" max="1913" width="7.28515625" style="243" customWidth="1"/>
    <col min="1914" max="1914" width="4" style="243" bestFit="1" customWidth="1"/>
    <col min="1915" max="1915" width="5.7109375" style="243" customWidth="1"/>
    <col min="1916" max="1916" width="5.42578125" style="243" customWidth="1"/>
    <col min="1917" max="1917" width="6" style="243" customWidth="1"/>
    <col min="1918" max="1918" width="5.7109375" style="243" customWidth="1"/>
    <col min="1919" max="1919" width="5.42578125" style="243" customWidth="1"/>
    <col min="1920" max="1920" width="4.5703125" style="243" customWidth="1"/>
    <col min="1921" max="1921" width="7.85546875" style="243" customWidth="1"/>
    <col min="1922" max="1923" width="7.7109375" style="243" customWidth="1"/>
    <col min="1924" max="1924" width="2" style="243" customWidth="1"/>
    <col min="1925" max="1925" width="9.140625" style="243" customWidth="1"/>
    <col min="1926" max="1926" width="5.140625" style="243" customWidth="1"/>
    <col min="1927" max="1927" width="5.7109375" style="243" customWidth="1"/>
    <col min="1928" max="1928" width="5.85546875" style="243" customWidth="1"/>
    <col min="1929" max="1929" width="5.5703125" style="243" customWidth="1"/>
    <col min="1930" max="1931" width="6" style="243" customWidth="1"/>
    <col min="1932" max="1932" width="3.7109375" style="243" customWidth="1"/>
    <col min="1933" max="1933" width="2.5703125" style="243" customWidth="1"/>
    <col min="1934" max="1934" width="8.5703125" style="243" customWidth="1"/>
    <col min="1935" max="1935" width="6.42578125" style="243" customWidth="1"/>
    <col min="1936" max="1936" width="6" style="243" customWidth="1"/>
    <col min="1937" max="1940" width="9.140625" style="243" customWidth="1"/>
    <col min="1941" max="1942" width="4.42578125" style="243" customWidth="1"/>
    <col min="1943" max="1943" width="9.140625" style="243"/>
    <col min="1944" max="1944" width="11.28515625" style="243" bestFit="1" customWidth="1"/>
    <col min="1945" max="2159" width="9.140625" style="243"/>
    <col min="2160" max="2160" width="8.85546875" style="243" customWidth="1"/>
    <col min="2161" max="2161" width="40.28515625" style="243" customWidth="1"/>
    <col min="2162" max="2163" width="16.42578125" style="243" customWidth="1"/>
    <col min="2164" max="2165" width="13.5703125" style="243" customWidth="1"/>
    <col min="2166" max="2168" width="10.28515625" style="243" customWidth="1"/>
    <col min="2169" max="2169" width="7.28515625" style="243" customWidth="1"/>
    <col min="2170" max="2170" width="4" style="243" bestFit="1" customWidth="1"/>
    <col min="2171" max="2171" width="5.7109375" style="243" customWidth="1"/>
    <col min="2172" max="2172" width="5.42578125" style="243" customWidth="1"/>
    <col min="2173" max="2173" width="6" style="243" customWidth="1"/>
    <col min="2174" max="2174" width="5.7109375" style="243" customWidth="1"/>
    <col min="2175" max="2175" width="5.42578125" style="243" customWidth="1"/>
    <col min="2176" max="2176" width="4.5703125" style="243" customWidth="1"/>
    <col min="2177" max="2177" width="7.85546875" style="243" customWidth="1"/>
    <col min="2178" max="2179" width="7.7109375" style="243" customWidth="1"/>
    <col min="2180" max="2180" width="2" style="243" customWidth="1"/>
    <col min="2181" max="2181" width="9.140625" style="243" customWidth="1"/>
    <col min="2182" max="2182" width="5.140625" style="243" customWidth="1"/>
    <col min="2183" max="2183" width="5.7109375" style="243" customWidth="1"/>
    <col min="2184" max="2184" width="5.85546875" style="243" customWidth="1"/>
    <col min="2185" max="2185" width="5.5703125" style="243" customWidth="1"/>
    <col min="2186" max="2187" width="6" style="243" customWidth="1"/>
    <col min="2188" max="2188" width="3.7109375" style="243" customWidth="1"/>
    <col min="2189" max="2189" width="2.5703125" style="243" customWidth="1"/>
    <col min="2190" max="2190" width="8.5703125" style="243" customWidth="1"/>
    <col min="2191" max="2191" width="6.42578125" style="243" customWidth="1"/>
    <col min="2192" max="2192" width="6" style="243" customWidth="1"/>
    <col min="2193" max="2196" width="9.140625" style="243" customWidth="1"/>
    <col min="2197" max="2198" width="4.42578125" style="243" customWidth="1"/>
    <col min="2199" max="2199" width="9.140625" style="243"/>
    <col min="2200" max="2200" width="11.28515625" style="243" bestFit="1" customWidth="1"/>
    <col min="2201" max="2415" width="9.140625" style="243"/>
    <col min="2416" max="2416" width="8.85546875" style="243" customWidth="1"/>
    <col min="2417" max="2417" width="40.28515625" style="243" customWidth="1"/>
    <col min="2418" max="2419" width="16.42578125" style="243" customWidth="1"/>
    <col min="2420" max="2421" width="13.5703125" style="243" customWidth="1"/>
    <col min="2422" max="2424" width="10.28515625" style="243" customWidth="1"/>
    <col min="2425" max="2425" width="7.28515625" style="243" customWidth="1"/>
    <col min="2426" max="2426" width="4" style="243" bestFit="1" customWidth="1"/>
    <col min="2427" max="2427" width="5.7109375" style="243" customWidth="1"/>
    <col min="2428" max="2428" width="5.42578125" style="243" customWidth="1"/>
    <col min="2429" max="2429" width="6" style="243" customWidth="1"/>
    <col min="2430" max="2430" width="5.7109375" style="243" customWidth="1"/>
    <col min="2431" max="2431" width="5.42578125" style="243" customWidth="1"/>
    <col min="2432" max="2432" width="4.5703125" style="243" customWidth="1"/>
    <col min="2433" max="2433" width="7.85546875" style="243" customWidth="1"/>
    <col min="2434" max="2435" width="7.7109375" style="243" customWidth="1"/>
    <col min="2436" max="2436" width="2" style="243" customWidth="1"/>
    <col min="2437" max="2437" width="9.140625" style="243" customWidth="1"/>
    <col min="2438" max="2438" width="5.140625" style="243" customWidth="1"/>
    <col min="2439" max="2439" width="5.7109375" style="243" customWidth="1"/>
    <col min="2440" max="2440" width="5.85546875" style="243" customWidth="1"/>
    <col min="2441" max="2441" width="5.5703125" style="243" customWidth="1"/>
    <col min="2442" max="2443" width="6" style="243" customWidth="1"/>
    <col min="2444" max="2444" width="3.7109375" style="243" customWidth="1"/>
    <col min="2445" max="2445" width="2.5703125" style="243" customWidth="1"/>
    <col min="2446" max="2446" width="8.5703125" style="243" customWidth="1"/>
    <col min="2447" max="2447" width="6.42578125" style="243" customWidth="1"/>
    <col min="2448" max="2448" width="6" style="243" customWidth="1"/>
    <col min="2449" max="2452" width="9.140625" style="243" customWidth="1"/>
    <col min="2453" max="2454" width="4.42578125" style="243" customWidth="1"/>
    <col min="2455" max="2455" width="9.140625" style="243"/>
    <col min="2456" max="2456" width="11.28515625" style="243" bestFit="1" customWidth="1"/>
    <col min="2457" max="2671" width="9.140625" style="243"/>
    <col min="2672" max="2672" width="8.85546875" style="243" customWidth="1"/>
    <col min="2673" max="2673" width="40.28515625" style="243" customWidth="1"/>
    <col min="2674" max="2675" width="16.42578125" style="243" customWidth="1"/>
    <col min="2676" max="2677" width="13.5703125" style="243" customWidth="1"/>
    <col min="2678" max="2680" width="10.28515625" style="243" customWidth="1"/>
    <col min="2681" max="2681" width="7.28515625" style="243" customWidth="1"/>
    <col min="2682" max="2682" width="4" style="243" bestFit="1" customWidth="1"/>
    <col min="2683" max="2683" width="5.7109375" style="243" customWidth="1"/>
    <col min="2684" max="2684" width="5.42578125" style="243" customWidth="1"/>
    <col min="2685" max="2685" width="6" style="243" customWidth="1"/>
    <col min="2686" max="2686" width="5.7109375" style="243" customWidth="1"/>
    <col min="2687" max="2687" width="5.42578125" style="243" customWidth="1"/>
    <col min="2688" max="2688" width="4.5703125" style="243" customWidth="1"/>
    <col min="2689" max="2689" width="7.85546875" style="243" customWidth="1"/>
    <col min="2690" max="2691" width="7.7109375" style="243" customWidth="1"/>
    <col min="2692" max="2692" width="2" style="243" customWidth="1"/>
    <col min="2693" max="2693" width="9.140625" style="243" customWidth="1"/>
    <col min="2694" max="2694" width="5.140625" style="243" customWidth="1"/>
    <col min="2695" max="2695" width="5.7109375" style="243" customWidth="1"/>
    <col min="2696" max="2696" width="5.85546875" style="243" customWidth="1"/>
    <col min="2697" max="2697" width="5.5703125" style="243" customWidth="1"/>
    <col min="2698" max="2699" width="6" style="243" customWidth="1"/>
    <col min="2700" max="2700" width="3.7109375" style="243" customWidth="1"/>
    <col min="2701" max="2701" width="2.5703125" style="243" customWidth="1"/>
    <col min="2702" max="2702" width="8.5703125" style="243" customWidth="1"/>
    <col min="2703" max="2703" width="6.42578125" style="243" customWidth="1"/>
    <col min="2704" max="2704" width="6" style="243" customWidth="1"/>
    <col min="2705" max="2708" width="9.140625" style="243" customWidth="1"/>
    <col min="2709" max="2710" width="4.42578125" style="243" customWidth="1"/>
    <col min="2711" max="2711" width="9.140625" style="243"/>
    <col min="2712" max="2712" width="11.28515625" style="243" bestFit="1" customWidth="1"/>
    <col min="2713" max="2927" width="9.140625" style="243"/>
    <col min="2928" max="2928" width="8.85546875" style="243" customWidth="1"/>
    <col min="2929" max="2929" width="40.28515625" style="243" customWidth="1"/>
    <col min="2930" max="2931" width="16.42578125" style="243" customWidth="1"/>
    <col min="2932" max="2933" width="13.5703125" style="243" customWidth="1"/>
    <col min="2934" max="2936" width="10.28515625" style="243" customWidth="1"/>
    <col min="2937" max="2937" width="7.28515625" style="243" customWidth="1"/>
    <col min="2938" max="2938" width="4" style="243" bestFit="1" customWidth="1"/>
    <col min="2939" max="2939" width="5.7109375" style="243" customWidth="1"/>
    <col min="2940" max="2940" width="5.42578125" style="243" customWidth="1"/>
    <col min="2941" max="2941" width="6" style="243" customWidth="1"/>
    <col min="2942" max="2942" width="5.7109375" style="243" customWidth="1"/>
    <col min="2943" max="2943" width="5.42578125" style="243" customWidth="1"/>
    <col min="2944" max="2944" width="4.5703125" style="243" customWidth="1"/>
    <col min="2945" max="2945" width="7.85546875" style="243" customWidth="1"/>
    <col min="2946" max="2947" width="7.7109375" style="243" customWidth="1"/>
    <col min="2948" max="2948" width="2" style="243" customWidth="1"/>
    <col min="2949" max="2949" width="9.140625" style="243" customWidth="1"/>
    <col min="2950" max="2950" width="5.140625" style="243" customWidth="1"/>
    <col min="2951" max="2951" width="5.7109375" style="243" customWidth="1"/>
    <col min="2952" max="2952" width="5.85546875" style="243" customWidth="1"/>
    <col min="2953" max="2953" width="5.5703125" style="243" customWidth="1"/>
    <col min="2954" max="2955" width="6" style="243" customWidth="1"/>
    <col min="2956" max="2956" width="3.7109375" style="243" customWidth="1"/>
    <col min="2957" max="2957" width="2.5703125" style="243" customWidth="1"/>
    <col min="2958" max="2958" width="8.5703125" style="243" customWidth="1"/>
    <col min="2959" max="2959" width="6.42578125" style="243" customWidth="1"/>
    <col min="2960" max="2960" width="6" style="243" customWidth="1"/>
    <col min="2961" max="2964" width="9.140625" style="243" customWidth="1"/>
    <col min="2965" max="2966" width="4.42578125" style="243" customWidth="1"/>
    <col min="2967" max="2967" width="9.140625" style="243"/>
    <col min="2968" max="2968" width="11.28515625" style="243" bestFit="1" customWidth="1"/>
    <col min="2969" max="3183" width="9.140625" style="243"/>
    <col min="3184" max="3184" width="8.85546875" style="243" customWidth="1"/>
    <col min="3185" max="3185" width="40.28515625" style="243" customWidth="1"/>
    <col min="3186" max="3187" width="16.42578125" style="243" customWidth="1"/>
    <col min="3188" max="3189" width="13.5703125" style="243" customWidth="1"/>
    <col min="3190" max="3192" width="10.28515625" style="243" customWidth="1"/>
    <col min="3193" max="3193" width="7.28515625" style="243" customWidth="1"/>
    <col min="3194" max="3194" width="4" style="243" bestFit="1" customWidth="1"/>
    <col min="3195" max="3195" width="5.7109375" style="243" customWidth="1"/>
    <col min="3196" max="3196" width="5.42578125" style="243" customWidth="1"/>
    <col min="3197" max="3197" width="6" style="243" customWidth="1"/>
    <col min="3198" max="3198" width="5.7109375" style="243" customWidth="1"/>
    <col min="3199" max="3199" width="5.42578125" style="243" customWidth="1"/>
    <col min="3200" max="3200" width="4.5703125" style="243" customWidth="1"/>
    <col min="3201" max="3201" width="7.85546875" style="243" customWidth="1"/>
    <col min="3202" max="3203" width="7.7109375" style="243" customWidth="1"/>
    <col min="3204" max="3204" width="2" style="243" customWidth="1"/>
    <col min="3205" max="3205" width="9.140625" style="243" customWidth="1"/>
    <col min="3206" max="3206" width="5.140625" style="243" customWidth="1"/>
    <col min="3207" max="3207" width="5.7109375" style="243" customWidth="1"/>
    <col min="3208" max="3208" width="5.85546875" style="243" customWidth="1"/>
    <col min="3209" max="3209" width="5.5703125" style="243" customWidth="1"/>
    <col min="3210" max="3211" width="6" style="243" customWidth="1"/>
    <col min="3212" max="3212" width="3.7109375" style="243" customWidth="1"/>
    <col min="3213" max="3213" width="2.5703125" style="243" customWidth="1"/>
    <col min="3214" max="3214" width="8.5703125" style="243" customWidth="1"/>
    <col min="3215" max="3215" width="6.42578125" style="243" customWidth="1"/>
    <col min="3216" max="3216" width="6" style="243" customWidth="1"/>
    <col min="3217" max="3220" width="9.140625" style="243" customWidth="1"/>
    <col min="3221" max="3222" width="4.42578125" style="243" customWidth="1"/>
    <col min="3223" max="3223" width="9.140625" style="243"/>
    <col min="3224" max="3224" width="11.28515625" style="243" bestFit="1" customWidth="1"/>
    <col min="3225" max="3439" width="9.140625" style="243"/>
    <col min="3440" max="3440" width="8.85546875" style="243" customWidth="1"/>
    <col min="3441" max="3441" width="40.28515625" style="243" customWidth="1"/>
    <col min="3442" max="3443" width="16.42578125" style="243" customWidth="1"/>
    <col min="3444" max="3445" width="13.5703125" style="243" customWidth="1"/>
    <col min="3446" max="3448" width="10.28515625" style="243" customWidth="1"/>
    <col min="3449" max="3449" width="7.28515625" style="243" customWidth="1"/>
    <col min="3450" max="3450" width="4" style="243" bestFit="1" customWidth="1"/>
    <col min="3451" max="3451" width="5.7109375" style="243" customWidth="1"/>
    <col min="3452" max="3452" width="5.42578125" style="243" customWidth="1"/>
    <col min="3453" max="3453" width="6" style="243" customWidth="1"/>
    <col min="3454" max="3454" width="5.7109375" style="243" customWidth="1"/>
    <col min="3455" max="3455" width="5.42578125" style="243" customWidth="1"/>
    <col min="3456" max="3456" width="4.5703125" style="243" customWidth="1"/>
    <col min="3457" max="3457" width="7.85546875" style="243" customWidth="1"/>
    <col min="3458" max="3459" width="7.7109375" style="243" customWidth="1"/>
    <col min="3460" max="3460" width="2" style="243" customWidth="1"/>
    <col min="3461" max="3461" width="9.140625" style="243" customWidth="1"/>
    <col min="3462" max="3462" width="5.140625" style="243" customWidth="1"/>
    <col min="3463" max="3463" width="5.7109375" style="243" customWidth="1"/>
    <col min="3464" max="3464" width="5.85546875" style="243" customWidth="1"/>
    <col min="3465" max="3465" width="5.5703125" style="243" customWidth="1"/>
    <col min="3466" max="3467" width="6" style="243" customWidth="1"/>
    <col min="3468" max="3468" width="3.7109375" style="243" customWidth="1"/>
    <col min="3469" max="3469" width="2.5703125" style="243" customWidth="1"/>
    <col min="3470" max="3470" width="8.5703125" style="243" customWidth="1"/>
    <col min="3471" max="3471" width="6.42578125" style="243" customWidth="1"/>
    <col min="3472" max="3472" width="6" style="243" customWidth="1"/>
    <col min="3473" max="3476" width="9.140625" style="243" customWidth="1"/>
    <col min="3477" max="3478" width="4.42578125" style="243" customWidth="1"/>
    <col min="3479" max="3479" width="9.140625" style="243"/>
    <col min="3480" max="3480" width="11.28515625" style="243" bestFit="1" customWidth="1"/>
    <col min="3481" max="3695" width="9.140625" style="243"/>
    <col min="3696" max="3696" width="8.85546875" style="243" customWidth="1"/>
    <col min="3697" max="3697" width="40.28515625" style="243" customWidth="1"/>
    <col min="3698" max="3699" width="16.42578125" style="243" customWidth="1"/>
    <col min="3700" max="3701" width="13.5703125" style="243" customWidth="1"/>
    <col min="3702" max="3704" width="10.28515625" style="243" customWidth="1"/>
    <col min="3705" max="3705" width="7.28515625" style="243" customWidth="1"/>
    <col min="3706" max="3706" width="4" style="243" bestFit="1" customWidth="1"/>
    <col min="3707" max="3707" width="5.7109375" style="243" customWidth="1"/>
    <col min="3708" max="3708" width="5.42578125" style="243" customWidth="1"/>
    <col min="3709" max="3709" width="6" style="243" customWidth="1"/>
    <col min="3710" max="3710" width="5.7109375" style="243" customWidth="1"/>
    <col min="3711" max="3711" width="5.42578125" style="243" customWidth="1"/>
    <col min="3712" max="3712" width="4.5703125" style="243" customWidth="1"/>
    <col min="3713" max="3713" width="7.85546875" style="243" customWidth="1"/>
    <col min="3714" max="3715" width="7.7109375" style="243" customWidth="1"/>
    <col min="3716" max="3716" width="2" style="243" customWidth="1"/>
    <col min="3717" max="3717" width="9.140625" style="243" customWidth="1"/>
    <col min="3718" max="3718" width="5.140625" style="243" customWidth="1"/>
    <col min="3719" max="3719" width="5.7109375" style="243" customWidth="1"/>
    <col min="3720" max="3720" width="5.85546875" style="243" customWidth="1"/>
    <col min="3721" max="3721" width="5.5703125" style="243" customWidth="1"/>
    <col min="3722" max="3723" width="6" style="243" customWidth="1"/>
    <col min="3724" max="3724" width="3.7109375" style="243" customWidth="1"/>
    <col min="3725" max="3725" width="2.5703125" style="243" customWidth="1"/>
    <col min="3726" max="3726" width="8.5703125" style="243" customWidth="1"/>
    <col min="3727" max="3727" width="6.42578125" style="243" customWidth="1"/>
    <col min="3728" max="3728" width="6" style="243" customWidth="1"/>
    <col min="3729" max="3732" width="9.140625" style="243" customWidth="1"/>
    <col min="3733" max="3734" width="4.42578125" style="243" customWidth="1"/>
    <col min="3735" max="3735" width="9.140625" style="243"/>
    <col min="3736" max="3736" width="11.28515625" style="243" bestFit="1" customWidth="1"/>
    <col min="3737" max="3951" width="9.140625" style="243"/>
    <col min="3952" max="3952" width="8.85546875" style="243" customWidth="1"/>
    <col min="3953" max="3953" width="40.28515625" style="243" customWidth="1"/>
    <col min="3954" max="3955" width="16.42578125" style="243" customWidth="1"/>
    <col min="3956" max="3957" width="13.5703125" style="243" customWidth="1"/>
    <col min="3958" max="3960" width="10.28515625" style="243" customWidth="1"/>
    <col min="3961" max="3961" width="7.28515625" style="243" customWidth="1"/>
    <col min="3962" max="3962" width="4" style="243" bestFit="1" customWidth="1"/>
    <col min="3963" max="3963" width="5.7109375" style="243" customWidth="1"/>
    <col min="3964" max="3964" width="5.42578125" style="243" customWidth="1"/>
    <col min="3965" max="3965" width="6" style="243" customWidth="1"/>
    <col min="3966" max="3966" width="5.7109375" style="243" customWidth="1"/>
    <col min="3967" max="3967" width="5.42578125" style="243" customWidth="1"/>
    <col min="3968" max="3968" width="4.5703125" style="243" customWidth="1"/>
    <col min="3969" max="3969" width="7.85546875" style="243" customWidth="1"/>
    <col min="3970" max="3971" width="7.7109375" style="243" customWidth="1"/>
    <col min="3972" max="3972" width="2" style="243" customWidth="1"/>
    <col min="3973" max="3973" width="9.140625" style="243" customWidth="1"/>
    <col min="3974" max="3974" width="5.140625" style="243" customWidth="1"/>
    <col min="3975" max="3975" width="5.7109375" style="243" customWidth="1"/>
    <col min="3976" max="3976" width="5.85546875" style="243" customWidth="1"/>
    <col min="3977" max="3977" width="5.5703125" style="243" customWidth="1"/>
    <col min="3978" max="3979" width="6" style="243" customWidth="1"/>
    <col min="3980" max="3980" width="3.7109375" style="243" customWidth="1"/>
    <col min="3981" max="3981" width="2.5703125" style="243" customWidth="1"/>
    <col min="3982" max="3982" width="8.5703125" style="243" customWidth="1"/>
    <col min="3983" max="3983" width="6.42578125" style="243" customWidth="1"/>
    <col min="3984" max="3984" width="6" style="243" customWidth="1"/>
    <col min="3985" max="3988" width="9.140625" style="243" customWidth="1"/>
    <col min="3989" max="3990" width="4.42578125" style="243" customWidth="1"/>
    <col min="3991" max="3991" width="9.140625" style="243"/>
    <col min="3992" max="3992" width="11.28515625" style="243" bestFit="1" customWidth="1"/>
    <col min="3993" max="4207" width="9.140625" style="243"/>
    <col min="4208" max="4208" width="8.85546875" style="243" customWidth="1"/>
    <col min="4209" max="4209" width="40.28515625" style="243" customWidth="1"/>
    <col min="4210" max="4211" width="16.42578125" style="243" customWidth="1"/>
    <col min="4212" max="4213" width="13.5703125" style="243" customWidth="1"/>
    <col min="4214" max="4216" width="10.28515625" style="243" customWidth="1"/>
    <col min="4217" max="4217" width="7.28515625" style="243" customWidth="1"/>
    <col min="4218" max="4218" width="4" style="243" bestFit="1" customWidth="1"/>
    <col min="4219" max="4219" width="5.7109375" style="243" customWidth="1"/>
    <col min="4220" max="4220" width="5.42578125" style="243" customWidth="1"/>
    <col min="4221" max="4221" width="6" style="243" customWidth="1"/>
    <col min="4222" max="4222" width="5.7109375" style="243" customWidth="1"/>
    <col min="4223" max="4223" width="5.42578125" style="243" customWidth="1"/>
    <col min="4224" max="4224" width="4.5703125" style="243" customWidth="1"/>
    <col min="4225" max="4225" width="7.85546875" style="243" customWidth="1"/>
    <col min="4226" max="4227" width="7.7109375" style="243" customWidth="1"/>
    <col min="4228" max="4228" width="2" style="243" customWidth="1"/>
    <col min="4229" max="4229" width="9.140625" style="243" customWidth="1"/>
    <col min="4230" max="4230" width="5.140625" style="243" customWidth="1"/>
    <col min="4231" max="4231" width="5.7109375" style="243" customWidth="1"/>
    <col min="4232" max="4232" width="5.85546875" style="243" customWidth="1"/>
    <col min="4233" max="4233" width="5.5703125" style="243" customWidth="1"/>
    <col min="4234" max="4235" width="6" style="243" customWidth="1"/>
    <col min="4236" max="4236" width="3.7109375" style="243" customWidth="1"/>
    <col min="4237" max="4237" width="2.5703125" style="243" customWidth="1"/>
    <col min="4238" max="4238" width="8.5703125" style="243" customWidth="1"/>
    <col min="4239" max="4239" width="6.42578125" style="243" customWidth="1"/>
    <col min="4240" max="4240" width="6" style="243" customWidth="1"/>
    <col min="4241" max="4244" width="9.140625" style="243" customWidth="1"/>
    <col min="4245" max="4246" width="4.42578125" style="243" customWidth="1"/>
    <col min="4247" max="4247" width="9.140625" style="243"/>
    <col min="4248" max="4248" width="11.28515625" style="243" bestFit="1" customWidth="1"/>
    <col min="4249" max="4463" width="9.140625" style="243"/>
    <col min="4464" max="4464" width="8.85546875" style="243" customWidth="1"/>
    <col min="4465" max="4465" width="40.28515625" style="243" customWidth="1"/>
    <col min="4466" max="4467" width="16.42578125" style="243" customWidth="1"/>
    <col min="4468" max="4469" width="13.5703125" style="243" customWidth="1"/>
    <col min="4470" max="4472" width="10.28515625" style="243" customWidth="1"/>
    <col min="4473" max="4473" width="7.28515625" style="243" customWidth="1"/>
    <col min="4474" max="4474" width="4" style="243" bestFit="1" customWidth="1"/>
    <col min="4475" max="4475" width="5.7109375" style="243" customWidth="1"/>
    <col min="4476" max="4476" width="5.42578125" style="243" customWidth="1"/>
    <col min="4477" max="4477" width="6" style="243" customWidth="1"/>
    <col min="4478" max="4478" width="5.7109375" style="243" customWidth="1"/>
    <col min="4479" max="4479" width="5.42578125" style="243" customWidth="1"/>
    <col min="4480" max="4480" width="4.5703125" style="243" customWidth="1"/>
    <col min="4481" max="4481" width="7.85546875" style="243" customWidth="1"/>
    <col min="4482" max="4483" width="7.7109375" style="243" customWidth="1"/>
    <col min="4484" max="4484" width="2" style="243" customWidth="1"/>
    <col min="4485" max="4485" width="9.140625" style="243" customWidth="1"/>
    <col min="4486" max="4486" width="5.140625" style="243" customWidth="1"/>
    <col min="4487" max="4487" width="5.7109375" style="243" customWidth="1"/>
    <col min="4488" max="4488" width="5.85546875" style="243" customWidth="1"/>
    <col min="4489" max="4489" width="5.5703125" style="243" customWidth="1"/>
    <col min="4490" max="4491" width="6" style="243" customWidth="1"/>
    <col min="4492" max="4492" width="3.7109375" style="243" customWidth="1"/>
    <col min="4493" max="4493" width="2.5703125" style="243" customWidth="1"/>
    <col min="4494" max="4494" width="8.5703125" style="243" customWidth="1"/>
    <col min="4495" max="4495" width="6.42578125" style="243" customWidth="1"/>
    <col min="4496" max="4496" width="6" style="243" customWidth="1"/>
    <col min="4497" max="4500" width="9.140625" style="243" customWidth="1"/>
    <col min="4501" max="4502" width="4.42578125" style="243" customWidth="1"/>
    <col min="4503" max="4503" width="9.140625" style="243"/>
    <col min="4504" max="4504" width="11.28515625" style="243" bestFit="1" customWidth="1"/>
    <col min="4505" max="4719" width="9.140625" style="243"/>
    <col min="4720" max="4720" width="8.85546875" style="243" customWidth="1"/>
    <col min="4721" max="4721" width="40.28515625" style="243" customWidth="1"/>
    <col min="4722" max="4723" width="16.42578125" style="243" customWidth="1"/>
    <col min="4724" max="4725" width="13.5703125" style="243" customWidth="1"/>
    <col min="4726" max="4728" width="10.28515625" style="243" customWidth="1"/>
    <col min="4729" max="4729" width="7.28515625" style="243" customWidth="1"/>
    <col min="4730" max="4730" width="4" style="243" bestFit="1" customWidth="1"/>
    <col min="4731" max="4731" width="5.7109375" style="243" customWidth="1"/>
    <col min="4732" max="4732" width="5.42578125" style="243" customWidth="1"/>
    <col min="4733" max="4733" width="6" style="243" customWidth="1"/>
    <col min="4734" max="4734" width="5.7109375" style="243" customWidth="1"/>
    <col min="4735" max="4735" width="5.42578125" style="243" customWidth="1"/>
    <col min="4736" max="4736" width="4.5703125" style="243" customWidth="1"/>
    <col min="4737" max="4737" width="7.85546875" style="243" customWidth="1"/>
    <col min="4738" max="4739" width="7.7109375" style="243" customWidth="1"/>
    <col min="4740" max="4740" width="2" style="243" customWidth="1"/>
    <col min="4741" max="4741" width="9.140625" style="243" customWidth="1"/>
    <col min="4742" max="4742" width="5.140625" style="243" customWidth="1"/>
    <col min="4743" max="4743" width="5.7109375" style="243" customWidth="1"/>
    <col min="4744" max="4744" width="5.85546875" style="243" customWidth="1"/>
    <col min="4745" max="4745" width="5.5703125" style="243" customWidth="1"/>
    <col min="4746" max="4747" width="6" style="243" customWidth="1"/>
    <col min="4748" max="4748" width="3.7109375" style="243" customWidth="1"/>
    <col min="4749" max="4749" width="2.5703125" style="243" customWidth="1"/>
    <col min="4750" max="4750" width="8.5703125" style="243" customWidth="1"/>
    <col min="4751" max="4751" width="6.42578125" style="243" customWidth="1"/>
    <col min="4752" max="4752" width="6" style="243" customWidth="1"/>
    <col min="4753" max="4756" width="9.140625" style="243" customWidth="1"/>
    <col min="4757" max="4758" width="4.42578125" style="243" customWidth="1"/>
    <col min="4759" max="4759" width="9.140625" style="243"/>
    <col min="4760" max="4760" width="11.28515625" style="243" bestFit="1" customWidth="1"/>
    <col min="4761" max="4975" width="9.140625" style="243"/>
    <col min="4976" max="4976" width="8.85546875" style="243" customWidth="1"/>
    <col min="4977" max="4977" width="40.28515625" style="243" customWidth="1"/>
    <col min="4978" max="4979" width="16.42578125" style="243" customWidth="1"/>
    <col min="4980" max="4981" width="13.5703125" style="243" customWidth="1"/>
    <col min="4982" max="4984" width="10.28515625" style="243" customWidth="1"/>
    <col min="4985" max="4985" width="7.28515625" style="243" customWidth="1"/>
    <col min="4986" max="4986" width="4" style="243" bestFit="1" customWidth="1"/>
    <col min="4987" max="4987" width="5.7109375" style="243" customWidth="1"/>
    <col min="4988" max="4988" width="5.42578125" style="243" customWidth="1"/>
    <col min="4989" max="4989" width="6" style="243" customWidth="1"/>
    <col min="4990" max="4990" width="5.7109375" style="243" customWidth="1"/>
    <col min="4991" max="4991" width="5.42578125" style="243" customWidth="1"/>
    <col min="4992" max="4992" width="4.5703125" style="243" customWidth="1"/>
    <col min="4993" max="4993" width="7.85546875" style="243" customWidth="1"/>
    <col min="4994" max="4995" width="7.7109375" style="243" customWidth="1"/>
    <col min="4996" max="4996" width="2" style="243" customWidth="1"/>
    <col min="4997" max="4997" width="9.140625" style="243" customWidth="1"/>
    <col min="4998" max="4998" width="5.140625" style="243" customWidth="1"/>
    <col min="4999" max="4999" width="5.7109375" style="243" customWidth="1"/>
    <col min="5000" max="5000" width="5.85546875" style="243" customWidth="1"/>
    <col min="5001" max="5001" width="5.5703125" style="243" customWidth="1"/>
    <col min="5002" max="5003" width="6" style="243" customWidth="1"/>
    <col min="5004" max="5004" width="3.7109375" style="243" customWidth="1"/>
    <col min="5005" max="5005" width="2.5703125" style="243" customWidth="1"/>
    <col min="5006" max="5006" width="8.5703125" style="243" customWidth="1"/>
    <col min="5007" max="5007" width="6.42578125" style="243" customWidth="1"/>
    <col min="5008" max="5008" width="6" style="243" customWidth="1"/>
    <col min="5009" max="5012" width="9.140625" style="243" customWidth="1"/>
    <col min="5013" max="5014" width="4.42578125" style="243" customWidth="1"/>
    <col min="5015" max="5015" width="9.140625" style="243"/>
    <col min="5016" max="5016" width="11.28515625" style="243" bestFit="1" customWidth="1"/>
    <col min="5017" max="5231" width="9.140625" style="243"/>
    <col min="5232" max="5232" width="8.85546875" style="243" customWidth="1"/>
    <col min="5233" max="5233" width="40.28515625" style="243" customWidth="1"/>
    <col min="5234" max="5235" width="16.42578125" style="243" customWidth="1"/>
    <col min="5236" max="5237" width="13.5703125" style="243" customWidth="1"/>
    <col min="5238" max="5240" width="10.28515625" style="243" customWidth="1"/>
    <col min="5241" max="5241" width="7.28515625" style="243" customWidth="1"/>
    <col min="5242" max="5242" width="4" style="243" bestFit="1" customWidth="1"/>
    <col min="5243" max="5243" width="5.7109375" style="243" customWidth="1"/>
    <col min="5244" max="5244" width="5.42578125" style="243" customWidth="1"/>
    <col min="5245" max="5245" width="6" style="243" customWidth="1"/>
    <col min="5246" max="5246" width="5.7109375" style="243" customWidth="1"/>
    <col min="5247" max="5247" width="5.42578125" style="243" customWidth="1"/>
    <col min="5248" max="5248" width="4.5703125" style="243" customWidth="1"/>
    <col min="5249" max="5249" width="7.85546875" style="243" customWidth="1"/>
    <col min="5250" max="5251" width="7.7109375" style="243" customWidth="1"/>
    <col min="5252" max="5252" width="2" style="243" customWidth="1"/>
    <col min="5253" max="5253" width="9.140625" style="243" customWidth="1"/>
    <col min="5254" max="5254" width="5.140625" style="243" customWidth="1"/>
    <col min="5255" max="5255" width="5.7109375" style="243" customWidth="1"/>
    <col min="5256" max="5256" width="5.85546875" style="243" customWidth="1"/>
    <col min="5257" max="5257" width="5.5703125" style="243" customWidth="1"/>
    <col min="5258" max="5259" width="6" style="243" customWidth="1"/>
    <col min="5260" max="5260" width="3.7109375" style="243" customWidth="1"/>
    <col min="5261" max="5261" width="2.5703125" style="243" customWidth="1"/>
    <col min="5262" max="5262" width="8.5703125" style="243" customWidth="1"/>
    <col min="5263" max="5263" width="6.42578125" style="243" customWidth="1"/>
    <col min="5264" max="5264" width="6" style="243" customWidth="1"/>
    <col min="5265" max="5268" width="9.140625" style="243" customWidth="1"/>
    <col min="5269" max="5270" width="4.42578125" style="243" customWidth="1"/>
    <col min="5271" max="5271" width="9.140625" style="243"/>
    <col min="5272" max="5272" width="11.28515625" style="243" bestFit="1" customWidth="1"/>
    <col min="5273" max="5487" width="9.140625" style="243"/>
    <col min="5488" max="5488" width="8.85546875" style="243" customWidth="1"/>
    <col min="5489" max="5489" width="40.28515625" style="243" customWidth="1"/>
    <col min="5490" max="5491" width="16.42578125" style="243" customWidth="1"/>
    <col min="5492" max="5493" width="13.5703125" style="243" customWidth="1"/>
    <col min="5494" max="5496" width="10.28515625" style="243" customWidth="1"/>
    <col min="5497" max="5497" width="7.28515625" style="243" customWidth="1"/>
    <col min="5498" max="5498" width="4" style="243" bestFit="1" customWidth="1"/>
    <col min="5499" max="5499" width="5.7109375" style="243" customWidth="1"/>
    <col min="5500" max="5500" width="5.42578125" style="243" customWidth="1"/>
    <col min="5501" max="5501" width="6" style="243" customWidth="1"/>
    <col min="5502" max="5502" width="5.7109375" style="243" customWidth="1"/>
    <col min="5503" max="5503" width="5.42578125" style="243" customWidth="1"/>
    <col min="5504" max="5504" width="4.5703125" style="243" customWidth="1"/>
    <col min="5505" max="5505" width="7.85546875" style="243" customWidth="1"/>
    <col min="5506" max="5507" width="7.7109375" style="243" customWidth="1"/>
    <col min="5508" max="5508" width="2" style="243" customWidth="1"/>
    <col min="5509" max="5509" width="9.140625" style="243" customWidth="1"/>
    <col min="5510" max="5510" width="5.140625" style="243" customWidth="1"/>
    <col min="5511" max="5511" width="5.7109375" style="243" customWidth="1"/>
    <col min="5512" max="5512" width="5.85546875" style="243" customWidth="1"/>
    <col min="5513" max="5513" width="5.5703125" style="243" customWidth="1"/>
    <col min="5514" max="5515" width="6" style="243" customWidth="1"/>
    <col min="5516" max="5516" width="3.7109375" style="243" customWidth="1"/>
    <col min="5517" max="5517" width="2.5703125" style="243" customWidth="1"/>
    <col min="5518" max="5518" width="8.5703125" style="243" customWidth="1"/>
    <col min="5519" max="5519" width="6.42578125" style="243" customWidth="1"/>
    <col min="5520" max="5520" width="6" style="243" customWidth="1"/>
    <col min="5521" max="5524" width="9.140625" style="243" customWidth="1"/>
    <col min="5525" max="5526" width="4.42578125" style="243" customWidth="1"/>
    <col min="5527" max="5527" width="9.140625" style="243"/>
    <col min="5528" max="5528" width="11.28515625" style="243" bestFit="1" customWidth="1"/>
    <col min="5529" max="5743" width="9.140625" style="243"/>
    <col min="5744" max="5744" width="8.85546875" style="243" customWidth="1"/>
    <col min="5745" max="5745" width="40.28515625" style="243" customWidth="1"/>
    <col min="5746" max="5747" width="16.42578125" style="243" customWidth="1"/>
    <col min="5748" max="5749" width="13.5703125" style="243" customWidth="1"/>
    <col min="5750" max="5752" width="10.28515625" style="243" customWidth="1"/>
    <col min="5753" max="5753" width="7.28515625" style="243" customWidth="1"/>
    <col min="5754" max="5754" width="4" style="243" bestFit="1" customWidth="1"/>
    <col min="5755" max="5755" width="5.7109375" style="243" customWidth="1"/>
    <col min="5756" max="5756" width="5.42578125" style="243" customWidth="1"/>
    <col min="5757" max="5757" width="6" style="243" customWidth="1"/>
    <col min="5758" max="5758" width="5.7109375" style="243" customWidth="1"/>
    <col min="5759" max="5759" width="5.42578125" style="243" customWidth="1"/>
    <col min="5760" max="5760" width="4.5703125" style="243" customWidth="1"/>
    <col min="5761" max="5761" width="7.85546875" style="243" customWidth="1"/>
    <col min="5762" max="5763" width="7.7109375" style="243" customWidth="1"/>
    <col min="5764" max="5764" width="2" style="243" customWidth="1"/>
    <col min="5765" max="5765" width="9.140625" style="243" customWidth="1"/>
    <col min="5766" max="5766" width="5.140625" style="243" customWidth="1"/>
    <col min="5767" max="5767" width="5.7109375" style="243" customWidth="1"/>
    <col min="5768" max="5768" width="5.85546875" style="243" customWidth="1"/>
    <col min="5769" max="5769" width="5.5703125" style="243" customWidth="1"/>
    <col min="5770" max="5771" width="6" style="243" customWidth="1"/>
    <col min="5772" max="5772" width="3.7109375" style="243" customWidth="1"/>
    <col min="5773" max="5773" width="2.5703125" style="243" customWidth="1"/>
    <col min="5774" max="5774" width="8.5703125" style="243" customWidth="1"/>
    <col min="5775" max="5775" width="6.42578125" style="243" customWidth="1"/>
    <col min="5776" max="5776" width="6" style="243" customWidth="1"/>
    <col min="5777" max="5780" width="9.140625" style="243" customWidth="1"/>
    <col min="5781" max="5782" width="4.42578125" style="243" customWidth="1"/>
    <col min="5783" max="5783" width="9.140625" style="243"/>
    <col min="5784" max="5784" width="11.28515625" style="243" bestFit="1" customWidth="1"/>
    <col min="5785" max="5999" width="9.140625" style="243"/>
    <col min="6000" max="6000" width="8.85546875" style="243" customWidth="1"/>
    <col min="6001" max="6001" width="40.28515625" style="243" customWidth="1"/>
    <col min="6002" max="6003" width="16.42578125" style="243" customWidth="1"/>
    <col min="6004" max="6005" width="13.5703125" style="243" customWidth="1"/>
    <col min="6006" max="6008" width="10.28515625" style="243" customWidth="1"/>
    <col min="6009" max="6009" width="7.28515625" style="243" customWidth="1"/>
    <col min="6010" max="6010" width="4" style="243" bestFit="1" customWidth="1"/>
    <col min="6011" max="6011" width="5.7109375" style="243" customWidth="1"/>
    <col min="6012" max="6012" width="5.42578125" style="243" customWidth="1"/>
    <col min="6013" max="6013" width="6" style="243" customWidth="1"/>
    <col min="6014" max="6014" width="5.7109375" style="243" customWidth="1"/>
    <col min="6015" max="6015" width="5.42578125" style="243" customWidth="1"/>
    <col min="6016" max="6016" width="4.5703125" style="243" customWidth="1"/>
    <col min="6017" max="6017" width="7.85546875" style="243" customWidth="1"/>
    <col min="6018" max="6019" width="7.7109375" style="243" customWidth="1"/>
    <col min="6020" max="6020" width="2" style="243" customWidth="1"/>
    <col min="6021" max="6021" width="9.140625" style="243" customWidth="1"/>
    <col min="6022" max="6022" width="5.140625" style="243" customWidth="1"/>
    <col min="6023" max="6023" width="5.7109375" style="243" customWidth="1"/>
    <col min="6024" max="6024" width="5.85546875" style="243" customWidth="1"/>
    <col min="6025" max="6025" width="5.5703125" style="243" customWidth="1"/>
    <col min="6026" max="6027" width="6" style="243" customWidth="1"/>
    <col min="6028" max="6028" width="3.7109375" style="243" customWidth="1"/>
    <col min="6029" max="6029" width="2.5703125" style="243" customWidth="1"/>
    <col min="6030" max="6030" width="8.5703125" style="243" customWidth="1"/>
    <col min="6031" max="6031" width="6.42578125" style="243" customWidth="1"/>
    <col min="6032" max="6032" width="6" style="243" customWidth="1"/>
    <col min="6033" max="6036" width="9.140625" style="243" customWidth="1"/>
    <col min="6037" max="6038" width="4.42578125" style="243" customWidth="1"/>
    <col min="6039" max="6039" width="9.140625" style="243"/>
    <col min="6040" max="6040" width="11.28515625" style="243" bestFit="1" customWidth="1"/>
    <col min="6041" max="6255" width="9.140625" style="243"/>
    <col min="6256" max="6256" width="8.85546875" style="243" customWidth="1"/>
    <col min="6257" max="6257" width="40.28515625" style="243" customWidth="1"/>
    <col min="6258" max="6259" width="16.42578125" style="243" customWidth="1"/>
    <col min="6260" max="6261" width="13.5703125" style="243" customWidth="1"/>
    <col min="6262" max="6264" width="10.28515625" style="243" customWidth="1"/>
    <col min="6265" max="6265" width="7.28515625" style="243" customWidth="1"/>
    <col min="6266" max="6266" width="4" style="243" bestFit="1" customWidth="1"/>
    <col min="6267" max="6267" width="5.7109375" style="243" customWidth="1"/>
    <col min="6268" max="6268" width="5.42578125" style="243" customWidth="1"/>
    <col min="6269" max="6269" width="6" style="243" customWidth="1"/>
    <col min="6270" max="6270" width="5.7109375" style="243" customWidth="1"/>
    <col min="6271" max="6271" width="5.42578125" style="243" customWidth="1"/>
    <col min="6272" max="6272" width="4.5703125" style="243" customWidth="1"/>
    <col min="6273" max="6273" width="7.85546875" style="243" customWidth="1"/>
    <col min="6274" max="6275" width="7.7109375" style="243" customWidth="1"/>
    <col min="6276" max="6276" width="2" style="243" customWidth="1"/>
    <col min="6277" max="6277" width="9.140625" style="243" customWidth="1"/>
    <col min="6278" max="6278" width="5.140625" style="243" customWidth="1"/>
    <col min="6279" max="6279" width="5.7109375" style="243" customWidth="1"/>
    <col min="6280" max="6280" width="5.85546875" style="243" customWidth="1"/>
    <col min="6281" max="6281" width="5.5703125" style="243" customWidth="1"/>
    <col min="6282" max="6283" width="6" style="243" customWidth="1"/>
    <col min="6284" max="6284" width="3.7109375" style="243" customWidth="1"/>
    <col min="6285" max="6285" width="2.5703125" style="243" customWidth="1"/>
    <col min="6286" max="6286" width="8.5703125" style="243" customWidth="1"/>
    <col min="6287" max="6287" width="6.42578125" style="243" customWidth="1"/>
    <col min="6288" max="6288" width="6" style="243" customWidth="1"/>
    <col min="6289" max="6292" width="9.140625" style="243" customWidth="1"/>
    <col min="6293" max="6294" width="4.42578125" style="243" customWidth="1"/>
    <col min="6295" max="6295" width="9.140625" style="243"/>
    <col min="6296" max="6296" width="11.28515625" style="243" bestFit="1" customWidth="1"/>
    <col min="6297" max="6511" width="9.140625" style="243"/>
    <col min="6512" max="6512" width="8.85546875" style="243" customWidth="1"/>
    <col min="6513" max="6513" width="40.28515625" style="243" customWidth="1"/>
    <col min="6514" max="6515" width="16.42578125" style="243" customWidth="1"/>
    <col min="6516" max="6517" width="13.5703125" style="243" customWidth="1"/>
    <col min="6518" max="6520" width="10.28515625" style="243" customWidth="1"/>
    <col min="6521" max="6521" width="7.28515625" style="243" customWidth="1"/>
    <col min="6522" max="6522" width="4" style="243" bestFit="1" customWidth="1"/>
    <col min="6523" max="6523" width="5.7109375" style="243" customWidth="1"/>
    <col min="6524" max="6524" width="5.42578125" style="243" customWidth="1"/>
    <col min="6525" max="6525" width="6" style="243" customWidth="1"/>
    <col min="6526" max="6526" width="5.7109375" style="243" customWidth="1"/>
    <col min="6527" max="6527" width="5.42578125" style="243" customWidth="1"/>
    <col min="6528" max="6528" width="4.5703125" style="243" customWidth="1"/>
    <col min="6529" max="6529" width="7.85546875" style="243" customWidth="1"/>
    <col min="6530" max="6531" width="7.7109375" style="243" customWidth="1"/>
    <col min="6532" max="6532" width="2" style="243" customWidth="1"/>
    <col min="6533" max="6533" width="9.140625" style="243" customWidth="1"/>
    <col min="6534" max="6534" width="5.140625" style="243" customWidth="1"/>
    <col min="6535" max="6535" width="5.7109375" style="243" customWidth="1"/>
    <col min="6536" max="6536" width="5.85546875" style="243" customWidth="1"/>
    <col min="6537" max="6537" width="5.5703125" style="243" customWidth="1"/>
    <col min="6538" max="6539" width="6" style="243" customWidth="1"/>
    <col min="6540" max="6540" width="3.7109375" style="243" customWidth="1"/>
    <col min="6541" max="6541" width="2.5703125" style="243" customWidth="1"/>
    <col min="6542" max="6542" width="8.5703125" style="243" customWidth="1"/>
    <col min="6543" max="6543" width="6.42578125" style="243" customWidth="1"/>
    <col min="6544" max="6544" width="6" style="243" customWidth="1"/>
    <col min="6545" max="6548" width="9.140625" style="243" customWidth="1"/>
    <col min="6549" max="6550" width="4.42578125" style="243" customWidth="1"/>
    <col min="6551" max="6551" width="9.140625" style="243"/>
    <col min="6552" max="6552" width="11.28515625" style="243" bestFit="1" customWidth="1"/>
    <col min="6553" max="6767" width="9.140625" style="243"/>
    <col min="6768" max="6768" width="8.85546875" style="243" customWidth="1"/>
    <col min="6769" max="6769" width="40.28515625" style="243" customWidth="1"/>
    <col min="6770" max="6771" width="16.42578125" style="243" customWidth="1"/>
    <col min="6772" max="6773" width="13.5703125" style="243" customWidth="1"/>
    <col min="6774" max="6776" width="10.28515625" style="243" customWidth="1"/>
    <col min="6777" max="6777" width="7.28515625" style="243" customWidth="1"/>
    <col min="6778" max="6778" width="4" style="243" bestFit="1" customWidth="1"/>
    <col min="6779" max="6779" width="5.7109375" style="243" customWidth="1"/>
    <col min="6780" max="6780" width="5.42578125" style="243" customWidth="1"/>
    <col min="6781" max="6781" width="6" style="243" customWidth="1"/>
    <col min="6782" max="6782" width="5.7109375" style="243" customWidth="1"/>
    <col min="6783" max="6783" width="5.42578125" style="243" customWidth="1"/>
    <col min="6784" max="6784" width="4.5703125" style="243" customWidth="1"/>
    <col min="6785" max="6785" width="7.85546875" style="243" customWidth="1"/>
    <col min="6786" max="6787" width="7.7109375" style="243" customWidth="1"/>
    <col min="6788" max="6788" width="2" style="243" customWidth="1"/>
    <col min="6789" max="6789" width="9.140625" style="243" customWidth="1"/>
    <col min="6790" max="6790" width="5.140625" style="243" customWidth="1"/>
    <col min="6791" max="6791" width="5.7109375" style="243" customWidth="1"/>
    <col min="6792" max="6792" width="5.85546875" style="243" customWidth="1"/>
    <col min="6793" max="6793" width="5.5703125" style="243" customWidth="1"/>
    <col min="6794" max="6795" width="6" style="243" customWidth="1"/>
    <col min="6796" max="6796" width="3.7109375" style="243" customWidth="1"/>
    <col min="6797" max="6797" width="2.5703125" style="243" customWidth="1"/>
    <col min="6798" max="6798" width="8.5703125" style="243" customWidth="1"/>
    <col min="6799" max="6799" width="6.42578125" style="243" customWidth="1"/>
    <col min="6800" max="6800" width="6" style="243" customWidth="1"/>
    <col min="6801" max="6804" width="9.140625" style="243" customWidth="1"/>
    <col min="6805" max="6806" width="4.42578125" style="243" customWidth="1"/>
    <col min="6807" max="6807" width="9.140625" style="243"/>
    <col min="6808" max="6808" width="11.28515625" style="243" bestFit="1" customWidth="1"/>
    <col min="6809" max="7023" width="9.140625" style="243"/>
    <col min="7024" max="7024" width="8.85546875" style="243" customWidth="1"/>
    <col min="7025" max="7025" width="40.28515625" style="243" customWidth="1"/>
    <col min="7026" max="7027" width="16.42578125" style="243" customWidth="1"/>
    <col min="7028" max="7029" width="13.5703125" style="243" customWidth="1"/>
    <col min="7030" max="7032" width="10.28515625" style="243" customWidth="1"/>
    <col min="7033" max="7033" width="7.28515625" style="243" customWidth="1"/>
    <col min="7034" max="7034" width="4" style="243" bestFit="1" customWidth="1"/>
    <col min="7035" max="7035" width="5.7109375" style="243" customWidth="1"/>
    <col min="7036" max="7036" width="5.42578125" style="243" customWidth="1"/>
    <col min="7037" max="7037" width="6" style="243" customWidth="1"/>
    <col min="7038" max="7038" width="5.7109375" style="243" customWidth="1"/>
    <col min="7039" max="7039" width="5.42578125" style="243" customWidth="1"/>
    <col min="7040" max="7040" width="4.5703125" style="243" customWidth="1"/>
    <col min="7041" max="7041" width="7.85546875" style="243" customWidth="1"/>
    <col min="7042" max="7043" width="7.7109375" style="243" customWidth="1"/>
    <col min="7044" max="7044" width="2" style="243" customWidth="1"/>
    <col min="7045" max="7045" width="9.140625" style="243" customWidth="1"/>
    <col min="7046" max="7046" width="5.140625" style="243" customWidth="1"/>
    <col min="7047" max="7047" width="5.7109375" style="243" customWidth="1"/>
    <col min="7048" max="7048" width="5.85546875" style="243" customWidth="1"/>
    <col min="7049" max="7049" width="5.5703125" style="243" customWidth="1"/>
    <col min="7050" max="7051" width="6" style="243" customWidth="1"/>
    <col min="7052" max="7052" width="3.7109375" style="243" customWidth="1"/>
    <col min="7053" max="7053" width="2.5703125" style="243" customWidth="1"/>
    <col min="7054" max="7054" width="8.5703125" style="243" customWidth="1"/>
    <col min="7055" max="7055" width="6.42578125" style="243" customWidth="1"/>
    <col min="7056" max="7056" width="6" style="243" customWidth="1"/>
    <col min="7057" max="7060" width="9.140625" style="243" customWidth="1"/>
    <col min="7061" max="7062" width="4.42578125" style="243" customWidth="1"/>
    <col min="7063" max="7063" width="9.140625" style="243"/>
    <col min="7064" max="7064" width="11.28515625" style="243" bestFit="1" customWidth="1"/>
    <col min="7065" max="7279" width="9.140625" style="243"/>
    <col min="7280" max="7280" width="8.85546875" style="243" customWidth="1"/>
    <col min="7281" max="7281" width="40.28515625" style="243" customWidth="1"/>
    <col min="7282" max="7283" width="16.42578125" style="243" customWidth="1"/>
    <col min="7284" max="7285" width="13.5703125" style="243" customWidth="1"/>
    <col min="7286" max="7288" width="10.28515625" style="243" customWidth="1"/>
    <col min="7289" max="7289" width="7.28515625" style="243" customWidth="1"/>
    <col min="7290" max="7290" width="4" style="243" bestFit="1" customWidth="1"/>
    <col min="7291" max="7291" width="5.7109375" style="243" customWidth="1"/>
    <col min="7292" max="7292" width="5.42578125" style="243" customWidth="1"/>
    <col min="7293" max="7293" width="6" style="243" customWidth="1"/>
    <col min="7294" max="7294" width="5.7109375" style="243" customWidth="1"/>
    <col min="7295" max="7295" width="5.42578125" style="243" customWidth="1"/>
    <col min="7296" max="7296" width="4.5703125" style="243" customWidth="1"/>
    <col min="7297" max="7297" width="7.85546875" style="243" customWidth="1"/>
    <col min="7298" max="7299" width="7.7109375" style="243" customWidth="1"/>
    <col min="7300" max="7300" width="2" style="243" customWidth="1"/>
    <col min="7301" max="7301" width="9.140625" style="243" customWidth="1"/>
    <col min="7302" max="7302" width="5.140625" style="243" customWidth="1"/>
    <col min="7303" max="7303" width="5.7109375" style="243" customWidth="1"/>
    <col min="7304" max="7304" width="5.85546875" style="243" customWidth="1"/>
    <col min="7305" max="7305" width="5.5703125" style="243" customWidth="1"/>
    <col min="7306" max="7307" width="6" style="243" customWidth="1"/>
    <col min="7308" max="7308" width="3.7109375" style="243" customWidth="1"/>
    <col min="7309" max="7309" width="2.5703125" style="243" customWidth="1"/>
    <col min="7310" max="7310" width="8.5703125" style="243" customWidth="1"/>
    <col min="7311" max="7311" width="6.42578125" style="243" customWidth="1"/>
    <col min="7312" max="7312" width="6" style="243" customWidth="1"/>
    <col min="7313" max="7316" width="9.140625" style="243" customWidth="1"/>
    <col min="7317" max="7318" width="4.42578125" style="243" customWidth="1"/>
    <col min="7319" max="7319" width="9.140625" style="243"/>
    <col min="7320" max="7320" width="11.28515625" style="243" bestFit="1" customWidth="1"/>
    <col min="7321" max="7535" width="9.140625" style="243"/>
    <col min="7536" max="7536" width="8.85546875" style="243" customWidth="1"/>
    <col min="7537" max="7537" width="40.28515625" style="243" customWidth="1"/>
    <col min="7538" max="7539" width="16.42578125" style="243" customWidth="1"/>
    <col min="7540" max="7541" width="13.5703125" style="243" customWidth="1"/>
    <col min="7542" max="7544" width="10.28515625" style="243" customWidth="1"/>
    <col min="7545" max="7545" width="7.28515625" style="243" customWidth="1"/>
    <col min="7546" max="7546" width="4" style="243" bestFit="1" customWidth="1"/>
    <col min="7547" max="7547" width="5.7109375" style="243" customWidth="1"/>
    <col min="7548" max="7548" width="5.42578125" style="243" customWidth="1"/>
    <col min="7549" max="7549" width="6" style="243" customWidth="1"/>
    <col min="7550" max="7550" width="5.7109375" style="243" customWidth="1"/>
    <col min="7551" max="7551" width="5.42578125" style="243" customWidth="1"/>
    <col min="7552" max="7552" width="4.5703125" style="243" customWidth="1"/>
    <col min="7553" max="7553" width="7.85546875" style="243" customWidth="1"/>
    <col min="7554" max="7555" width="7.7109375" style="243" customWidth="1"/>
    <col min="7556" max="7556" width="2" style="243" customWidth="1"/>
    <col min="7557" max="7557" width="9.140625" style="243" customWidth="1"/>
    <col min="7558" max="7558" width="5.140625" style="243" customWidth="1"/>
    <col min="7559" max="7559" width="5.7109375" style="243" customWidth="1"/>
    <col min="7560" max="7560" width="5.85546875" style="243" customWidth="1"/>
    <col min="7561" max="7561" width="5.5703125" style="243" customWidth="1"/>
    <col min="7562" max="7563" width="6" style="243" customWidth="1"/>
    <col min="7564" max="7564" width="3.7109375" style="243" customWidth="1"/>
    <col min="7565" max="7565" width="2.5703125" style="243" customWidth="1"/>
    <col min="7566" max="7566" width="8.5703125" style="243" customWidth="1"/>
    <col min="7567" max="7567" width="6.42578125" style="243" customWidth="1"/>
    <col min="7568" max="7568" width="6" style="243" customWidth="1"/>
    <col min="7569" max="7572" width="9.140625" style="243" customWidth="1"/>
    <col min="7573" max="7574" width="4.42578125" style="243" customWidth="1"/>
    <col min="7575" max="7575" width="9.140625" style="243"/>
    <col min="7576" max="7576" width="11.28515625" style="243" bestFit="1" customWidth="1"/>
    <col min="7577" max="7791" width="9.140625" style="243"/>
    <col min="7792" max="7792" width="8.85546875" style="243" customWidth="1"/>
    <col min="7793" max="7793" width="40.28515625" style="243" customWidth="1"/>
    <col min="7794" max="7795" width="16.42578125" style="243" customWidth="1"/>
    <col min="7796" max="7797" width="13.5703125" style="243" customWidth="1"/>
    <col min="7798" max="7800" width="10.28515625" style="243" customWidth="1"/>
    <col min="7801" max="7801" width="7.28515625" style="243" customWidth="1"/>
    <col min="7802" max="7802" width="4" style="243" bestFit="1" customWidth="1"/>
    <col min="7803" max="7803" width="5.7109375" style="243" customWidth="1"/>
    <col min="7804" max="7804" width="5.42578125" style="243" customWidth="1"/>
    <col min="7805" max="7805" width="6" style="243" customWidth="1"/>
    <col min="7806" max="7806" width="5.7109375" style="243" customWidth="1"/>
    <col min="7807" max="7807" width="5.42578125" style="243" customWidth="1"/>
    <col min="7808" max="7808" width="4.5703125" style="243" customWidth="1"/>
    <col min="7809" max="7809" width="7.85546875" style="243" customWidth="1"/>
    <col min="7810" max="7811" width="7.7109375" style="243" customWidth="1"/>
    <col min="7812" max="7812" width="2" style="243" customWidth="1"/>
    <col min="7813" max="7813" width="9.140625" style="243" customWidth="1"/>
    <col min="7814" max="7814" width="5.140625" style="243" customWidth="1"/>
    <col min="7815" max="7815" width="5.7109375" style="243" customWidth="1"/>
    <col min="7816" max="7816" width="5.85546875" style="243" customWidth="1"/>
    <col min="7817" max="7817" width="5.5703125" style="243" customWidth="1"/>
    <col min="7818" max="7819" width="6" style="243" customWidth="1"/>
    <col min="7820" max="7820" width="3.7109375" style="243" customWidth="1"/>
    <col min="7821" max="7821" width="2.5703125" style="243" customWidth="1"/>
    <col min="7822" max="7822" width="8.5703125" style="243" customWidth="1"/>
    <col min="7823" max="7823" width="6.42578125" style="243" customWidth="1"/>
    <col min="7824" max="7824" width="6" style="243" customWidth="1"/>
    <col min="7825" max="7828" width="9.140625" style="243" customWidth="1"/>
    <col min="7829" max="7830" width="4.42578125" style="243" customWidth="1"/>
    <col min="7831" max="7831" width="9.140625" style="243"/>
    <col min="7832" max="7832" width="11.28515625" style="243" bestFit="1" customWidth="1"/>
    <col min="7833" max="8047" width="9.140625" style="243"/>
    <col min="8048" max="8048" width="8.85546875" style="243" customWidth="1"/>
    <col min="8049" max="8049" width="40.28515625" style="243" customWidth="1"/>
    <col min="8050" max="8051" width="16.42578125" style="243" customWidth="1"/>
    <col min="8052" max="8053" width="13.5703125" style="243" customWidth="1"/>
    <col min="8054" max="8056" width="10.28515625" style="243" customWidth="1"/>
    <col min="8057" max="8057" width="7.28515625" style="243" customWidth="1"/>
    <col min="8058" max="8058" width="4" style="243" bestFit="1" customWidth="1"/>
    <col min="8059" max="8059" width="5.7109375" style="243" customWidth="1"/>
    <col min="8060" max="8060" width="5.42578125" style="243" customWidth="1"/>
    <col min="8061" max="8061" width="6" style="243" customWidth="1"/>
    <col min="8062" max="8062" width="5.7109375" style="243" customWidth="1"/>
    <col min="8063" max="8063" width="5.42578125" style="243" customWidth="1"/>
    <col min="8064" max="8064" width="4.5703125" style="243" customWidth="1"/>
    <col min="8065" max="8065" width="7.85546875" style="243" customWidth="1"/>
    <col min="8066" max="8067" width="7.7109375" style="243" customWidth="1"/>
    <col min="8068" max="8068" width="2" style="243" customWidth="1"/>
    <col min="8069" max="8069" width="9.140625" style="243" customWidth="1"/>
    <col min="8070" max="8070" width="5.140625" style="243" customWidth="1"/>
    <col min="8071" max="8071" width="5.7109375" style="243" customWidth="1"/>
    <col min="8072" max="8072" width="5.85546875" style="243" customWidth="1"/>
    <col min="8073" max="8073" width="5.5703125" style="243" customWidth="1"/>
    <col min="8074" max="8075" width="6" style="243" customWidth="1"/>
    <col min="8076" max="8076" width="3.7109375" style="243" customWidth="1"/>
    <col min="8077" max="8077" width="2.5703125" style="243" customWidth="1"/>
    <col min="8078" max="8078" width="8.5703125" style="243" customWidth="1"/>
    <col min="8079" max="8079" width="6.42578125" style="243" customWidth="1"/>
    <col min="8080" max="8080" width="6" style="243" customWidth="1"/>
    <col min="8081" max="8084" width="9.140625" style="243" customWidth="1"/>
    <col min="8085" max="8086" width="4.42578125" style="243" customWidth="1"/>
    <col min="8087" max="8087" width="9.140625" style="243"/>
    <col min="8088" max="8088" width="11.28515625" style="243" bestFit="1" customWidth="1"/>
    <col min="8089" max="8303" width="9.140625" style="243"/>
    <col min="8304" max="8304" width="8.85546875" style="243" customWidth="1"/>
    <col min="8305" max="8305" width="40.28515625" style="243" customWidth="1"/>
    <col min="8306" max="8307" width="16.42578125" style="243" customWidth="1"/>
    <col min="8308" max="8309" width="13.5703125" style="243" customWidth="1"/>
    <col min="8310" max="8312" width="10.28515625" style="243" customWidth="1"/>
    <col min="8313" max="8313" width="7.28515625" style="243" customWidth="1"/>
    <col min="8314" max="8314" width="4" style="243" bestFit="1" customWidth="1"/>
    <col min="8315" max="8315" width="5.7109375" style="243" customWidth="1"/>
    <col min="8316" max="8316" width="5.42578125" style="243" customWidth="1"/>
    <col min="8317" max="8317" width="6" style="243" customWidth="1"/>
    <col min="8318" max="8318" width="5.7109375" style="243" customWidth="1"/>
    <col min="8319" max="8319" width="5.42578125" style="243" customWidth="1"/>
    <col min="8320" max="8320" width="4.5703125" style="243" customWidth="1"/>
    <col min="8321" max="8321" width="7.85546875" style="243" customWidth="1"/>
    <col min="8322" max="8323" width="7.7109375" style="243" customWidth="1"/>
    <col min="8324" max="8324" width="2" style="243" customWidth="1"/>
    <col min="8325" max="8325" width="9.140625" style="243" customWidth="1"/>
    <col min="8326" max="8326" width="5.140625" style="243" customWidth="1"/>
    <col min="8327" max="8327" width="5.7109375" style="243" customWidth="1"/>
    <col min="8328" max="8328" width="5.85546875" style="243" customWidth="1"/>
    <col min="8329" max="8329" width="5.5703125" style="243" customWidth="1"/>
    <col min="8330" max="8331" width="6" style="243" customWidth="1"/>
    <col min="8332" max="8332" width="3.7109375" style="243" customWidth="1"/>
    <col min="8333" max="8333" width="2.5703125" style="243" customWidth="1"/>
    <col min="8334" max="8334" width="8.5703125" style="243" customWidth="1"/>
    <col min="8335" max="8335" width="6.42578125" style="243" customWidth="1"/>
    <col min="8336" max="8336" width="6" style="243" customWidth="1"/>
    <col min="8337" max="8340" width="9.140625" style="243" customWidth="1"/>
    <col min="8341" max="8342" width="4.42578125" style="243" customWidth="1"/>
    <col min="8343" max="8343" width="9.140625" style="243"/>
    <col min="8344" max="8344" width="11.28515625" style="243" bestFit="1" customWidth="1"/>
    <col min="8345" max="8559" width="9.140625" style="243"/>
    <col min="8560" max="8560" width="8.85546875" style="243" customWidth="1"/>
    <col min="8561" max="8561" width="40.28515625" style="243" customWidth="1"/>
    <col min="8562" max="8563" width="16.42578125" style="243" customWidth="1"/>
    <col min="8564" max="8565" width="13.5703125" style="243" customWidth="1"/>
    <col min="8566" max="8568" width="10.28515625" style="243" customWidth="1"/>
    <col min="8569" max="8569" width="7.28515625" style="243" customWidth="1"/>
    <col min="8570" max="8570" width="4" style="243" bestFit="1" customWidth="1"/>
    <col min="8571" max="8571" width="5.7109375" style="243" customWidth="1"/>
    <col min="8572" max="8572" width="5.42578125" style="243" customWidth="1"/>
    <col min="8573" max="8573" width="6" style="243" customWidth="1"/>
    <col min="8574" max="8574" width="5.7109375" style="243" customWidth="1"/>
    <col min="8575" max="8575" width="5.42578125" style="243" customWidth="1"/>
    <col min="8576" max="8576" width="4.5703125" style="243" customWidth="1"/>
    <col min="8577" max="8577" width="7.85546875" style="243" customWidth="1"/>
    <col min="8578" max="8579" width="7.7109375" style="243" customWidth="1"/>
    <col min="8580" max="8580" width="2" style="243" customWidth="1"/>
    <col min="8581" max="8581" width="9.140625" style="243" customWidth="1"/>
    <col min="8582" max="8582" width="5.140625" style="243" customWidth="1"/>
    <col min="8583" max="8583" width="5.7109375" style="243" customWidth="1"/>
    <col min="8584" max="8584" width="5.85546875" style="243" customWidth="1"/>
    <col min="8585" max="8585" width="5.5703125" style="243" customWidth="1"/>
    <col min="8586" max="8587" width="6" style="243" customWidth="1"/>
    <col min="8588" max="8588" width="3.7109375" style="243" customWidth="1"/>
    <col min="8589" max="8589" width="2.5703125" style="243" customWidth="1"/>
    <col min="8590" max="8590" width="8.5703125" style="243" customWidth="1"/>
    <col min="8591" max="8591" width="6.42578125" style="243" customWidth="1"/>
    <col min="8592" max="8592" width="6" style="243" customWidth="1"/>
    <col min="8593" max="8596" width="9.140625" style="243" customWidth="1"/>
    <col min="8597" max="8598" width="4.42578125" style="243" customWidth="1"/>
    <col min="8599" max="8599" width="9.140625" style="243"/>
    <col min="8600" max="8600" width="11.28515625" style="243" bestFit="1" customWidth="1"/>
    <col min="8601" max="8815" width="9.140625" style="243"/>
    <col min="8816" max="8816" width="8.85546875" style="243" customWidth="1"/>
    <col min="8817" max="8817" width="40.28515625" style="243" customWidth="1"/>
    <col min="8818" max="8819" width="16.42578125" style="243" customWidth="1"/>
    <col min="8820" max="8821" width="13.5703125" style="243" customWidth="1"/>
    <col min="8822" max="8824" width="10.28515625" style="243" customWidth="1"/>
    <col min="8825" max="8825" width="7.28515625" style="243" customWidth="1"/>
    <col min="8826" max="8826" width="4" style="243" bestFit="1" customWidth="1"/>
    <col min="8827" max="8827" width="5.7109375" style="243" customWidth="1"/>
    <col min="8828" max="8828" width="5.42578125" style="243" customWidth="1"/>
    <col min="8829" max="8829" width="6" style="243" customWidth="1"/>
    <col min="8830" max="8830" width="5.7109375" style="243" customWidth="1"/>
    <col min="8831" max="8831" width="5.42578125" style="243" customWidth="1"/>
    <col min="8832" max="8832" width="4.5703125" style="243" customWidth="1"/>
    <col min="8833" max="8833" width="7.85546875" style="243" customWidth="1"/>
    <col min="8834" max="8835" width="7.7109375" style="243" customWidth="1"/>
    <col min="8836" max="8836" width="2" style="243" customWidth="1"/>
    <col min="8837" max="8837" width="9.140625" style="243" customWidth="1"/>
    <col min="8838" max="8838" width="5.140625" style="243" customWidth="1"/>
    <col min="8839" max="8839" width="5.7109375" style="243" customWidth="1"/>
    <col min="8840" max="8840" width="5.85546875" style="243" customWidth="1"/>
    <col min="8841" max="8841" width="5.5703125" style="243" customWidth="1"/>
    <col min="8842" max="8843" width="6" style="243" customWidth="1"/>
    <col min="8844" max="8844" width="3.7109375" style="243" customWidth="1"/>
    <col min="8845" max="8845" width="2.5703125" style="243" customWidth="1"/>
    <col min="8846" max="8846" width="8.5703125" style="243" customWidth="1"/>
    <col min="8847" max="8847" width="6.42578125" style="243" customWidth="1"/>
    <col min="8848" max="8848" width="6" style="243" customWidth="1"/>
    <col min="8849" max="8852" width="9.140625" style="243" customWidth="1"/>
    <col min="8853" max="8854" width="4.42578125" style="243" customWidth="1"/>
    <col min="8855" max="8855" width="9.140625" style="243"/>
    <col min="8856" max="8856" width="11.28515625" style="243" bestFit="1" customWidth="1"/>
    <col min="8857" max="9071" width="9.140625" style="243"/>
    <col min="9072" max="9072" width="8.85546875" style="243" customWidth="1"/>
    <col min="9073" max="9073" width="40.28515625" style="243" customWidth="1"/>
    <col min="9074" max="9075" width="16.42578125" style="243" customWidth="1"/>
    <col min="9076" max="9077" width="13.5703125" style="243" customWidth="1"/>
    <col min="9078" max="9080" width="10.28515625" style="243" customWidth="1"/>
    <col min="9081" max="9081" width="7.28515625" style="243" customWidth="1"/>
    <col min="9082" max="9082" width="4" style="243" bestFit="1" customWidth="1"/>
    <col min="9083" max="9083" width="5.7109375" style="243" customWidth="1"/>
    <col min="9084" max="9084" width="5.42578125" style="243" customWidth="1"/>
    <col min="9085" max="9085" width="6" style="243" customWidth="1"/>
    <col min="9086" max="9086" width="5.7109375" style="243" customWidth="1"/>
    <col min="9087" max="9087" width="5.42578125" style="243" customWidth="1"/>
    <col min="9088" max="9088" width="4.5703125" style="243" customWidth="1"/>
    <col min="9089" max="9089" width="7.85546875" style="243" customWidth="1"/>
    <col min="9090" max="9091" width="7.7109375" style="243" customWidth="1"/>
    <col min="9092" max="9092" width="2" style="243" customWidth="1"/>
    <col min="9093" max="9093" width="9.140625" style="243" customWidth="1"/>
    <col min="9094" max="9094" width="5.140625" style="243" customWidth="1"/>
    <col min="9095" max="9095" width="5.7109375" style="243" customWidth="1"/>
    <col min="9096" max="9096" width="5.85546875" style="243" customWidth="1"/>
    <col min="9097" max="9097" width="5.5703125" style="243" customWidth="1"/>
    <col min="9098" max="9099" width="6" style="243" customWidth="1"/>
    <col min="9100" max="9100" width="3.7109375" style="243" customWidth="1"/>
    <col min="9101" max="9101" width="2.5703125" style="243" customWidth="1"/>
    <col min="9102" max="9102" width="8.5703125" style="243" customWidth="1"/>
    <col min="9103" max="9103" width="6.42578125" style="243" customWidth="1"/>
    <col min="9104" max="9104" width="6" style="243" customWidth="1"/>
    <col min="9105" max="9108" width="9.140625" style="243" customWidth="1"/>
    <col min="9109" max="9110" width="4.42578125" style="243" customWidth="1"/>
    <col min="9111" max="9111" width="9.140625" style="243"/>
    <col min="9112" max="9112" width="11.28515625" style="243" bestFit="1" customWidth="1"/>
    <col min="9113" max="9327" width="9.140625" style="243"/>
    <col min="9328" max="9328" width="8.85546875" style="243" customWidth="1"/>
    <col min="9329" max="9329" width="40.28515625" style="243" customWidth="1"/>
    <col min="9330" max="9331" width="16.42578125" style="243" customWidth="1"/>
    <col min="9332" max="9333" width="13.5703125" style="243" customWidth="1"/>
    <col min="9334" max="9336" width="10.28515625" style="243" customWidth="1"/>
    <col min="9337" max="9337" width="7.28515625" style="243" customWidth="1"/>
    <col min="9338" max="9338" width="4" style="243" bestFit="1" customWidth="1"/>
    <col min="9339" max="9339" width="5.7109375" style="243" customWidth="1"/>
    <col min="9340" max="9340" width="5.42578125" style="243" customWidth="1"/>
    <col min="9341" max="9341" width="6" style="243" customWidth="1"/>
    <col min="9342" max="9342" width="5.7109375" style="243" customWidth="1"/>
    <col min="9343" max="9343" width="5.42578125" style="243" customWidth="1"/>
    <col min="9344" max="9344" width="4.5703125" style="243" customWidth="1"/>
    <col min="9345" max="9345" width="7.85546875" style="243" customWidth="1"/>
    <col min="9346" max="9347" width="7.7109375" style="243" customWidth="1"/>
    <col min="9348" max="9348" width="2" style="243" customWidth="1"/>
    <col min="9349" max="9349" width="9.140625" style="243" customWidth="1"/>
    <col min="9350" max="9350" width="5.140625" style="243" customWidth="1"/>
    <col min="9351" max="9351" width="5.7109375" style="243" customWidth="1"/>
    <col min="9352" max="9352" width="5.85546875" style="243" customWidth="1"/>
    <col min="9353" max="9353" width="5.5703125" style="243" customWidth="1"/>
    <col min="9354" max="9355" width="6" style="243" customWidth="1"/>
    <col min="9356" max="9356" width="3.7109375" style="243" customWidth="1"/>
    <col min="9357" max="9357" width="2.5703125" style="243" customWidth="1"/>
    <col min="9358" max="9358" width="8.5703125" style="243" customWidth="1"/>
    <col min="9359" max="9359" width="6.42578125" style="243" customWidth="1"/>
    <col min="9360" max="9360" width="6" style="243" customWidth="1"/>
    <col min="9361" max="9364" width="9.140625" style="243" customWidth="1"/>
    <col min="9365" max="9366" width="4.42578125" style="243" customWidth="1"/>
    <col min="9367" max="9367" width="9.140625" style="243"/>
    <col min="9368" max="9368" width="11.28515625" style="243" bestFit="1" customWidth="1"/>
    <col min="9369" max="9583" width="9.140625" style="243"/>
    <col min="9584" max="9584" width="8.85546875" style="243" customWidth="1"/>
    <col min="9585" max="9585" width="40.28515625" style="243" customWidth="1"/>
    <col min="9586" max="9587" width="16.42578125" style="243" customWidth="1"/>
    <col min="9588" max="9589" width="13.5703125" style="243" customWidth="1"/>
    <col min="9590" max="9592" width="10.28515625" style="243" customWidth="1"/>
    <col min="9593" max="9593" width="7.28515625" style="243" customWidth="1"/>
    <col min="9594" max="9594" width="4" style="243" bestFit="1" customWidth="1"/>
    <col min="9595" max="9595" width="5.7109375" style="243" customWidth="1"/>
    <col min="9596" max="9596" width="5.42578125" style="243" customWidth="1"/>
    <col min="9597" max="9597" width="6" style="243" customWidth="1"/>
    <col min="9598" max="9598" width="5.7109375" style="243" customWidth="1"/>
    <col min="9599" max="9599" width="5.42578125" style="243" customWidth="1"/>
    <col min="9600" max="9600" width="4.5703125" style="243" customWidth="1"/>
    <col min="9601" max="9601" width="7.85546875" style="243" customWidth="1"/>
    <col min="9602" max="9603" width="7.7109375" style="243" customWidth="1"/>
    <col min="9604" max="9604" width="2" style="243" customWidth="1"/>
    <col min="9605" max="9605" width="9.140625" style="243" customWidth="1"/>
    <col min="9606" max="9606" width="5.140625" style="243" customWidth="1"/>
    <col min="9607" max="9607" width="5.7109375" style="243" customWidth="1"/>
    <col min="9608" max="9608" width="5.85546875" style="243" customWidth="1"/>
    <col min="9609" max="9609" width="5.5703125" style="243" customWidth="1"/>
    <col min="9610" max="9611" width="6" style="243" customWidth="1"/>
    <col min="9612" max="9612" width="3.7109375" style="243" customWidth="1"/>
    <col min="9613" max="9613" width="2.5703125" style="243" customWidth="1"/>
    <col min="9614" max="9614" width="8.5703125" style="243" customWidth="1"/>
    <col min="9615" max="9615" width="6.42578125" style="243" customWidth="1"/>
    <col min="9616" max="9616" width="6" style="243" customWidth="1"/>
    <col min="9617" max="9620" width="9.140625" style="243" customWidth="1"/>
    <col min="9621" max="9622" width="4.42578125" style="243" customWidth="1"/>
    <col min="9623" max="9623" width="9.140625" style="243"/>
    <col min="9624" max="9624" width="11.28515625" style="243" bestFit="1" customWidth="1"/>
    <col min="9625" max="9839" width="9.140625" style="243"/>
    <col min="9840" max="9840" width="8.85546875" style="243" customWidth="1"/>
    <col min="9841" max="9841" width="40.28515625" style="243" customWidth="1"/>
    <col min="9842" max="9843" width="16.42578125" style="243" customWidth="1"/>
    <col min="9844" max="9845" width="13.5703125" style="243" customWidth="1"/>
    <col min="9846" max="9848" width="10.28515625" style="243" customWidth="1"/>
    <col min="9849" max="9849" width="7.28515625" style="243" customWidth="1"/>
    <col min="9850" max="9850" width="4" style="243" bestFit="1" customWidth="1"/>
    <col min="9851" max="9851" width="5.7109375" style="243" customWidth="1"/>
    <col min="9852" max="9852" width="5.42578125" style="243" customWidth="1"/>
    <col min="9853" max="9853" width="6" style="243" customWidth="1"/>
    <col min="9854" max="9854" width="5.7109375" style="243" customWidth="1"/>
    <col min="9855" max="9855" width="5.42578125" style="243" customWidth="1"/>
    <col min="9856" max="9856" width="4.5703125" style="243" customWidth="1"/>
    <col min="9857" max="9857" width="7.85546875" style="243" customWidth="1"/>
    <col min="9858" max="9859" width="7.7109375" style="243" customWidth="1"/>
    <col min="9860" max="9860" width="2" style="243" customWidth="1"/>
    <col min="9861" max="9861" width="9.140625" style="243" customWidth="1"/>
    <col min="9862" max="9862" width="5.140625" style="243" customWidth="1"/>
    <col min="9863" max="9863" width="5.7109375" style="243" customWidth="1"/>
    <col min="9864" max="9864" width="5.85546875" style="243" customWidth="1"/>
    <col min="9865" max="9865" width="5.5703125" style="243" customWidth="1"/>
    <col min="9866" max="9867" width="6" style="243" customWidth="1"/>
    <col min="9868" max="9868" width="3.7109375" style="243" customWidth="1"/>
    <col min="9869" max="9869" width="2.5703125" style="243" customWidth="1"/>
    <col min="9870" max="9870" width="8.5703125" style="243" customWidth="1"/>
    <col min="9871" max="9871" width="6.42578125" style="243" customWidth="1"/>
    <col min="9872" max="9872" width="6" style="243" customWidth="1"/>
    <col min="9873" max="9876" width="9.140625" style="243" customWidth="1"/>
    <col min="9877" max="9878" width="4.42578125" style="243" customWidth="1"/>
    <col min="9879" max="9879" width="9.140625" style="243"/>
    <col min="9880" max="9880" width="11.28515625" style="243" bestFit="1" customWidth="1"/>
    <col min="9881" max="10095" width="9.140625" style="243"/>
    <col min="10096" max="10096" width="8.85546875" style="243" customWidth="1"/>
    <col min="10097" max="10097" width="40.28515625" style="243" customWidth="1"/>
    <col min="10098" max="10099" width="16.42578125" style="243" customWidth="1"/>
    <col min="10100" max="10101" width="13.5703125" style="243" customWidth="1"/>
    <col min="10102" max="10104" width="10.28515625" style="243" customWidth="1"/>
    <col min="10105" max="10105" width="7.28515625" style="243" customWidth="1"/>
    <col min="10106" max="10106" width="4" style="243" bestFit="1" customWidth="1"/>
    <col min="10107" max="10107" width="5.7109375" style="243" customWidth="1"/>
    <col min="10108" max="10108" width="5.42578125" style="243" customWidth="1"/>
    <col min="10109" max="10109" width="6" style="243" customWidth="1"/>
    <col min="10110" max="10110" width="5.7109375" style="243" customWidth="1"/>
    <col min="10111" max="10111" width="5.42578125" style="243" customWidth="1"/>
    <col min="10112" max="10112" width="4.5703125" style="243" customWidth="1"/>
    <col min="10113" max="10113" width="7.85546875" style="243" customWidth="1"/>
    <col min="10114" max="10115" width="7.7109375" style="243" customWidth="1"/>
    <col min="10116" max="10116" width="2" style="243" customWidth="1"/>
    <col min="10117" max="10117" width="9.140625" style="243" customWidth="1"/>
    <col min="10118" max="10118" width="5.140625" style="243" customWidth="1"/>
    <col min="10119" max="10119" width="5.7109375" style="243" customWidth="1"/>
    <col min="10120" max="10120" width="5.85546875" style="243" customWidth="1"/>
    <col min="10121" max="10121" width="5.5703125" style="243" customWidth="1"/>
    <col min="10122" max="10123" width="6" style="243" customWidth="1"/>
    <col min="10124" max="10124" width="3.7109375" style="243" customWidth="1"/>
    <col min="10125" max="10125" width="2.5703125" style="243" customWidth="1"/>
    <col min="10126" max="10126" width="8.5703125" style="243" customWidth="1"/>
    <col min="10127" max="10127" width="6.42578125" style="243" customWidth="1"/>
    <col min="10128" max="10128" width="6" style="243" customWidth="1"/>
    <col min="10129" max="10132" width="9.140625" style="243" customWidth="1"/>
    <col min="10133" max="10134" width="4.42578125" style="243" customWidth="1"/>
    <col min="10135" max="10135" width="9.140625" style="243"/>
    <col min="10136" max="10136" width="11.28515625" style="243" bestFit="1" customWidth="1"/>
    <col min="10137" max="10351" width="9.140625" style="243"/>
    <col min="10352" max="10352" width="8.85546875" style="243" customWidth="1"/>
    <col min="10353" max="10353" width="40.28515625" style="243" customWidth="1"/>
    <col min="10354" max="10355" width="16.42578125" style="243" customWidth="1"/>
    <col min="10356" max="10357" width="13.5703125" style="243" customWidth="1"/>
    <col min="10358" max="10360" width="10.28515625" style="243" customWidth="1"/>
    <col min="10361" max="10361" width="7.28515625" style="243" customWidth="1"/>
    <col min="10362" max="10362" width="4" style="243" bestFit="1" customWidth="1"/>
    <col min="10363" max="10363" width="5.7109375" style="243" customWidth="1"/>
    <col min="10364" max="10364" width="5.42578125" style="243" customWidth="1"/>
    <col min="10365" max="10365" width="6" style="243" customWidth="1"/>
    <col min="10366" max="10366" width="5.7109375" style="243" customWidth="1"/>
    <col min="10367" max="10367" width="5.42578125" style="243" customWidth="1"/>
    <col min="10368" max="10368" width="4.5703125" style="243" customWidth="1"/>
    <col min="10369" max="10369" width="7.85546875" style="243" customWidth="1"/>
    <col min="10370" max="10371" width="7.7109375" style="243" customWidth="1"/>
    <col min="10372" max="10372" width="2" style="243" customWidth="1"/>
    <col min="10373" max="10373" width="9.140625" style="243" customWidth="1"/>
    <col min="10374" max="10374" width="5.140625" style="243" customWidth="1"/>
    <col min="10375" max="10375" width="5.7109375" style="243" customWidth="1"/>
    <col min="10376" max="10376" width="5.85546875" style="243" customWidth="1"/>
    <col min="10377" max="10377" width="5.5703125" style="243" customWidth="1"/>
    <col min="10378" max="10379" width="6" style="243" customWidth="1"/>
    <col min="10380" max="10380" width="3.7109375" style="243" customWidth="1"/>
    <col min="10381" max="10381" width="2.5703125" style="243" customWidth="1"/>
    <col min="10382" max="10382" width="8.5703125" style="243" customWidth="1"/>
    <col min="10383" max="10383" width="6.42578125" style="243" customWidth="1"/>
    <col min="10384" max="10384" width="6" style="243" customWidth="1"/>
    <col min="10385" max="10388" width="9.140625" style="243" customWidth="1"/>
    <col min="10389" max="10390" width="4.42578125" style="243" customWidth="1"/>
    <col min="10391" max="10391" width="9.140625" style="243"/>
    <col min="10392" max="10392" width="11.28515625" style="243" bestFit="1" customWidth="1"/>
    <col min="10393" max="10607" width="9.140625" style="243"/>
    <col min="10608" max="10608" width="8.85546875" style="243" customWidth="1"/>
    <col min="10609" max="10609" width="40.28515625" style="243" customWidth="1"/>
    <col min="10610" max="10611" width="16.42578125" style="243" customWidth="1"/>
    <col min="10612" max="10613" width="13.5703125" style="243" customWidth="1"/>
    <col min="10614" max="10616" width="10.28515625" style="243" customWidth="1"/>
    <col min="10617" max="10617" width="7.28515625" style="243" customWidth="1"/>
    <col min="10618" max="10618" width="4" style="243" bestFit="1" customWidth="1"/>
    <col min="10619" max="10619" width="5.7109375" style="243" customWidth="1"/>
    <col min="10620" max="10620" width="5.42578125" style="243" customWidth="1"/>
    <col min="10621" max="10621" width="6" style="243" customWidth="1"/>
    <col min="10622" max="10622" width="5.7109375" style="243" customWidth="1"/>
    <col min="10623" max="10623" width="5.42578125" style="243" customWidth="1"/>
    <col min="10624" max="10624" width="4.5703125" style="243" customWidth="1"/>
    <col min="10625" max="10625" width="7.85546875" style="243" customWidth="1"/>
    <col min="10626" max="10627" width="7.7109375" style="243" customWidth="1"/>
    <col min="10628" max="10628" width="2" style="243" customWidth="1"/>
    <col min="10629" max="10629" width="9.140625" style="243" customWidth="1"/>
    <col min="10630" max="10630" width="5.140625" style="243" customWidth="1"/>
    <col min="10631" max="10631" width="5.7109375" style="243" customWidth="1"/>
    <col min="10632" max="10632" width="5.85546875" style="243" customWidth="1"/>
    <col min="10633" max="10633" width="5.5703125" style="243" customWidth="1"/>
    <col min="10634" max="10635" width="6" style="243" customWidth="1"/>
    <col min="10636" max="10636" width="3.7109375" style="243" customWidth="1"/>
    <col min="10637" max="10637" width="2.5703125" style="243" customWidth="1"/>
    <col min="10638" max="10638" width="8.5703125" style="243" customWidth="1"/>
    <col min="10639" max="10639" width="6.42578125" style="243" customWidth="1"/>
    <col min="10640" max="10640" width="6" style="243" customWidth="1"/>
    <col min="10641" max="10644" width="9.140625" style="243" customWidth="1"/>
    <col min="10645" max="10646" width="4.42578125" style="243" customWidth="1"/>
    <col min="10647" max="10647" width="9.140625" style="243"/>
    <col min="10648" max="10648" width="11.28515625" style="243" bestFit="1" customWidth="1"/>
    <col min="10649" max="10863" width="9.140625" style="243"/>
    <col min="10864" max="10864" width="8.85546875" style="243" customWidth="1"/>
    <col min="10865" max="10865" width="40.28515625" style="243" customWidth="1"/>
    <col min="10866" max="10867" width="16.42578125" style="243" customWidth="1"/>
    <col min="10868" max="10869" width="13.5703125" style="243" customWidth="1"/>
    <col min="10870" max="10872" width="10.28515625" style="243" customWidth="1"/>
    <col min="10873" max="10873" width="7.28515625" style="243" customWidth="1"/>
    <col min="10874" max="10874" width="4" style="243" bestFit="1" customWidth="1"/>
    <col min="10875" max="10875" width="5.7109375" style="243" customWidth="1"/>
    <col min="10876" max="10876" width="5.42578125" style="243" customWidth="1"/>
    <col min="10877" max="10877" width="6" style="243" customWidth="1"/>
    <col min="10878" max="10878" width="5.7109375" style="243" customWidth="1"/>
    <col min="10879" max="10879" width="5.42578125" style="243" customWidth="1"/>
    <col min="10880" max="10880" width="4.5703125" style="243" customWidth="1"/>
    <col min="10881" max="10881" width="7.85546875" style="243" customWidth="1"/>
    <col min="10882" max="10883" width="7.7109375" style="243" customWidth="1"/>
    <col min="10884" max="10884" width="2" style="243" customWidth="1"/>
    <col min="10885" max="10885" width="9.140625" style="243" customWidth="1"/>
    <col min="10886" max="10886" width="5.140625" style="243" customWidth="1"/>
    <col min="10887" max="10887" width="5.7109375" style="243" customWidth="1"/>
    <col min="10888" max="10888" width="5.85546875" style="243" customWidth="1"/>
    <col min="10889" max="10889" width="5.5703125" style="243" customWidth="1"/>
    <col min="10890" max="10891" width="6" style="243" customWidth="1"/>
    <col min="10892" max="10892" width="3.7109375" style="243" customWidth="1"/>
    <col min="10893" max="10893" width="2.5703125" style="243" customWidth="1"/>
    <col min="10894" max="10894" width="8.5703125" style="243" customWidth="1"/>
    <col min="10895" max="10895" width="6.42578125" style="243" customWidth="1"/>
    <col min="10896" max="10896" width="6" style="243" customWidth="1"/>
    <col min="10897" max="10900" width="9.140625" style="243" customWidth="1"/>
    <col min="10901" max="10902" width="4.42578125" style="243" customWidth="1"/>
    <col min="10903" max="10903" width="9.140625" style="243"/>
    <col min="10904" max="10904" width="11.28515625" style="243" bestFit="1" customWidth="1"/>
    <col min="10905" max="11119" width="9.140625" style="243"/>
    <col min="11120" max="11120" width="8.85546875" style="243" customWidth="1"/>
    <col min="11121" max="11121" width="40.28515625" style="243" customWidth="1"/>
    <col min="11122" max="11123" width="16.42578125" style="243" customWidth="1"/>
    <col min="11124" max="11125" width="13.5703125" style="243" customWidth="1"/>
    <col min="11126" max="11128" width="10.28515625" style="243" customWidth="1"/>
    <col min="11129" max="11129" width="7.28515625" style="243" customWidth="1"/>
    <col min="11130" max="11130" width="4" style="243" bestFit="1" customWidth="1"/>
    <col min="11131" max="11131" width="5.7109375" style="243" customWidth="1"/>
    <col min="11132" max="11132" width="5.42578125" style="243" customWidth="1"/>
    <col min="11133" max="11133" width="6" style="243" customWidth="1"/>
    <col min="11134" max="11134" width="5.7109375" style="243" customWidth="1"/>
    <col min="11135" max="11135" width="5.42578125" style="243" customWidth="1"/>
    <col min="11136" max="11136" width="4.5703125" style="243" customWidth="1"/>
    <col min="11137" max="11137" width="7.85546875" style="243" customWidth="1"/>
    <col min="11138" max="11139" width="7.7109375" style="243" customWidth="1"/>
    <col min="11140" max="11140" width="2" style="243" customWidth="1"/>
    <col min="11141" max="11141" width="9.140625" style="243" customWidth="1"/>
    <col min="11142" max="11142" width="5.140625" style="243" customWidth="1"/>
    <col min="11143" max="11143" width="5.7109375" style="243" customWidth="1"/>
    <col min="11144" max="11144" width="5.85546875" style="243" customWidth="1"/>
    <col min="11145" max="11145" width="5.5703125" style="243" customWidth="1"/>
    <col min="11146" max="11147" width="6" style="243" customWidth="1"/>
    <col min="11148" max="11148" width="3.7109375" style="243" customWidth="1"/>
    <col min="11149" max="11149" width="2.5703125" style="243" customWidth="1"/>
    <col min="11150" max="11150" width="8.5703125" style="243" customWidth="1"/>
    <col min="11151" max="11151" width="6.42578125" style="243" customWidth="1"/>
    <col min="11152" max="11152" width="6" style="243" customWidth="1"/>
    <col min="11153" max="11156" width="9.140625" style="243" customWidth="1"/>
    <col min="11157" max="11158" width="4.42578125" style="243" customWidth="1"/>
    <col min="11159" max="11159" width="9.140625" style="243"/>
    <col min="11160" max="11160" width="11.28515625" style="243" bestFit="1" customWidth="1"/>
    <col min="11161" max="11375" width="9.140625" style="243"/>
    <col min="11376" max="11376" width="8.85546875" style="243" customWidth="1"/>
    <col min="11377" max="11377" width="40.28515625" style="243" customWidth="1"/>
    <col min="11378" max="11379" width="16.42578125" style="243" customWidth="1"/>
    <col min="11380" max="11381" width="13.5703125" style="243" customWidth="1"/>
    <col min="11382" max="11384" width="10.28515625" style="243" customWidth="1"/>
    <col min="11385" max="11385" width="7.28515625" style="243" customWidth="1"/>
    <col min="11386" max="11386" width="4" style="243" bestFit="1" customWidth="1"/>
    <col min="11387" max="11387" width="5.7109375" style="243" customWidth="1"/>
    <col min="11388" max="11388" width="5.42578125" style="243" customWidth="1"/>
    <col min="11389" max="11389" width="6" style="243" customWidth="1"/>
    <col min="11390" max="11390" width="5.7109375" style="243" customWidth="1"/>
    <col min="11391" max="11391" width="5.42578125" style="243" customWidth="1"/>
    <col min="11392" max="11392" width="4.5703125" style="243" customWidth="1"/>
    <col min="11393" max="11393" width="7.85546875" style="243" customWidth="1"/>
    <col min="11394" max="11395" width="7.7109375" style="243" customWidth="1"/>
    <col min="11396" max="11396" width="2" style="243" customWidth="1"/>
    <col min="11397" max="11397" width="9.140625" style="243" customWidth="1"/>
    <col min="11398" max="11398" width="5.140625" style="243" customWidth="1"/>
    <col min="11399" max="11399" width="5.7109375" style="243" customWidth="1"/>
    <col min="11400" max="11400" width="5.85546875" style="243" customWidth="1"/>
    <col min="11401" max="11401" width="5.5703125" style="243" customWidth="1"/>
    <col min="11402" max="11403" width="6" style="243" customWidth="1"/>
    <col min="11404" max="11404" width="3.7109375" style="243" customWidth="1"/>
    <col min="11405" max="11405" width="2.5703125" style="243" customWidth="1"/>
    <col min="11406" max="11406" width="8.5703125" style="243" customWidth="1"/>
    <col min="11407" max="11407" width="6.42578125" style="243" customWidth="1"/>
    <col min="11408" max="11408" width="6" style="243" customWidth="1"/>
    <col min="11409" max="11412" width="9.140625" style="243" customWidth="1"/>
    <col min="11413" max="11414" width="4.42578125" style="243" customWidth="1"/>
    <col min="11415" max="11415" width="9.140625" style="243"/>
    <col min="11416" max="11416" width="11.28515625" style="243" bestFit="1" customWidth="1"/>
    <col min="11417" max="11631" width="9.140625" style="243"/>
    <col min="11632" max="11632" width="8.85546875" style="243" customWidth="1"/>
    <col min="11633" max="11633" width="40.28515625" style="243" customWidth="1"/>
    <col min="11634" max="11635" width="16.42578125" style="243" customWidth="1"/>
    <col min="11636" max="11637" width="13.5703125" style="243" customWidth="1"/>
    <col min="11638" max="11640" width="10.28515625" style="243" customWidth="1"/>
    <col min="11641" max="11641" width="7.28515625" style="243" customWidth="1"/>
    <col min="11642" max="11642" width="4" style="243" bestFit="1" customWidth="1"/>
    <col min="11643" max="11643" width="5.7109375" style="243" customWidth="1"/>
    <col min="11644" max="11644" width="5.42578125" style="243" customWidth="1"/>
    <col min="11645" max="11645" width="6" style="243" customWidth="1"/>
    <col min="11646" max="11646" width="5.7109375" style="243" customWidth="1"/>
    <col min="11647" max="11647" width="5.42578125" style="243" customWidth="1"/>
    <col min="11648" max="11648" width="4.5703125" style="243" customWidth="1"/>
    <col min="11649" max="11649" width="7.85546875" style="243" customWidth="1"/>
    <col min="11650" max="11651" width="7.7109375" style="243" customWidth="1"/>
    <col min="11652" max="11652" width="2" style="243" customWidth="1"/>
    <col min="11653" max="11653" width="9.140625" style="243" customWidth="1"/>
    <col min="11654" max="11654" width="5.140625" style="243" customWidth="1"/>
    <col min="11655" max="11655" width="5.7109375" style="243" customWidth="1"/>
    <col min="11656" max="11656" width="5.85546875" style="243" customWidth="1"/>
    <col min="11657" max="11657" width="5.5703125" style="243" customWidth="1"/>
    <col min="11658" max="11659" width="6" style="243" customWidth="1"/>
    <col min="11660" max="11660" width="3.7109375" style="243" customWidth="1"/>
    <col min="11661" max="11661" width="2.5703125" style="243" customWidth="1"/>
    <col min="11662" max="11662" width="8.5703125" style="243" customWidth="1"/>
    <col min="11663" max="11663" width="6.42578125" style="243" customWidth="1"/>
    <col min="11664" max="11664" width="6" style="243" customWidth="1"/>
    <col min="11665" max="11668" width="9.140625" style="243" customWidth="1"/>
    <col min="11669" max="11670" width="4.42578125" style="243" customWidth="1"/>
    <col min="11671" max="11671" width="9.140625" style="243"/>
    <col min="11672" max="11672" width="11.28515625" style="243" bestFit="1" customWidth="1"/>
    <col min="11673" max="11887" width="9.140625" style="243"/>
    <col min="11888" max="11888" width="8.85546875" style="243" customWidth="1"/>
    <col min="11889" max="11889" width="40.28515625" style="243" customWidth="1"/>
    <col min="11890" max="11891" width="16.42578125" style="243" customWidth="1"/>
    <col min="11892" max="11893" width="13.5703125" style="243" customWidth="1"/>
    <col min="11894" max="11896" width="10.28515625" style="243" customWidth="1"/>
    <col min="11897" max="11897" width="7.28515625" style="243" customWidth="1"/>
    <col min="11898" max="11898" width="4" style="243" bestFit="1" customWidth="1"/>
    <col min="11899" max="11899" width="5.7109375" style="243" customWidth="1"/>
    <col min="11900" max="11900" width="5.42578125" style="243" customWidth="1"/>
    <col min="11901" max="11901" width="6" style="243" customWidth="1"/>
    <col min="11902" max="11902" width="5.7109375" style="243" customWidth="1"/>
    <col min="11903" max="11903" width="5.42578125" style="243" customWidth="1"/>
    <col min="11904" max="11904" width="4.5703125" style="243" customWidth="1"/>
    <col min="11905" max="11905" width="7.85546875" style="243" customWidth="1"/>
    <col min="11906" max="11907" width="7.7109375" style="243" customWidth="1"/>
    <col min="11908" max="11908" width="2" style="243" customWidth="1"/>
    <col min="11909" max="11909" width="9.140625" style="243" customWidth="1"/>
    <col min="11910" max="11910" width="5.140625" style="243" customWidth="1"/>
    <col min="11911" max="11911" width="5.7109375" style="243" customWidth="1"/>
    <col min="11912" max="11912" width="5.85546875" style="243" customWidth="1"/>
    <col min="11913" max="11913" width="5.5703125" style="243" customWidth="1"/>
    <col min="11914" max="11915" width="6" style="243" customWidth="1"/>
    <col min="11916" max="11916" width="3.7109375" style="243" customWidth="1"/>
    <col min="11917" max="11917" width="2.5703125" style="243" customWidth="1"/>
    <col min="11918" max="11918" width="8.5703125" style="243" customWidth="1"/>
    <col min="11919" max="11919" width="6.42578125" style="243" customWidth="1"/>
    <col min="11920" max="11920" width="6" style="243" customWidth="1"/>
    <col min="11921" max="11924" width="9.140625" style="243" customWidth="1"/>
    <col min="11925" max="11926" width="4.42578125" style="243" customWidth="1"/>
    <col min="11927" max="11927" width="9.140625" style="243"/>
    <col min="11928" max="11928" width="11.28515625" style="243" bestFit="1" customWidth="1"/>
    <col min="11929" max="12143" width="9.140625" style="243"/>
    <col min="12144" max="12144" width="8.85546875" style="243" customWidth="1"/>
    <col min="12145" max="12145" width="40.28515625" style="243" customWidth="1"/>
    <col min="12146" max="12147" width="16.42578125" style="243" customWidth="1"/>
    <col min="12148" max="12149" width="13.5703125" style="243" customWidth="1"/>
    <col min="12150" max="12152" width="10.28515625" style="243" customWidth="1"/>
    <col min="12153" max="12153" width="7.28515625" style="243" customWidth="1"/>
    <col min="12154" max="12154" width="4" style="243" bestFit="1" customWidth="1"/>
    <col min="12155" max="12155" width="5.7109375" style="243" customWidth="1"/>
    <col min="12156" max="12156" width="5.42578125" style="243" customWidth="1"/>
    <col min="12157" max="12157" width="6" style="243" customWidth="1"/>
    <col min="12158" max="12158" width="5.7109375" style="243" customWidth="1"/>
    <col min="12159" max="12159" width="5.42578125" style="243" customWidth="1"/>
    <col min="12160" max="12160" width="4.5703125" style="243" customWidth="1"/>
    <col min="12161" max="12161" width="7.85546875" style="243" customWidth="1"/>
    <col min="12162" max="12163" width="7.7109375" style="243" customWidth="1"/>
    <col min="12164" max="12164" width="2" style="243" customWidth="1"/>
    <col min="12165" max="12165" width="9.140625" style="243" customWidth="1"/>
    <col min="12166" max="12166" width="5.140625" style="243" customWidth="1"/>
    <col min="12167" max="12167" width="5.7109375" style="243" customWidth="1"/>
    <col min="12168" max="12168" width="5.85546875" style="243" customWidth="1"/>
    <col min="12169" max="12169" width="5.5703125" style="243" customWidth="1"/>
    <col min="12170" max="12171" width="6" style="243" customWidth="1"/>
    <col min="12172" max="12172" width="3.7109375" style="243" customWidth="1"/>
    <col min="12173" max="12173" width="2.5703125" style="243" customWidth="1"/>
    <col min="12174" max="12174" width="8.5703125" style="243" customWidth="1"/>
    <col min="12175" max="12175" width="6.42578125" style="243" customWidth="1"/>
    <col min="12176" max="12176" width="6" style="243" customWidth="1"/>
    <col min="12177" max="12180" width="9.140625" style="243" customWidth="1"/>
    <col min="12181" max="12182" width="4.42578125" style="243" customWidth="1"/>
    <col min="12183" max="12183" width="9.140625" style="243"/>
    <col min="12184" max="12184" width="11.28515625" style="243" bestFit="1" customWidth="1"/>
    <col min="12185" max="12399" width="9.140625" style="243"/>
    <col min="12400" max="12400" width="8.85546875" style="243" customWidth="1"/>
    <col min="12401" max="12401" width="40.28515625" style="243" customWidth="1"/>
    <col min="12402" max="12403" width="16.42578125" style="243" customWidth="1"/>
    <col min="12404" max="12405" width="13.5703125" style="243" customWidth="1"/>
    <col min="12406" max="12408" width="10.28515625" style="243" customWidth="1"/>
    <col min="12409" max="12409" width="7.28515625" style="243" customWidth="1"/>
    <col min="12410" max="12410" width="4" style="243" bestFit="1" customWidth="1"/>
    <col min="12411" max="12411" width="5.7109375" style="243" customWidth="1"/>
    <col min="12412" max="12412" width="5.42578125" style="243" customWidth="1"/>
    <col min="12413" max="12413" width="6" style="243" customWidth="1"/>
    <col min="12414" max="12414" width="5.7109375" style="243" customWidth="1"/>
    <col min="12415" max="12415" width="5.42578125" style="243" customWidth="1"/>
    <col min="12416" max="12416" width="4.5703125" style="243" customWidth="1"/>
    <col min="12417" max="12417" width="7.85546875" style="243" customWidth="1"/>
    <col min="12418" max="12419" width="7.7109375" style="243" customWidth="1"/>
    <col min="12420" max="12420" width="2" style="243" customWidth="1"/>
    <col min="12421" max="12421" width="9.140625" style="243" customWidth="1"/>
    <col min="12422" max="12422" width="5.140625" style="243" customWidth="1"/>
    <col min="12423" max="12423" width="5.7109375" style="243" customWidth="1"/>
    <col min="12424" max="12424" width="5.85546875" style="243" customWidth="1"/>
    <col min="12425" max="12425" width="5.5703125" style="243" customWidth="1"/>
    <col min="12426" max="12427" width="6" style="243" customWidth="1"/>
    <col min="12428" max="12428" width="3.7109375" style="243" customWidth="1"/>
    <col min="12429" max="12429" width="2.5703125" style="243" customWidth="1"/>
    <col min="12430" max="12430" width="8.5703125" style="243" customWidth="1"/>
    <col min="12431" max="12431" width="6.42578125" style="243" customWidth="1"/>
    <col min="12432" max="12432" width="6" style="243" customWidth="1"/>
    <col min="12433" max="12436" width="9.140625" style="243" customWidth="1"/>
    <col min="12437" max="12438" width="4.42578125" style="243" customWidth="1"/>
    <col min="12439" max="12439" width="9.140625" style="243"/>
    <col min="12440" max="12440" width="11.28515625" style="243" bestFit="1" customWidth="1"/>
    <col min="12441" max="12655" width="9.140625" style="243"/>
    <col min="12656" max="12656" width="8.85546875" style="243" customWidth="1"/>
    <col min="12657" max="12657" width="40.28515625" style="243" customWidth="1"/>
    <col min="12658" max="12659" width="16.42578125" style="243" customWidth="1"/>
    <col min="12660" max="12661" width="13.5703125" style="243" customWidth="1"/>
    <col min="12662" max="12664" width="10.28515625" style="243" customWidth="1"/>
    <col min="12665" max="12665" width="7.28515625" style="243" customWidth="1"/>
    <col min="12666" max="12666" width="4" style="243" bestFit="1" customWidth="1"/>
    <col min="12667" max="12667" width="5.7109375" style="243" customWidth="1"/>
    <col min="12668" max="12668" width="5.42578125" style="243" customWidth="1"/>
    <col min="12669" max="12669" width="6" style="243" customWidth="1"/>
    <col min="12670" max="12670" width="5.7109375" style="243" customWidth="1"/>
    <col min="12671" max="12671" width="5.42578125" style="243" customWidth="1"/>
    <col min="12672" max="12672" width="4.5703125" style="243" customWidth="1"/>
    <col min="12673" max="12673" width="7.85546875" style="243" customWidth="1"/>
    <col min="12674" max="12675" width="7.7109375" style="243" customWidth="1"/>
    <col min="12676" max="12676" width="2" style="243" customWidth="1"/>
    <col min="12677" max="12677" width="9.140625" style="243" customWidth="1"/>
    <col min="12678" max="12678" width="5.140625" style="243" customWidth="1"/>
    <col min="12679" max="12679" width="5.7109375" style="243" customWidth="1"/>
    <col min="12680" max="12680" width="5.85546875" style="243" customWidth="1"/>
    <col min="12681" max="12681" width="5.5703125" style="243" customWidth="1"/>
    <col min="12682" max="12683" width="6" style="243" customWidth="1"/>
    <col min="12684" max="12684" width="3.7109375" style="243" customWidth="1"/>
    <col min="12685" max="12685" width="2.5703125" style="243" customWidth="1"/>
    <col min="12686" max="12686" width="8.5703125" style="243" customWidth="1"/>
    <col min="12687" max="12687" width="6.42578125" style="243" customWidth="1"/>
    <col min="12688" max="12688" width="6" style="243" customWidth="1"/>
    <col min="12689" max="12692" width="9.140625" style="243" customWidth="1"/>
    <col min="12693" max="12694" width="4.42578125" style="243" customWidth="1"/>
    <col min="12695" max="12695" width="9.140625" style="243"/>
    <col min="12696" max="12696" width="11.28515625" style="243" bestFit="1" customWidth="1"/>
    <col min="12697" max="12911" width="9.140625" style="243"/>
    <col min="12912" max="12912" width="8.85546875" style="243" customWidth="1"/>
    <col min="12913" max="12913" width="40.28515625" style="243" customWidth="1"/>
    <col min="12914" max="12915" width="16.42578125" style="243" customWidth="1"/>
    <col min="12916" max="12917" width="13.5703125" style="243" customWidth="1"/>
    <col min="12918" max="12920" width="10.28515625" style="243" customWidth="1"/>
    <col min="12921" max="12921" width="7.28515625" style="243" customWidth="1"/>
    <col min="12922" max="12922" width="4" style="243" bestFit="1" customWidth="1"/>
    <col min="12923" max="12923" width="5.7109375" style="243" customWidth="1"/>
    <col min="12924" max="12924" width="5.42578125" style="243" customWidth="1"/>
    <col min="12925" max="12925" width="6" style="243" customWidth="1"/>
    <col min="12926" max="12926" width="5.7109375" style="243" customWidth="1"/>
    <col min="12927" max="12927" width="5.42578125" style="243" customWidth="1"/>
    <col min="12928" max="12928" width="4.5703125" style="243" customWidth="1"/>
    <col min="12929" max="12929" width="7.85546875" style="243" customWidth="1"/>
    <col min="12930" max="12931" width="7.7109375" style="243" customWidth="1"/>
    <col min="12932" max="12932" width="2" style="243" customWidth="1"/>
    <col min="12933" max="12933" width="9.140625" style="243" customWidth="1"/>
    <col min="12934" max="12934" width="5.140625" style="243" customWidth="1"/>
    <col min="12935" max="12935" width="5.7109375" style="243" customWidth="1"/>
    <col min="12936" max="12936" width="5.85546875" style="243" customWidth="1"/>
    <col min="12937" max="12937" width="5.5703125" style="243" customWidth="1"/>
    <col min="12938" max="12939" width="6" style="243" customWidth="1"/>
    <col min="12940" max="12940" width="3.7109375" style="243" customWidth="1"/>
    <col min="12941" max="12941" width="2.5703125" style="243" customWidth="1"/>
    <col min="12942" max="12942" width="8.5703125" style="243" customWidth="1"/>
    <col min="12943" max="12943" width="6.42578125" style="243" customWidth="1"/>
    <col min="12944" max="12944" width="6" style="243" customWidth="1"/>
    <col min="12945" max="12948" width="9.140625" style="243" customWidth="1"/>
    <col min="12949" max="12950" width="4.42578125" style="243" customWidth="1"/>
    <col min="12951" max="12951" width="9.140625" style="243"/>
    <col min="12952" max="12952" width="11.28515625" style="243" bestFit="1" customWidth="1"/>
    <col min="12953" max="13167" width="9.140625" style="243"/>
    <col min="13168" max="13168" width="8.85546875" style="243" customWidth="1"/>
    <col min="13169" max="13169" width="40.28515625" style="243" customWidth="1"/>
    <col min="13170" max="13171" width="16.42578125" style="243" customWidth="1"/>
    <col min="13172" max="13173" width="13.5703125" style="243" customWidth="1"/>
    <col min="13174" max="13176" width="10.28515625" style="243" customWidth="1"/>
    <col min="13177" max="13177" width="7.28515625" style="243" customWidth="1"/>
    <col min="13178" max="13178" width="4" style="243" bestFit="1" customWidth="1"/>
    <col min="13179" max="13179" width="5.7109375" style="243" customWidth="1"/>
    <col min="13180" max="13180" width="5.42578125" style="243" customWidth="1"/>
    <col min="13181" max="13181" width="6" style="243" customWidth="1"/>
    <col min="13182" max="13182" width="5.7109375" style="243" customWidth="1"/>
    <col min="13183" max="13183" width="5.42578125" style="243" customWidth="1"/>
    <col min="13184" max="13184" width="4.5703125" style="243" customWidth="1"/>
    <col min="13185" max="13185" width="7.85546875" style="243" customWidth="1"/>
    <col min="13186" max="13187" width="7.7109375" style="243" customWidth="1"/>
    <col min="13188" max="13188" width="2" style="243" customWidth="1"/>
    <col min="13189" max="13189" width="9.140625" style="243" customWidth="1"/>
    <col min="13190" max="13190" width="5.140625" style="243" customWidth="1"/>
    <col min="13191" max="13191" width="5.7109375" style="243" customWidth="1"/>
    <col min="13192" max="13192" width="5.85546875" style="243" customWidth="1"/>
    <col min="13193" max="13193" width="5.5703125" style="243" customWidth="1"/>
    <col min="13194" max="13195" width="6" style="243" customWidth="1"/>
    <col min="13196" max="13196" width="3.7109375" style="243" customWidth="1"/>
    <col min="13197" max="13197" width="2.5703125" style="243" customWidth="1"/>
    <col min="13198" max="13198" width="8.5703125" style="243" customWidth="1"/>
    <col min="13199" max="13199" width="6.42578125" style="243" customWidth="1"/>
    <col min="13200" max="13200" width="6" style="243" customWidth="1"/>
    <col min="13201" max="13204" width="9.140625" style="243" customWidth="1"/>
    <col min="13205" max="13206" width="4.42578125" style="243" customWidth="1"/>
    <col min="13207" max="13207" width="9.140625" style="243"/>
    <col min="13208" max="13208" width="11.28515625" style="243" bestFit="1" customWidth="1"/>
    <col min="13209" max="13423" width="9.140625" style="243"/>
    <col min="13424" max="13424" width="8.85546875" style="243" customWidth="1"/>
    <col min="13425" max="13425" width="40.28515625" style="243" customWidth="1"/>
    <col min="13426" max="13427" width="16.42578125" style="243" customWidth="1"/>
    <col min="13428" max="13429" width="13.5703125" style="243" customWidth="1"/>
    <col min="13430" max="13432" width="10.28515625" style="243" customWidth="1"/>
    <col min="13433" max="13433" width="7.28515625" style="243" customWidth="1"/>
    <col min="13434" max="13434" width="4" style="243" bestFit="1" customWidth="1"/>
    <col min="13435" max="13435" width="5.7109375" style="243" customWidth="1"/>
    <col min="13436" max="13436" width="5.42578125" style="243" customWidth="1"/>
    <col min="13437" max="13437" width="6" style="243" customWidth="1"/>
    <col min="13438" max="13438" width="5.7109375" style="243" customWidth="1"/>
    <col min="13439" max="13439" width="5.42578125" style="243" customWidth="1"/>
    <col min="13440" max="13440" width="4.5703125" style="243" customWidth="1"/>
    <col min="13441" max="13441" width="7.85546875" style="243" customWidth="1"/>
    <col min="13442" max="13443" width="7.7109375" style="243" customWidth="1"/>
    <col min="13444" max="13444" width="2" style="243" customWidth="1"/>
    <col min="13445" max="13445" width="9.140625" style="243" customWidth="1"/>
    <col min="13446" max="13446" width="5.140625" style="243" customWidth="1"/>
    <col min="13447" max="13447" width="5.7109375" style="243" customWidth="1"/>
    <col min="13448" max="13448" width="5.85546875" style="243" customWidth="1"/>
    <col min="13449" max="13449" width="5.5703125" style="243" customWidth="1"/>
    <col min="13450" max="13451" width="6" style="243" customWidth="1"/>
    <col min="13452" max="13452" width="3.7109375" style="243" customWidth="1"/>
    <col min="13453" max="13453" width="2.5703125" style="243" customWidth="1"/>
    <col min="13454" max="13454" width="8.5703125" style="243" customWidth="1"/>
    <col min="13455" max="13455" width="6.42578125" style="243" customWidth="1"/>
    <col min="13456" max="13456" width="6" style="243" customWidth="1"/>
    <col min="13457" max="13460" width="9.140625" style="243" customWidth="1"/>
    <col min="13461" max="13462" width="4.42578125" style="243" customWidth="1"/>
    <col min="13463" max="13463" width="9.140625" style="243"/>
    <col min="13464" max="13464" width="11.28515625" style="243" bestFit="1" customWidth="1"/>
    <col min="13465" max="13679" width="9.140625" style="243"/>
    <col min="13680" max="13680" width="8.85546875" style="243" customWidth="1"/>
    <col min="13681" max="13681" width="40.28515625" style="243" customWidth="1"/>
    <col min="13682" max="13683" width="16.42578125" style="243" customWidth="1"/>
    <col min="13684" max="13685" width="13.5703125" style="243" customWidth="1"/>
    <col min="13686" max="13688" width="10.28515625" style="243" customWidth="1"/>
    <col min="13689" max="13689" width="7.28515625" style="243" customWidth="1"/>
    <col min="13690" max="13690" width="4" style="243" bestFit="1" customWidth="1"/>
    <col min="13691" max="13691" width="5.7109375" style="243" customWidth="1"/>
    <col min="13692" max="13692" width="5.42578125" style="243" customWidth="1"/>
    <col min="13693" max="13693" width="6" style="243" customWidth="1"/>
    <col min="13694" max="13694" width="5.7109375" style="243" customWidth="1"/>
    <col min="13695" max="13695" width="5.42578125" style="243" customWidth="1"/>
    <col min="13696" max="13696" width="4.5703125" style="243" customWidth="1"/>
    <col min="13697" max="13697" width="7.85546875" style="243" customWidth="1"/>
    <col min="13698" max="13699" width="7.7109375" style="243" customWidth="1"/>
    <col min="13700" max="13700" width="2" style="243" customWidth="1"/>
    <col min="13701" max="13701" width="9.140625" style="243" customWidth="1"/>
    <col min="13702" max="13702" width="5.140625" style="243" customWidth="1"/>
    <col min="13703" max="13703" width="5.7109375" style="243" customWidth="1"/>
    <col min="13704" max="13704" width="5.85546875" style="243" customWidth="1"/>
    <col min="13705" max="13705" width="5.5703125" style="243" customWidth="1"/>
    <col min="13706" max="13707" width="6" style="243" customWidth="1"/>
    <col min="13708" max="13708" width="3.7109375" style="243" customWidth="1"/>
    <col min="13709" max="13709" width="2.5703125" style="243" customWidth="1"/>
    <col min="13710" max="13710" width="8.5703125" style="243" customWidth="1"/>
    <col min="13711" max="13711" width="6.42578125" style="243" customWidth="1"/>
    <col min="13712" max="13712" width="6" style="243" customWidth="1"/>
    <col min="13713" max="13716" width="9.140625" style="243" customWidth="1"/>
    <col min="13717" max="13718" width="4.42578125" style="243" customWidth="1"/>
    <col min="13719" max="13719" width="9.140625" style="243"/>
    <col min="13720" max="13720" width="11.28515625" style="243" bestFit="1" customWidth="1"/>
    <col min="13721" max="13935" width="9.140625" style="243"/>
    <col min="13936" max="13936" width="8.85546875" style="243" customWidth="1"/>
    <col min="13937" max="13937" width="40.28515625" style="243" customWidth="1"/>
    <col min="13938" max="13939" width="16.42578125" style="243" customWidth="1"/>
    <col min="13940" max="13941" width="13.5703125" style="243" customWidth="1"/>
    <col min="13942" max="13944" width="10.28515625" style="243" customWidth="1"/>
    <col min="13945" max="13945" width="7.28515625" style="243" customWidth="1"/>
    <col min="13946" max="13946" width="4" style="243" bestFit="1" customWidth="1"/>
    <col min="13947" max="13947" width="5.7109375" style="243" customWidth="1"/>
    <col min="13948" max="13948" width="5.42578125" style="243" customWidth="1"/>
    <col min="13949" max="13949" width="6" style="243" customWidth="1"/>
    <col min="13950" max="13950" width="5.7109375" style="243" customWidth="1"/>
    <col min="13951" max="13951" width="5.42578125" style="243" customWidth="1"/>
    <col min="13952" max="13952" width="4.5703125" style="243" customWidth="1"/>
    <col min="13953" max="13953" width="7.85546875" style="243" customWidth="1"/>
    <col min="13954" max="13955" width="7.7109375" style="243" customWidth="1"/>
    <col min="13956" max="13956" width="2" style="243" customWidth="1"/>
    <col min="13957" max="13957" width="9.140625" style="243" customWidth="1"/>
    <col min="13958" max="13958" width="5.140625" style="243" customWidth="1"/>
    <col min="13959" max="13959" width="5.7109375" style="243" customWidth="1"/>
    <col min="13960" max="13960" width="5.85546875" style="243" customWidth="1"/>
    <col min="13961" max="13961" width="5.5703125" style="243" customWidth="1"/>
    <col min="13962" max="13963" width="6" style="243" customWidth="1"/>
    <col min="13964" max="13964" width="3.7109375" style="243" customWidth="1"/>
    <col min="13965" max="13965" width="2.5703125" style="243" customWidth="1"/>
    <col min="13966" max="13966" width="8.5703125" style="243" customWidth="1"/>
    <col min="13967" max="13967" width="6.42578125" style="243" customWidth="1"/>
    <col min="13968" max="13968" width="6" style="243" customWidth="1"/>
    <col min="13969" max="13972" width="9.140625" style="243" customWidth="1"/>
    <col min="13973" max="13974" width="4.42578125" style="243" customWidth="1"/>
    <col min="13975" max="13975" width="9.140625" style="243"/>
    <col min="13976" max="13976" width="11.28515625" style="243" bestFit="1" customWidth="1"/>
    <col min="13977" max="14191" width="9.140625" style="243"/>
    <col min="14192" max="14192" width="8.85546875" style="243" customWidth="1"/>
    <col min="14193" max="14193" width="40.28515625" style="243" customWidth="1"/>
    <col min="14194" max="14195" width="16.42578125" style="243" customWidth="1"/>
    <col min="14196" max="14197" width="13.5703125" style="243" customWidth="1"/>
    <col min="14198" max="14200" width="10.28515625" style="243" customWidth="1"/>
    <col min="14201" max="14201" width="7.28515625" style="243" customWidth="1"/>
    <col min="14202" max="14202" width="4" style="243" bestFit="1" customWidth="1"/>
    <col min="14203" max="14203" width="5.7109375" style="243" customWidth="1"/>
    <col min="14204" max="14204" width="5.42578125" style="243" customWidth="1"/>
    <col min="14205" max="14205" width="6" style="243" customWidth="1"/>
    <col min="14206" max="14206" width="5.7109375" style="243" customWidth="1"/>
    <col min="14207" max="14207" width="5.42578125" style="243" customWidth="1"/>
    <col min="14208" max="14208" width="4.5703125" style="243" customWidth="1"/>
    <col min="14209" max="14209" width="7.85546875" style="243" customWidth="1"/>
    <col min="14210" max="14211" width="7.7109375" style="243" customWidth="1"/>
    <col min="14212" max="14212" width="2" style="243" customWidth="1"/>
    <col min="14213" max="14213" width="9.140625" style="243" customWidth="1"/>
    <col min="14214" max="14214" width="5.140625" style="243" customWidth="1"/>
    <col min="14215" max="14215" width="5.7109375" style="243" customWidth="1"/>
    <col min="14216" max="14216" width="5.85546875" style="243" customWidth="1"/>
    <col min="14217" max="14217" width="5.5703125" style="243" customWidth="1"/>
    <col min="14218" max="14219" width="6" style="243" customWidth="1"/>
    <col min="14220" max="14220" width="3.7109375" style="243" customWidth="1"/>
    <col min="14221" max="14221" width="2.5703125" style="243" customWidth="1"/>
    <col min="14222" max="14222" width="8.5703125" style="243" customWidth="1"/>
    <col min="14223" max="14223" width="6.42578125" style="243" customWidth="1"/>
    <col min="14224" max="14224" width="6" style="243" customWidth="1"/>
    <col min="14225" max="14228" width="9.140625" style="243" customWidth="1"/>
    <col min="14229" max="14230" width="4.42578125" style="243" customWidth="1"/>
    <col min="14231" max="14231" width="9.140625" style="243"/>
    <col min="14232" max="14232" width="11.28515625" style="243" bestFit="1" customWidth="1"/>
    <col min="14233" max="14447" width="9.140625" style="243"/>
    <col min="14448" max="14448" width="8.85546875" style="243" customWidth="1"/>
    <col min="14449" max="14449" width="40.28515625" style="243" customWidth="1"/>
    <col min="14450" max="14451" width="16.42578125" style="243" customWidth="1"/>
    <col min="14452" max="14453" width="13.5703125" style="243" customWidth="1"/>
    <col min="14454" max="14456" width="10.28515625" style="243" customWidth="1"/>
    <col min="14457" max="14457" width="7.28515625" style="243" customWidth="1"/>
    <col min="14458" max="14458" width="4" style="243" bestFit="1" customWidth="1"/>
    <col min="14459" max="14459" width="5.7109375" style="243" customWidth="1"/>
    <col min="14460" max="14460" width="5.42578125" style="243" customWidth="1"/>
    <col min="14461" max="14461" width="6" style="243" customWidth="1"/>
    <col min="14462" max="14462" width="5.7109375" style="243" customWidth="1"/>
    <col min="14463" max="14463" width="5.42578125" style="243" customWidth="1"/>
    <col min="14464" max="14464" width="4.5703125" style="243" customWidth="1"/>
    <col min="14465" max="14465" width="7.85546875" style="243" customWidth="1"/>
    <col min="14466" max="14467" width="7.7109375" style="243" customWidth="1"/>
    <col min="14468" max="14468" width="2" style="243" customWidth="1"/>
    <col min="14469" max="14469" width="9.140625" style="243" customWidth="1"/>
    <col min="14470" max="14470" width="5.140625" style="243" customWidth="1"/>
    <col min="14471" max="14471" width="5.7109375" style="243" customWidth="1"/>
    <col min="14472" max="14472" width="5.85546875" style="243" customWidth="1"/>
    <col min="14473" max="14473" width="5.5703125" style="243" customWidth="1"/>
    <col min="14474" max="14475" width="6" style="243" customWidth="1"/>
    <col min="14476" max="14476" width="3.7109375" style="243" customWidth="1"/>
    <col min="14477" max="14477" width="2.5703125" style="243" customWidth="1"/>
    <col min="14478" max="14478" width="8.5703125" style="243" customWidth="1"/>
    <col min="14479" max="14479" width="6.42578125" style="243" customWidth="1"/>
    <col min="14480" max="14480" width="6" style="243" customWidth="1"/>
    <col min="14481" max="14484" width="9.140625" style="243" customWidth="1"/>
    <col min="14485" max="14486" width="4.42578125" style="243" customWidth="1"/>
    <col min="14487" max="14487" width="9.140625" style="243"/>
    <col min="14488" max="14488" width="11.28515625" style="243" bestFit="1" customWidth="1"/>
    <col min="14489" max="14703" width="9.140625" style="243"/>
    <col min="14704" max="14704" width="8.85546875" style="243" customWidth="1"/>
    <col min="14705" max="14705" width="40.28515625" style="243" customWidth="1"/>
    <col min="14706" max="14707" width="16.42578125" style="243" customWidth="1"/>
    <col min="14708" max="14709" width="13.5703125" style="243" customWidth="1"/>
    <col min="14710" max="14712" width="10.28515625" style="243" customWidth="1"/>
    <col min="14713" max="14713" width="7.28515625" style="243" customWidth="1"/>
    <col min="14714" max="14714" width="4" style="243" bestFit="1" customWidth="1"/>
    <col min="14715" max="14715" width="5.7109375" style="243" customWidth="1"/>
    <col min="14716" max="14716" width="5.42578125" style="243" customWidth="1"/>
    <col min="14717" max="14717" width="6" style="243" customWidth="1"/>
    <col min="14718" max="14718" width="5.7109375" style="243" customWidth="1"/>
    <col min="14719" max="14719" width="5.42578125" style="243" customWidth="1"/>
    <col min="14720" max="14720" width="4.5703125" style="243" customWidth="1"/>
    <col min="14721" max="14721" width="7.85546875" style="243" customWidth="1"/>
    <col min="14722" max="14723" width="7.7109375" style="243" customWidth="1"/>
    <col min="14724" max="14724" width="2" style="243" customWidth="1"/>
    <col min="14725" max="14725" width="9.140625" style="243" customWidth="1"/>
    <col min="14726" max="14726" width="5.140625" style="243" customWidth="1"/>
    <col min="14727" max="14727" width="5.7109375" style="243" customWidth="1"/>
    <col min="14728" max="14728" width="5.85546875" style="243" customWidth="1"/>
    <col min="14729" max="14729" width="5.5703125" style="243" customWidth="1"/>
    <col min="14730" max="14731" width="6" style="243" customWidth="1"/>
    <col min="14732" max="14732" width="3.7109375" style="243" customWidth="1"/>
    <col min="14733" max="14733" width="2.5703125" style="243" customWidth="1"/>
    <col min="14734" max="14734" width="8.5703125" style="243" customWidth="1"/>
    <col min="14735" max="14735" width="6.42578125" style="243" customWidth="1"/>
    <col min="14736" max="14736" width="6" style="243" customWidth="1"/>
    <col min="14737" max="14740" width="9.140625" style="243" customWidth="1"/>
    <col min="14741" max="14742" width="4.42578125" style="243" customWidth="1"/>
    <col min="14743" max="14743" width="9.140625" style="243"/>
    <col min="14744" max="14744" width="11.28515625" style="243" bestFit="1" customWidth="1"/>
    <col min="14745" max="14959" width="9.140625" style="243"/>
    <col min="14960" max="14960" width="8.85546875" style="243" customWidth="1"/>
    <col min="14961" max="14961" width="40.28515625" style="243" customWidth="1"/>
    <col min="14962" max="14963" width="16.42578125" style="243" customWidth="1"/>
    <col min="14964" max="14965" width="13.5703125" style="243" customWidth="1"/>
    <col min="14966" max="14968" width="10.28515625" style="243" customWidth="1"/>
    <col min="14969" max="14969" width="7.28515625" style="243" customWidth="1"/>
    <col min="14970" max="14970" width="4" style="243" bestFit="1" customWidth="1"/>
    <col min="14971" max="14971" width="5.7109375" style="243" customWidth="1"/>
    <col min="14972" max="14972" width="5.42578125" style="243" customWidth="1"/>
    <col min="14973" max="14973" width="6" style="243" customWidth="1"/>
    <col min="14974" max="14974" width="5.7109375" style="243" customWidth="1"/>
    <col min="14975" max="14975" width="5.42578125" style="243" customWidth="1"/>
    <col min="14976" max="14976" width="4.5703125" style="243" customWidth="1"/>
    <col min="14977" max="14977" width="7.85546875" style="243" customWidth="1"/>
    <col min="14978" max="14979" width="7.7109375" style="243" customWidth="1"/>
    <col min="14980" max="14980" width="2" style="243" customWidth="1"/>
    <col min="14981" max="14981" width="9.140625" style="243" customWidth="1"/>
    <col min="14982" max="14982" width="5.140625" style="243" customWidth="1"/>
    <col min="14983" max="14983" width="5.7109375" style="243" customWidth="1"/>
    <col min="14984" max="14984" width="5.85546875" style="243" customWidth="1"/>
    <col min="14985" max="14985" width="5.5703125" style="243" customWidth="1"/>
    <col min="14986" max="14987" width="6" style="243" customWidth="1"/>
    <col min="14988" max="14988" width="3.7109375" style="243" customWidth="1"/>
    <col min="14989" max="14989" width="2.5703125" style="243" customWidth="1"/>
    <col min="14990" max="14990" width="8.5703125" style="243" customWidth="1"/>
    <col min="14991" max="14991" width="6.42578125" style="243" customWidth="1"/>
    <col min="14992" max="14992" width="6" style="243" customWidth="1"/>
    <col min="14993" max="14996" width="9.140625" style="243" customWidth="1"/>
    <col min="14997" max="14998" width="4.42578125" style="243" customWidth="1"/>
    <col min="14999" max="14999" width="9.140625" style="243"/>
    <col min="15000" max="15000" width="11.28515625" style="243" bestFit="1" customWidth="1"/>
    <col min="15001" max="15215" width="9.140625" style="243"/>
    <col min="15216" max="15216" width="8.85546875" style="243" customWidth="1"/>
    <col min="15217" max="15217" width="40.28515625" style="243" customWidth="1"/>
    <col min="15218" max="15219" width="16.42578125" style="243" customWidth="1"/>
    <col min="15220" max="15221" width="13.5703125" style="243" customWidth="1"/>
    <col min="15222" max="15224" width="10.28515625" style="243" customWidth="1"/>
    <col min="15225" max="15225" width="7.28515625" style="243" customWidth="1"/>
    <col min="15226" max="15226" width="4" style="243" bestFit="1" customWidth="1"/>
    <col min="15227" max="15227" width="5.7109375" style="243" customWidth="1"/>
    <col min="15228" max="15228" width="5.42578125" style="243" customWidth="1"/>
    <col min="15229" max="15229" width="6" style="243" customWidth="1"/>
    <col min="15230" max="15230" width="5.7109375" style="243" customWidth="1"/>
    <col min="15231" max="15231" width="5.42578125" style="243" customWidth="1"/>
    <col min="15232" max="15232" width="4.5703125" style="243" customWidth="1"/>
    <col min="15233" max="15233" width="7.85546875" style="243" customWidth="1"/>
    <col min="15234" max="15235" width="7.7109375" style="243" customWidth="1"/>
    <col min="15236" max="15236" width="2" style="243" customWidth="1"/>
    <col min="15237" max="15237" width="9.140625" style="243" customWidth="1"/>
    <col min="15238" max="15238" width="5.140625" style="243" customWidth="1"/>
    <col min="15239" max="15239" width="5.7109375" style="243" customWidth="1"/>
    <col min="15240" max="15240" width="5.85546875" style="243" customWidth="1"/>
    <col min="15241" max="15241" width="5.5703125" style="243" customWidth="1"/>
    <col min="15242" max="15243" width="6" style="243" customWidth="1"/>
    <col min="15244" max="15244" width="3.7109375" style="243" customWidth="1"/>
    <col min="15245" max="15245" width="2.5703125" style="243" customWidth="1"/>
    <col min="15246" max="15246" width="8.5703125" style="243" customWidth="1"/>
    <col min="15247" max="15247" width="6.42578125" style="243" customWidth="1"/>
    <col min="15248" max="15248" width="6" style="243" customWidth="1"/>
    <col min="15249" max="15252" width="9.140625" style="243" customWidth="1"/>
    <col min="15253" max="15254" width="4.42578125" style="243" customWidth="1"/>
    <col min="15255" max="15255" width="9.140625" style="243"/>
    <col min="15256" max="15256" width="11.28515625" style="243" bestFit="1" customWidth="1"/>
    <col min="15257" max="15471" width="9.140625" style="243"/>
    <col min="15472" max="15472" width="8.85546875" style="243" customWidth="1"/>
    <col min="15473" max="15473" width="40.28515625" style="243" customWidth="1"/>
    <col min="15474" max="15475" width="16.42578125" style="243" customWidth="1"/>
    <col min="15476" max="15477" width="13.5703125" style="243" customWidth="1"/>
    <col min="15478" max="15480" width="10.28515625" style="243" customWidth="1"/>
    <col min="15481" max="15481" width="7.28515625" style="243" customWidth="1"/>
    <col min="15482" max="15482" width="4" style="243" bestFit="1" customWidth="1"/>
    <col min="15483" max="15483" width="5.7109375" style="243" customWidth="1"/>
    <col min="15484" max="15484" width="5.42578125" style="243" customWidth="1"/>
    <col min="15485" max="15485" width="6" style="243" customWidth="1"/>
    <col min="15486" max="15486" width="5.7109375" style="243" customWidth="1"/>
    <col min="15487" max="15487" width="5.42578125" style="243" customWidth="1"/>
    <col min="15488" max="15488" width="4.5703125" style="243" customWidth="1"/>
    <col min="15489" max="15489" width="7.85546875" style="243" customWidth="1"/>
    <col min="15490" max="15491" width="7.7109375" style="243" customWidth="1"/>
    <col min="15492" max="15492" width="2" style="243" customWidth="1"/>
    <col min="15493" max="15493" width="9.140625" style="243" customWidth="1"/>
    <col min="15494" max="15494" width="5.140625" style="243" customWidth="1"/>
    <col min="15495" max="15495" width="5.7109375" style="243" customWidth="1"/>
    <col min="15496" max="15496" width="5.85546875" style="243" customWidth="1"/>
    <col min="15497" max="15497" width="5.5703125" style="243" customWidth="1"/>
    <col min="15498" max="15499" width="6" style="243" customWidth="1"/>
    <col min="15500" max="15500" width="3.7109375" style="243" customWidth="1"/>
    <col min="15501" max="15501" width="2.5703125" style="243" customWidth="1"/>
    <col min="15502" max="15502" width="8.5703125" style="243" customWidth="1"/>
    <col min="15503" max="15503" width="6.42578125" style="243" customWidth="1"/>
    <col min="15504" max="15504" width="6" style="243" customWidth="1"/>
    <col min="15505" max="15508" width="9.140625" style="243" customWidth="1"/>
    <col min="15509" max="15510" width="4.42578125" style="243" customWidth="1"/>
    <col min="15511" max="15511" width="9.140625" style="243"/>
    <col min="15512" max="15512" width="11.28515625" style="243" bestFit="1" customWidth="1"/>
    <col min="15513" max="15727" width="9.140625" style="243"/>
    <col min="15728" max="15728" width="8.85546875" style="243" customWidth="1"/>
    <col min="15729" max="15729" width="40.28515625" style="243" customWidth="1"/>
    <col min="15730" max="15731" width="16.42578125" style="243" customWidth="1"/>
    <col min="15732" max="15733" width="13.5703125" style="243" customWidth="1"/>
    <col min="15734" max="15736" width="10.28515625" style="243" customWidth="1"/>
    <col min="15737" max="15737" width="7.28515625" style="243" customWidth="1"/>
    <col min="15738" max="15738" width="4" style="243" bestFit="1" customWidth="1"/>
    <col min="15739" max="15739" width="5.7109375" style="243" customWidth="1"/>
    <col min="15740" max="15740" width="5.42578125" style="243" customWidth="1"/>
    <col min="15741" max="15741" width="6" style="243" customWidth="1"/>
    <col min="15742" max="15742" width="5.7109375" style="243" customWidth="1"/>
    <col min="15743" max="15743" width="5.42578125" style="243" customWidth="1"/>
    <col min="15744" max="15744" width="4.5703125" style="243" customWidth="1"/>
    <col min="15745" max="15745" width="7.85546875" style="243" customWidth="1"/>
    <col min="15746" max="15747" width="7.7109375" style="243" customWidth="1"/>
    <col min="15748" max="15748" width="2" style="243" customWidth="1"/>
    <col min="15749" max="15749" width="9.140625" style="243" customWidth="1"/>
    <col min="15750" max="15750" width="5.140625" style="243" customWidth="1"/>
    <col min="15751" max="15751" width="5.7109375" style="243" customWidth="1"/>
    <col min="15752" max="15752" width="5.85546875" style="243" customWidth="1"/>
    <col min="15753" max="15753" width="5.5703125" style="243" customWidth="1"/>
    <col min="15754" max="15755" width="6" style="243" customWidth="1"/>
    <col min="15756" max="15756" width="3.7109375" style="243" customWidth="1"/>
    <col min="15757" max="15757" width="2.5703125" style="243" customWidth="1"/>
    <col min="15758" max="15758" width="8.5703125" style="243" customWidth="1"/>
    <col min="15759" max="15759" width="6.42578125" style="243" customWidth="1"/>
    <col min="15760" max="15760" width="6" style="243" customWidth="1"/>
    <col min="15761" max="15764" width="9.140625" style="243" customWidth="1"/>
    <col min="15765" max="15766" width="4.42578125" style="243" customWidth="1"/>
    <col min="15767" max="15767" width="9.140625" style="243"/>
    <col min="15768" max="15768" width="11.28515625" style="243" bestFit="1" customWidth="1"/>
    <col min="15769" max="15983" width="9.140625" style="243"/>
    <col min="15984" max="15984" width="8.85546875" style="243" customWidth="1"/>
    <col min="15985" max="15985" width="40.28515625" style="243" customWidth="1"/>
    <col min="15986" max="15987" width="16.42578125" style="243" customWidth="1"/>
    <col min="15988" max="15989" width="13.5703125" style="243" customWidth="1"/>
    <col min="15990" max="15992" width="10.28515625" style="243" customWidth="1"/>
    <col min="15993" max="15993" width="7.28515625" style="243" customWidth="1"/>
    <col min="15994" max="15994" width="4" style="243" bestFit="1" customWidth="1"/>
    <col min="15995" max="15995" width="5.7109375" style="243" customWidth="1"/>
    <col min="15996" max="15996" width="5.42578125" style="243" customWidth="1"/>
    <col min="15997" max="15997" width="6" style="243" customWidth="1"/>
    <col min="15998" max="15998" width="5.7109375" style="243" customWidth="1"/>
    <col min="15999" max="15999" width="5.42578125" style="243" customWidth="1"/>
    <col min="16000" max="16000" width="4.5703125" style="243" customWidth="1"/>
    <col min="16001" max="16001" width="7.85546875" style="243" customWidth="1"/>
    <col min="16002" max="16003" width="7.7109375" style="243" customWidth="1"/>
    <col min="16004" max="16004" width="2" style="243" customWidth="1"/>
    <col min="16005" max="16005" width="9.140625" style="243" customWidth="1"/>
    <col min="16006" max="16006" width="5.140625" style="243" customWidth="1"/>
    <col min="16007" max="16007" width="5.7109375" style="243" customWidth="1"/>
    <col min="16008" max="16008" width="5.85546875" style="243" customWidth="1"/>
    <col min="16009" max="16009" width="5.5703125" style="243" customWidth="1"/>
    <col min="16010" max="16011" width="6" style="243" customWidth="1"/>
    <col min="16012" max="16012" width="3.7109375" style="243" customWidth="1"/>
    <col min="16013" max="16013" width="2.5703125" style="243" customWidth="1"/>
    <col min="16014" max="16014" width="8.5703125" style="243" customWidth="1"/>
    <col min="16015" max="16015" width="6.42578125" style="243" customWidth="1"/>
    <col min="16016" max="16016" width="6" style="243" customWidth="1"/>
    <col min="16017" max="16020" width="9.140625" style="243" customWidth="1"/>
    <col min="16021" max="16022" width="4.42578125" style="243" customWidth="1"/>
    <col min="16023" max="16023" width="9.140625" style="243"/>
    <col min="16024" max="16024" width="11.28515625" style="243" bestFit="1" customWidth="1"/>
    <col min="16025" max="16384" width="9.140625" style="243"/>
  </cols>
  <sheetData>
    <row r="1" spans="1:12" ht="15.75" x14ac:dyDescent="0.2">
      <c r="A1" s="186" t="s">
        <v>591</v>
      </c>
      <c r="B1" s="186"/>
      <c r="C1" s="483"/>
      <c r="D1" s="483"/>
      <c r="E1" s="237"/>
      <c r="F1" s="238" t="s">
        <v>304</v>
      </c>
      <c r="G1" s="239"/>
      <c r="H1" s="240" t="s">
        <v>198</v>
      </c>
      <c r="I1" s="241"/>
      <c r="J1" s="242" t="s">
        <v>199</v>
      </c>
      <c r="K1" s="510" t="s">
        <v>200</v>
      </c>
      <c r="L1" s="511"/>
    </row>
    <row r="2" spans="1:12" s="244" customFormat="1" ht="25.5" customHeight="1" x14ac:dyDescent="0.2">
      <c r="A2" s="187" t="s">
        <v>305</v>
      </c>
      <c r="B2" s="187" t="s">
        <v>592</v>
      </c>
      <c r="C2" s="484" t="s">
        <v>593</v>
      </c>
      <c r="D2" s="484" t="s">
        <v>594</v>
      </c>
      <c r="E2" s="188" t="s">
        <v>306</v>
      </c>
      <c r="F2" s="189" t="s">
        <v>158</v>
      </c>
      <c r="G2" s="190" t="s">
        <v>159</v>
      </c>
      <c r="H2" s="191" t="s">
        <v>307</v>
      </c>
      <c r="I2" s="192" t="s">
        <v>308</v>
      </c>
      <c r="J2" s="193" t="s">
        <v>309</v>
      </c>
      <c r="K2" s="194" t="s">
        <v>535</v>
      </c>
      <c r="L2" s="195" t="s">
        <v>204</v>
      </c>
    </row>
    <row r="3" spans="1:12" ht="12.75" customHeight="1" thickBot="1" x14ac:dyDescent="0.25">
      <c r="A3" s="245" t="s">
        <v>310</v>
      </c>
      <c r="B3" s="245" t="s">
        <v>310</v>
      </c>
      <c r="C3" s="485" t="s">
        <v>310</v>
      </c>
      <c r="D3" s="485" t="s">
        <v>310</v>
      </c>
      <c r="E3" s="246" t="s">
        <v>311</v>
      </c>
      <c r="F3" s="247" t="s">
        <v>206</v>
      </c>
      <c r="G3" s="248" t="s">
        <v>207</v>
      </c>
      <c r="H3" s="249" t="s">
        <v>196</v>
      </c>
      <c r="I3" s="250" t="s">
        <v>196</v>
      </c>
      <c r="J3" s="251" t="s">
        <v>196</v>
      </c>
      <c r="K3" s="252" t="s">
        <v>196</v>
      </c>
      <c r="L3" s="253" t="s">
        <v>196</v>
      </c>
    </row>
    <row r="4" spans="1:12" ht="13.5" thickBot="1" x14ac:dyDescent="0.25">
      <c r="A4" s="184" t="s">
        <v>312</v>
      </c>
      <c r="B4" s="184" t="s">
        <v>312</v>
      </c>
      <c r="C4" s="486"/>
      <c r="D4" s="486"/>
      <c r="E4" s="254"/>
      <c r="F4" s="255"/>
      <c r="G4" s="256"/>
      <c r="H4" s="257"/>
      <c r="I4" s="258"/>
      <c r="J4" s="259"/>
      <c r="K4" s="260"/>
      <c r="L4" s="258"/>
    </row>
    <row r="5" spans="1:12" x14ac:dyDescent="0.2">
      <c r="A5" s="501" t="s">
        <v>536</v>
      </c>
      <c r="B5" s="501" t="s">
        <v>595</v>
      </c>
      <c r="C5" s="502" t="s">
        <v>596</v>
      </c>
      <c r="D5" s="501" t="s">
        <v>597</v>
      </c>
      <c r="E5" s="503" t="s">
        <v>537</v>
      </c>
      <c r="F5" s="232">
        <v>11.03</v>
      </c>
      <c r="G5" s="233">
        <v>51</v>
      </c>
      <c r="H5" s="504">
        <v>26410</v>
      </c>
      <c r="I5" s="505">
        <v>13560</v>
      </c>
      <c r="J5" s="440">
        <f>ROUND(12*1.35278*(1/F5*H5+1/G5*I5)+L5,0)</f>
        <v>43840</v>
      </c>
      <c r="K5" s="506">
        <f t="shared" ref="K5:K68" si="0">ROUND(12*(1/F5*H5+1/G5*I5),0)</f>
        <v>31923</v>
      </c>
      <c r="L5" s="505">
        <v>655</v>
      </c>
    </row>
    <row r="6" spans="1:12" x14ac:dyDescent="0.2">
      <c r="A6" s="196" t="s">
        <v>538</v>
      </c>
      <c r="B6" s="196" t="s">
        <v>598</v>
      </c>
      <c r="C6" s="487" t="s">
        <v>596</v>
      </c>
      <c r="D6" s="196" t="s">
        <v>597</v>
      </c>
      <c r="E6" s="261" t="s">
        <v>539</v>
      </c>
      <c r="F6" s="197">
        <v>11.41</v>
      </c>
      <c r="G6" s="198">
        <v>51</v>
      </c>
      <c r="H6" s="199">
        <v>26410</v>
      </c>
      <c r="I6" s="200">
        <v>13560</v>
      </c>
      <c r="J6" s="207">
        <f t="shared" ref="J6:J12" si="1">ROUND(12*1.35278*(1/F6*H6+1/G6*I6)+L6,0)</f>
        <v>42545</v>
      </c>
      <c r="K6" s="201">
        <f t="shared" si="0"/>
        <v>30966</v>
      </c>
      <c r="L6" s="200">
        <v>655</v>
      </c>
    </row>
    <row r="7" spans="1:12" x14ac:dyDescent="0.2">
      <c r="A7" s="202" t="s">
        <v>542</v>
      </c>
      <c r="B7" s="202" t="s">
        <v>595</v>
      </c>
      <c r="C7" s="488" t="s">
        <v>599</v>
      </c>
      <c r="D7" s="202" t="s">
        <v>597</v>
      </c>
      <c r="E7" s="262" t="s">
        <v>543</v>
      </c>
      <c r="F7" s="203">
        <v>13.43</v>
      </c>
      <c r="G7" s="204">
        <v>51</v>
      </c>
      <c r="H7" s="205">
        <v>26410</v>
      </c>
      <c r="I7" s="206">
        <v>13560</v>
      </c>
      <c r="J7" s="207">
        <f t="shared" si="1"/>
        <v>36894</v>
      </c>
      <c r="K7" s="208">
        <f>ROUND(12*(1/F7*H7+1/G7*I7),0)</f>
        <v>26789</v>
      </c>
      <c r="L7" s="206">
        <v>655</v>
      </c>
    </row>
    <row r="8" spans="1:12" x14ac:dyDescent="0.2">
      <c r="A8" s="202" t="s">
        <v>542</v>
      </c>
      <c r="B8" s="202" t="s">
        <v>595</v>
      </c>
      <c r="C8" s="488" t="s">
        <v>599</v>
      </c>
      <c r="D8" s="202" t="s">
        <v>597</v>
      </c>
      <c r="E8" s="262" t="s">
        <v>581</v>
      </c>
      <c r="F8" s="203">
        <v>11.41</v>
      </c>
      <c r="G8" s="204">
        <v>51</v>
      </c>
      <c r="H8" s="205">
        <v>26410</v>
      </c>
      <c r="I8" s="206">
        <v>13560</v>
      </c>
      <c r="J8" s="207">
        <f t="shared" si="1"/>
        <v>42545</v>
      </c>
      <c r="K8" s="208">
        <f>ROUND(12*(1/F8*H8+1/G8*I8),0)</f>
        <v>30966</v>
      </c>
      <c r="L8" s="200">
        <v>655</v>
      </c>
    </row>
    <row r="9" spans="1:12" x14ac:dyDescent="0.2">
      <c r="A9" s="202" t="s">
        <v>540</v>
      </c>
      <c r="B9" s="202" t="s">
        <v>595</v>
      </c>
      <c r="C9" s="488" t="s">
        <v>600</v>
      </c>
      <c r="D9" s="202" t="s">
        <v>597</v>
      </c>
      <c r="E9" s="262" t="s">
        <v>541</v>
      </c>
      <c r="F9" s="203">
        <v>13.74</v>
      </c>
      <c r="G9" s="204">
        <v>51</v>
      </c>
      <c r="H9" s="205">
        <v>26410</v>
      </c>
      <c r="I9" s="206">
        <v>13560</v>
      </c>
      <c r="J9" s="207">
        <f t="shared" si="1"/>
        <v>36174</v>
      </c>
      <c r="K9" s="208">
        <f t="shared" si="0"/>
        <v>26256</v>
      </c>
      <c r="L9" s="206">
        <v>655</v>
      </c>
    </row>
    <row r="10" spans="1:12" x14ac:dyDescent="0.2">
      <c r="A10" s="202" t="s">
        <v>540</v>
      </c>
      <c r="B10" s="202" t="s">
        <v>595</v>
      </c>
      <c r="C10" s="488" t="s">
        <v>600</v>
      </c>
      <c r="D10" s="202" t="s">
        <v>597</v>
      </c>
      <c r="E10" s="262" t="s">
        <v>546</v>
      </c>
      <c r="F10" s="203">
        <v>12.86</v>
      </c>
      <c r="G10" s="204">
        <v>51</v>
      </c>
      <c r="H10" s="205">
        <v>26410</v>
      </c>
      <c r="I10" s="206">
        <v>13560</v>
      </c>
      <c r="J10" s="207">
        <f t="shared" si="1"/>
        <v>38309</v>
      </c>
      <c r="K10" s="208">
        <f t="shared" si="0"/>
        <v>27834</v>
      </c>
      <c r="L10" s="200">
        <v>655</v>
      </c>
    </row>
    <row r="11" spans="1:12" x14ac:dyDescent="0.2">
      <c r="A11" s="202" t="s">
        <v>544</v>
      </c>
      <c r="B11" s="202" t="s">
        <v>595</v>
      </c>
      <c r="C11" s="488" t="s">
        <v>601</v>
      </c>
      <c r="D11" s="202" t="s">
        <v>597</v>
      </c>
      <c r="E11" s="262" t="s">
        <v>545</v>
      </c>
      <c r="F11" s="203">
        <v>13.43</v>
      </c>
      <c r="G11" s="204">
        <v>51</v>
      </c>
      <c r="H11" s="205">
        <v>26410</v>
      </c>
      <c r="I11" s="206">
        <v>13560</v>
      </c>
      <c r="J11" s="207">
        <f t="shared" si="1"/>
        <v>36894</v>
      </c>
      <c r="K11" s="208">
        <f>ROUND(12*(1/F11*H11+1/G11*I11),0)</f>
        <v>26789</v>
      </c>
      <c r="L11" s="206">
        <v>655</v>
      </c>
    </row>
    <row r="12" spans="1:12" ht="13.5" thickBot="1" x14ac:dyDescent="0.25">
      <c r="A12" s="209" t="s">
        <v>544</v>
      </c>
      <c r="B12" s="209" t="s">
        <v>595</v>
      </c>
      <c r="C12" s="492" t="s">
        <v>601</v>
      </c>
      <c r="D12" s="209" t="s">
        <v>597</v>
      </c>
      <c r="E12" s="264" t="s">
        <v>547</v>
      </c>
      <c r="F12" s="210">
        <v>11.41</v>
      </c>
      <c r="G12" s="211">
        <v>51</v>
      </c>
      <c r="H12" s="212">
        <v>26410</v>
      </c>
      <c r="I12" s="213">
        <v>13560</v>
      </c>
      <c r="J12" s="214">
        <f t="shared" si="1"/>
        <v>42545</v>
      </c>
      <c r="K12" s="215">
        <f>ROUND(12*(1/F12*H12+1/G12*I12),0)</f>
        <v>30966</v>
      </c>
      <c r="L12" s="507">
        <v>655</v>
      </c>
    </row>
    <row r="13" spans="1:12" ht="13.5" thickBot="1" x14ac:dyDescent="0.25">
      <c r="A13" s="216"/>
      <c r="B13" s="216"/>
      <c r="C13" s="489"/>
      <c r="D13" s="489"/>
      <c r="E13" s="265"/>
      <c r="F13" s="217"/>
      <c r="G13" s="217"/>
      <c r="H13" s="218"/>
      <c r="I13" s="218"/>
      <c r="J13" s="218"/>
      <c r="K13" s="218"/>
      <c r="L13" s="219"/>
    </row>
    <row r="14" spans="1:12" ht="13.5" thickBot="1" x14ac:dyDescent="0.25">
      <c r="A14" s="185" t="s">
        <v>313</v>
      </c>
      <c r="B14" s="185" t="s">
        <v>313</v>
      </c>
      <c r="C14" s="490"/>
      <c r="D14" s="490"/>
      <c r="E14" s="266"/>
      <c r="F14" s="267"/>
      <c r="G14" s="267"/>
      <c r="H14" s="268"/>
      <c r="I14" s="268"/>
      <c r="J14" s="268"/>
      <c r="K14" s="268"/>
      <c r="L14" s="269"/>
    </row>
    <row r="15" spans="1:12" x14ac:dyDescent="0.2">
      <c r="A15" s="196" t="s">
        <v>314</v>
      </c>
      <c r="B15" s="196" t="s">
        <v>602</v>
      </c>
      <c r="C15" s="487" t="s">
        <v>603</v>
      </c>
      <c r="D15" s="196" t="s">
        <v>604</v>
      </c>
      <c r="E15" s="261" t="s">
        <v>548</v>
      </c>
      <c r="F15" s="232">
        <v>3.51</v>
      </c>
      <c r="G15" s="233">
        <v>20</v>
      </c>
      <c r="H15" s="199">
        <v>26910</v>
      </c>
      <c r="I15" s="200">
        <v>14700</v>
      </c>
      <c r="J15" s="440">
        <f>ROUND(12*1.35278*(1/F15*H15+1/G15*I15)+L15,0)</f>
        <v>137011</v>
      </c>
      <c r="K15" s="201">
        <f t="shared" si="0"/>
        <v>100820</v>
      </c>
      <c r="L15" s="200">
        <v>624</v>
      </c>
    </row>
    <row r="16" spans="1:12" x14ac:dyDescent="0.2">
      <c r="A16" s="202" t="s">
        <v>314</v>
      </c>
      <c r="B16" s="202" t="s">
        <v>602</v>
      </c>
      <c r="C16" s="488" t="s">
        <v>603</v>
      </c>
      <c r="D16" s="196" t="s">
        <v>604</v>
      </c>
      <c r="E16" s="262" t="s">
        <v>549</v>
      </c>
      <c r="F16" s="203">
        <v>7.02</v>
      </c>
      <c r="G16" s="204">
        <v>40</v>
      </c>
      <c r="H16" s="205">
        <v>26910</v>
      </c>
      <c r="I16" s="206">
        <v>14700</v>
      </c>
      <c r="J16" s="207">
        <f t="shared" ref="J16:J22" si="2">ROUND(12*1.35278*(1/F16*H16+1/G16*I16)+L16,0)</f>
        <v>68818</v>
      </c>
      <c r="K16" s="208">
        <f t="shared" si="0"/>
        <v>50410</v>
      </c>
      <c r="L16" s="206">
        <v>624</v>
      </c>
    </row>
    <row r="17" spans="1:12" x14ac:dyDescent="0.2">
      <c r="A17" s="220" t="s">
        <v>315</v>
      </c>
      <c r="B17" s="220" t="s">
        <v>605</v>
      </c>
      <c r="C17" s="489" t="s">
        <v>603</v>
      </c>
      <c r="D17" s="196" t="s">
        <v>604</v>
      </c>
      <c r="E17" s="270" t="s">
        <v>550</v>
      </c>
      <c r="F17" s="221">
        <v>3.51</v>
      </c>
      <c r="G17" s="222">
        <v>20</v>
      </c>
      <c r="H17" s="223">
        <v>26910</v>
      </c>
      <c r="I17" s="224">
        <v>14700</v>
      </c>
      <c r="J17" s="207">
        <f t="shared" si="2"/>
        <v>137011</v>
      </c>
      <c r="K17" s="225">
        <f t="shared" si="0"/>
        <v>100820</v>
      </c>
      <c r="L17" s="224">
        <v>624</v>
      </c>
    </row>
    <row r="18" spans="1:12" x14ac:dyDescent="0.2">
      <c r="A18" s="202" t="s">
        <v>315</v>
      </c>
      <c r="B18" s="202" t="s">
        <v>605</v>
      </c>
      <c r="C18" s="488" t="s">
        <v>603</v>
      </c>
      <c r="D18" s="196" t="s">
        <v>604</v>
      </c>
      <c r="E18" s="262" t="s">
        <v>551</v>
      </c>
      <c r="F18" s="203">
        <v>7.02</v>
      </c>
      <c r="G18" s="204">
        <v>40</v>
      </c>
      <c r="H18" s="205">
        <v>26910</v>
      </c>
      <c r="I18" s="206">
        <v>14700</v>
      </c>
      <c r="J18" s="207">
        <f t="shared" si="2"/>
        <v>68818</v>
      </c>
      <c r="K18" s="208">
        <f t="shared" si="0"/>
        <v>50410</v>
      </c>
      <c r="L18" s="206">
        <v>624</v>
      </c>
    </row>
    <row r="19" spans="1:12" x14ac:dyDescent="0.2">
      <c r="A19" s="202" t="s">
        <v>552</v>
      </c>
      <c r="B19" s="202" t="s">
        <v>606</v>
      </c>
      <c r="C19" s="488" t="s">
        <v>607</v>
      </c>
      <c r="D19" s="202" t="s">
        <v>608</v>
      </c>
      <c r="E19" s="262" t="s">
        <v>548</v>
      </c>
      <c r="F19" s="203">
        <v>3.51</v>
      </c>
      <c r="G19" s="204">
        <v>20</v>
      </c>
      <c r="H19" s="205">
        <v>26910</v>
      </c>
      <c r="I19" s="206">
        <v>14700</v>
      </c>
      <c r="J19" s="207">
        <f t="shared" si="2"/>
        <v>137011</v>
      </c>
      <c r="K19" s="208">
        <f t="shared" si="0"/>
        <v>100820</v>
      </c>
      <c r="L19" s="206">
        <v>624</v>
      </c>
    </row>
    <row r="20" spans="1:12" x14ac:dyDescent="0.2">
      <c r="A20" s="202" t="s">
        <v>552</v>
      </c>
      <c r="B20" s="202" t="s">
        <v>606</v>
      </c>
      <c r="C20" s="488" t="s">
        <v>607</v>
      </c>
      <c r="D20" s="202" t="s">
        <v>608</v>
      </c>
      <c r="E20" s="262" t="s">
        <v>549</v>
      </c>
      <c r="F20" s="203">
        <v>7.02</v>
      </c>
      <c r="G20" s="204">
        <v>40</v>
      </c>
      <c r="H20" s="205">
        <v>26910</v>
      </c>
      <c r="I20" s="206">
        <v>14700</v>
      </c>
      <c r="J20" s="207">
        <f t="shared" si="2"/>
        <v>68818</v>
      </c>
      <c r="K20" s="208">
        <f t="shared" si="0"/>
        <v>50410</v>
      </c>
      <c r="L20" s="206">
        <v>624</v>
      </c>
    </row>
    <row r="21" spans="1:12" x14ac:dyDescent="0.2">
      <c r="A21" s="234" t="s">
        <v>553</v>
      </c>
      <c r="B21" s="234" t="s">
        <v>609</v>
      </c>
      <c r="C21" s="491" t="s">
        <v>607</v>
      </c>
      <c r="D21" s="234" t="s">
        <v>608</v>
      </c>
      <c r="E21" s="263" t="s">
        <v>550</v>
      </c>
      <c r="F21" s="227">
        <v>3.51</v>
      </c>
      <c r="G21" s="228">
        <v>20</v>
      </c>
      <c r="H21" s="229">
        <v>26910</v>
      </c>
      <c r="I21" s="230">
        <v>14700</v>
      </c>
      <c r="J21" s="207">
        <f t="shared" si="2"/>
        <v>137011</v>
      </c>
      <c r="K21" s="208">
        <f t="shared" si="0"/>
        <v>100820</v>
      </c>
      <c r="L21" s="230">
        <v>624</v>
      </c>
    </row>
    <row r="22" spans="1:12" ht="13.5" thickBot="1" x14ac:dyDescent="0.25">
      <c r="A22" s="209" t="s">
        <v>553</v>
      </c>
      <c r="B22" s="209" t="s">
        <v>609</v>
      </c>
      <c r="C22" s="492" t="s">
        <v>607</v>
      </c>
      <c r="D22" s="209" t="s">
        <v>608</v>
      </c>
      <c r="E22" s="264" t="s">
        <v>551</v>
      </c>
      <c r="F22" s="210">
        <v>7.02</v>
      </c>
      <c r="G22" s="211">
        <v>40</v>
      </c>
      <c r="H22" s="212">
        <v>26910</v>
      </c>
      <c r="I22" s="213">
        <v>14700</v>
      </c>
      <c r="J22" s="214">
        <f t="shared" si="2"/>
        <v>68818</v>
      </c>
      <c r="K22" s="212">
        <f t="shared" si="0"/>
        <v>50410</v>
      </c>
      <c r="L22" s="213">
        <v>624</v>
      </c>
    </row>
    <row r="23" spans="1:12" ht="13.5" thickBot="1" x14ac:dyDescent="0.25">
      <c r="A23" s="216"/>
      <c r="B23" s="216"/>
      <c r="C23" s="489"/>
      <c r="D23" s="489"/>
      <c r="E23" s="265"/>
      <c r="F23" s="217"/>
      <c r="G23" s="217"/>
      <c r="H23" s="218"/>
      <c r="I23" s="218"/>
      <c r="J23" s="218"/>
      <c r="K23" s="218"/>
      <c r="L23" s="219"/>
    </row>
    <row r="24" spans="1:12" ht="13.5" thickBot="1" x14ac:dyDescent="0.25">
      <c r="A24" s="185" t="s">
        <v>316</v>
      </c>
      <c r="B24" s="185" t="s">
        <v>316</v>
      </c>
      <c r="C24" s="490"/>
      <c r="D24" s="490"/>
      <c r="E24" s="266"/>
      <c r="F24" s="267"/>
      <c r="G24" s="267"/>
      <c r="H24" s="268"/>
      <c r="I24" s="268"/>
      <c r="J24" s="268"/>
      <c r="K24" s="268"/>
      <c r="L24" s="269"/>
    </row>
    <row r="25" spans="1:12" x14ac:dyDescent="0.2">
      <c r="A25" s="226" t="s">
        <v>582</v>
      </c>
      <c r="B25" s="226" t="s">
        <v>610</v>
      </c>
      <c r="C25" s="493" t="s">
        <v>611</v>
      </c>
      <c r="D25" s="226" t="s">
        <v>612</v>
      </c>
      <c r="E25" s="262" t="s">
        <v>583</v>
      </c>
      <c r="F25" s="203">
        <v>11.55</v>
      </c>
      <c r="G25" s="204">
        <v>53</v>
      </c>
      <c r="H25" s="205">
        <v>26910</v>
      </c>
      <c r="I25" s="206">
        <v>14020</v>
      </c>
      <c r="J25" s="440">
        <f>ROUND(12*1.35278*(1/F25*H25+1/G25*I25)+L25,0)</f>
        <v>42618</v>
      </c>
      <c r="K25" s="208">
        <f t="shared" si="0"/>
        <v>31133</v>
      </c>
      <c r="L25" s="206">
        <v>502</v>
      </c>
    </row>
    <row r="26" spans="1:12" x14ac:dyDescent="0.2">
      <c r="A26" s="226" t="s">
        <v>317</v>
      </c>
      <c r="B26" s="226" t="s">
        <v>613</v>
      </c>
      <c r="C26" s="493" t="s">
        <v>614</v>
      </c>
      <c r="D26" s="226" t="s">
        <v>612</v>
      </c>
      <c r="E26" s="262" t="s">
        <v>318</v>
      </c>
      <c r="F26" s="203">
        <v>10.5</v>
      </c>
      <c r="G26" s="204">
        <v>53</v>
      </c>
      <c r="H26" s="205">
        <v>26910</v>
      </c>
      <c r="I26" s="206">
        <v>14020</v>
      </c>
      <c r="J26" s="207">
        <f t="shared" ref="J26:J41" si="3">ROUND(12*1.35278*(1/F26*H26+1/G26*I26)+L26,0)</f>
        <v>46400</v>
      </c>
      <c r="K26" s="208">
        <f t="shared" si="0"/>
        <v>33929</v>
      </c>
      <c r="L26" s="206">
        <v>502</v>
      </c>
    </row>
    <row r="27" spans="1:12" x14ac:dyDescent="0.2">
      <c r="A27" s="226" t="s">
        <v>615</v>
      </c>
      <c r="B27" s="226" t="s">
        <v>613</v>
      </c>
      <c r="C27" s="493" t="s">
        <v>616</v>
      </c>
      <c r="D27" s="226" t="s">
        <v>612</v>
      </c>
      <c r="E27" s="262" t="s">
        <v>617</v>
      </c>
      <c r="F27" s="203">
        <v>10.5</v>
      </c>
      <c r="G27" s="204">
        <v>53</v>
      </c>
      <c r="H27" s="205">
        <v>26910</v>
      </c>
      <c r="I27" s="206">
        <v>14020</v>
      </c>
      <c r="J27" s="207">
        <f t="shared" si="3"/>
        <v>46400</v>
      </c>
      <c r="K27" s="208">
        <f t="shared" si="0"/>
        <v>33929</v>
      </c>
      <c r="L27" s="206">
        <v>502</v>
      </c>
    </row>
    <row r="28" spans="1:12" x14ac:dyDescent="0.2">
      <c r="A28" s="226" t="s">
        <v>319</v>
      </c>
      <c r="B28" s="226" t="s">
        <v>618</v>
      </c>
      <c r="C28" s="493" t="s">
        <v>619</v>
      </c>
      <c r="D28" s="226" t="s">
        <v>612</v>
      </c>
      <c r="E28" s="262" t="s">
        <v>320</v>
      </c>
      <c r="F28" s="203">
        <v>10.77</v>
      </c>
      <c r="G28" s="204">
        <v>53</v>
      </c>
      <c r="H28" s="205">
        <v>26910</v>
      </c>
      <c r="I28" s="206">
        <v>14020</v>
      </c>
      <c r="J28" s="207">
        <f t="shared" si="3"/>
        <v>45357</v>
      </c>
      <c r="K28" s="208">
        <f t="shared" si="0"/>
        <v>33158</v>
      </c>
      <c r="L28" s="206">
        <v>502</v>
      </c>
    </row>
    <row r="29" spans="1:12" x14ac:dyDescent="0.2">
      <c r="A29" s="226" t="s">
        <v>620</v>
      </c>
      <c r="B29" s="226" t="s">
        <v>621</v>
      </c>
      <c r="C29" s="493" t="s">
        <v>622</v>
      </c>
      <c r="D29" s="226" t="s">
        <v>612</v>
      </c>
      <c r="E29" s="262" t="s">
        <v>623</v>
      </c>
      <c r="F29" s="203">
        <v>10.77</v>
      </c>
      <c r="G29" s="204">
        <v>53</v>
      </c>
      <c r="H29" s="205">
        <v>26910</v>
      </c>
      <c r="I29" s="206">
        <v>14020</v>
      </c>
      <c r="J29" s="207">
        <f t="shared" si="3"/>
        <v>45357</v>
      </c>
      <c r="K29" s="208">
        <f t="shared" si="0"/>
        <v>33158</v>
      </c>
      <c r="L29" s="206">
        <v>502</v>
      </c>
    </row>
    <row r="30" spans="1:12" x14ac:dyDescent="0.2">
      <c r="A30" s="202" t="s">
        <v>321</v>
      </c>
      <c r="B30" s="202" t="s">
        <v>624</v>
      </c>
      <c r="C30" s="488" t="s">
        <v>625</v>
      </c>
      <c r="D30" s="202" t="s">
        <v>612</v>
      </c>
      <c r="E30" s="262" t="s">
        <v>322</v>
      </c>
      <c r="F30" s="203">
        <v>15.75</v>
      </c>
      <c r="G30" s="204">
        <v>53</v>
      </c>
      <c r="H30" s="205">
        <v>26910</v>
      </c>
      <c r="I30" s="206">
        <v>14020</v>
      </c>
      <c r="J30" s="207">
        <f t="shared" si="3"/>
        <v>32532</v>
      </c>
      <c r="K30" s="208">
        <f t="shared" si="0"/>
        <v>23677</v>
      </c>
      <c r="L30" s="206">
        <v>502</v>
      </c>
    </row>
    <row r="31" spans="1:12" x14ac:dyDescent="0.2">
      <c r="A31" s="202" t="s">
        <v>498</v>
      </c>
      <c r="B31" s="202" t="s">
        <v>624</v>
      </c>
      <c r="C31" s="488" t="s">
        <v>626</v>
      </c>
      <c r="D31" s="202" t="s">
        <v>612</v>
      </c>
      <c r="E31" s="262" t="s">
        <v>499</v>
      </c>
      <c r="F31" s="203">
        <v>12.08</v>
      </c>
      <c r="G31" s="204">
        <v>53</v>
      </c>
      <c r="H31" s="205">
        <v>26910</v>
      </c>
      <c r="I31" s="206">
        <v>14020</v>
      </c>
      <c r="J31" s="207">
        <f t="shared" si="3"/>
        <v>40958</v>
      </c>
      <c r="K31" s="208">
        <f t="shared" si="0"/>
        <v>29906</v>
      </c>
      <c r="L31" s="206">
        <v>502</v>
      </c>
    </row>
    <row r="32" spans="1:12" x14ac:dyDescent="0.2">
      <c r="A32" s="202" t="s">
        <v>500</v>
      </c>
      <c r="B32" s="202" t="s">
        <v>624</v>
      </c>
      <c r="C32" s="488" t="s">
        <v>627</v>
      </c>
      <c r="D32" s="202" t="s">
        <v>612</v>
      </c>
      <c r="E32" s="262" t="s">
        <v>501</v>
      </c>
      <c r="F32" s="203">
        <v>10.5</v>
      </c>
      <c r="G32" s="204">
        <v>53</v>
      </c>
      <c r="H32" s="205">
        <v>26910</v>
      </c>
      <c r="I32" s="206">
        <v>14020</v>
      </c>
      <c r="J32" s="207">
        <f t="shared" si="3"/>
        <v>46400</v>
      </c>
      <c r="K32" s="208">
        <f t="shared" si="0"/>
        <v>33929</v>
      </c>
      <c r="L32" s="206">
        <v>502</v>
      </c>
    </row>
    <row r="33" spans="1:12" x14ac:dyDescent="0.2">
      <c r="A33" s="202" t="s">
        <v>323</v>
      </c>
      <c r="B33" s="202" t="s">
        <v>624</v>
      </c>
      <c r="C33" s="488" t="s">
        <v>596</v>
      </c>
      <c r="D33" s="202" t="s">
        <v>612</v>
      </c>
      <c r="E33" s="262" t="s">
        <v>324</v>
      </c>
      <c r="F33" s="203">
        <v>12.08</v>
      </c>
      <c r="G33" s="204">
        <v>53</v>
      </c>
      <c r="H33" s="205">
        <v>26910</v>
      </c>
      <c r="I33" s="206">
        <v>14020</v>
      </c>
      <c r="J33" s="207">
        <f t="shared" si="3"/>
        <v>40958</v>
      </c>
      <c r="K33" s="208">
        <f t="shared" si="0"/>
        <v>29906</v>
      </c>
      <c r="L33" s="206">
        <v>502</v>
      </c>
    </row>
    <row r="34" spans="1:12" x14ac:dyDescent="0.2">
      <c r="A34" s="202" t="s">
        <v>325</v>
      </c>
      <c r="B34" s="202" t="s">
        <v>628</v>
      </c>
      <c r="C34" s="488" t="s">
        <v>625</v>
      </c>
      <c r="D34" s="202" t="s">
        <v>612</v>
      </c>
      <c r="E34" s="262" t="s">
        <v>326</v>
      </c>
      <c r="F34" s="203">
        <v>10.5</v>
      </c>
      <c r="G34" s="204">
        <v>53</v>
      </c>
      <c r="H34" s="205">
        <v>26910</v>
      </c>
      <c r="I34" s="206">
        <v>14020</v>
      </c>
      <c r="J34" s="207">
        <f t="shared" si="3"/>
        <v>46400</v>
      </c>
      <c r="K34" s="208">
        <f t="shared" si="0"/>
        <v>33929</v>
      </c>
      <c r="L34" s="206">
        <v>502</v>
      </c>
    </row>
    <row r="35" spans="1:12" x14ac:dyDescent="0.2">
      <c r="A35" s="202" t="s">
        <v>327</v>
      </c>
      <c r="B35" s="202" t="s">
        <v>628</v>
      </c>
      <c r="C35" s="488" t="s">
        <v>626</v>
      </c>
      <c r="D35" s="202" t="s">
        <v>612</v>
      </c>
      <c r="E35" s="262" t="s">
        <v>328</v>
      </c>
      <c r="F35" s="203">
        <v>10.5</v>
      </c>
      <c r="G35" s="204">
        <v>53</v>
      </c>
      <c r="H35" s="205">
        <v>26910</v>
      </c>
      <c r="I35" s="206">
        <v>14020</v>
      </c>
      <c r="J35" s="207">
        <f t="shared" si="3"/>
        <v>46400</v>
      </c>
      <c r="K35" s="208">
        <f t="shared" si="0"/>
        <v>33929</v>
      </c>
      <c r="L35" s="206">
        <v>502</v>
      </c>
    </row>
    <row r="36" spans="1:12" x14ac:dyDescent="0.2">
      <c r="A36" s="226" t="s">
        <v>329</v>
      </c>
      <c r="B36" s="226" t="s">
        <v>629</v>
      </c>
      <c r="C36" s="493" t="s">
        <v>622</v>
      </c>
      <c r="D36" s="226" t="s">
        <v>612</v>
      </c>
      <c r="E36" s="262" t="s">
        <v>502</v>
      </c>
      <c r="F36" s="203">
        <v>16.46</v>
      </c>
      <c r="G36" s="204">
        <v>53</v>
      </c>
      <c r="H36" s="205">
        <v>26910</v>
      </c>
      <c r="I36" s="206">
        <v>14020</v>
      </c>
      <c r="J36" s="207">
        <f t="shared" si="3"/>
        <v>31336</v>
      </c>
      <c r="K36" s="208">
        <f t="shared" si="0"/>
        <v>22793</v>
      </c>
      <c r="L36" s="206">
        <v>502</v>
      </c>
    </row>
    <row r="37" spans="1:12" x14ac:dyDescent="0.2">
      <c r="A37" s="226" t="s">
        <v>330</v>
      </c>
      <c r="B37" s="226" t="s">
        <v>629</v>
      </c>
      <c r="C37" s="493" t="s">
        <v>630</v>
      </c>
      <c r="D37" s="226" t="s">
        <v>612</v>
      </c>
      <c r="E37" s="262" t="s">
        <v>331</v>
      </c>
      <c r="F37" s="203">
        <v>12.16</v>
      </c>
      <c r="G37" s="204">
        <v>53</v>
      </c>
      <c r="H37" s="205">
        <v>26910</v>
      </c>
      <c r="I37" s="206">
        <v>14020</v>
      </c>
      <c r="J37" s="207">
        <f t="shared" si="3"/>
        <v>40721</v>
      </c>
      <c r="K37" s="208">
        <f t="shared" si="0"/>
        <v>29730</v>
      </c>
      <c r="L37" s="206">
        <v>502</v>
      </c>
    </row>
    <row r="38" spans="1:12" x14ac:dyDescent="0.2">
      <c r="A38" s="226" t="s">
        <v>330</v>
      </c>
      <c r="B38" s="226" t="s">
        <v>629</v>
      </c>
      <c r="C38" s="493" t="s">
        <v>630</v>
      </c>
      <c r="D38" s="226" t="s">
        <v>612</v>
      </c>
      <c r="E38" s="262" t="s">
        <v>496</v>
      </c>
      <c r="F38" s="203">
        <v>27.02</v>
      </c>
      <c r="G38" s="204">
        <v>117.78</v>
      </c>
      <c r="H38" s="205">
        <v>26910</v>
      </c>
      <c r="I38" s="206">
        <v>14020</v>
      </c>
      <c r="J38" s="207">
        <f t="shared" si="3"/>
        <v>18602</v>
      </c>
      <c r="K38" s="208">
        <f t="shared" si="0"/>
        <v>13380</v>
      </c>
      <c r="L38" s="206">
        <v>502</v>
      </c>
    </row>
    <row r="39" spans="1:12" x14ac:dyDescent="0.2">
      <c r="A39" s="226" t="s">
        <v>332</v>
      </c>
      <c r="B39" s="226" t="s">
        <v>631</v>
      </c>
      <c r="C39" s="493" t="s">
        <v>622</v>
      </c>
      <c r="D39" s="226" t="s">
        <v>612</v>
      </c>
      <c r="E39" s="262" t="s">
        <v>333</v>
      </c>
      <c r="F39" s="203">
        <v>11.05</v>
      </c>
      <c r="G39" s="204">
        <v>53</v>
      </c>
      <c r="H39" s="205">
        <v>26910</v>
      </c>
      <c r="I39" s="206">
        <v>14020</v>
      </c>
      <c r="J39" s="207">
        <f t="shared" si="3"/>
        <v>44329</v>
      </c>
      <c r="K39" s="208">
        <f t="shared" si="0"/>
        <v>32398</v>
      </c>
      <c r="L39" s="206">
        <v>502</v>
      </c>
    </row>
    <row r="40" spans="1:12" x14ac:dyDescent="0.2">
      <c r="A40" s="226" t="s">
        <v>332</v>
      </c>
      <c r="B40" s="226" t="s">
        <v>631</v>
      </c>
      <c r="C40" s="493" t="s">
        <v>622</v>
      </c>
      <c r="D40" s="226" t="s">
        <v>612</v>
      </c>
      <c r="E40" s="262" t="s">
        <v>497</v>
      </c>
      <c r="F40" s="203">
        <v>24.56</v>
      </c>
      <c r="G40" s="204">
        <v>117.78</v>
      </c>
      <c r="H40" s="205">
        <v>26910</v>
      </c>
      <c r="I40" s="206">
        <v>14020</v>
      </c>
      <c r="J40" s="207">
        <f t="shared" si="3"/>
        <v>20221</v>
      </c>
      <c r="K40" s="208">
        <f t="shared" si="0"/>
        <v>14577</v>
      </c>
      <c r="L40" s="206">
        <v>502</v>
      </c>
    </row>
    <row r="41" spans="1:12" ht="13.5" thickBot="1" x14ac:dyDescent="0.25">
      <c r="A41" s="209" t="s">
        <v>334</v>
      </c>
      <c r="B41" s="209" t="s">
        <v>632</v>
      </c>
      <c r="C41" s="492" t="s">
        <v>607</v>
      </c>
      <c r="D41" s="209" t="s">
        <v>612</v>
      </c>
      <c r="E41" s="264" t="s">
        <v>335</v>
      </c>
      <c r="F41" s="210">
        <v>15.2</v>
      </c>
      <c r="G41" s="211">
        <v>53</v>
      </c>
      <c r="H41" s="212">
        <v>26910</v>
      </c>
      <c r="I41" s="213">
        <v>14020</v>
      </c>
      <c r="J41" s="214">
        <f t="shared" si="3"/>
        <v>33536</v>
      </c>
      <c r="K41" s="215">
        <f t="shared" si="0"/>
        <v>24419</v>
      </c>
      <c r="L41" s="213">
        <v>502</v>
      </c>
    </row>
    <row r="42" spans="1:12" ht="13.5" thickBot="1" x14ac:dyDescent="0.25">
      <c r="A42" s="216"/>
      <c r="B42" s="216"/>
      <c r="C42" s="489"/>
      <c r="D42" s="489"/>
      <c r="E42" s="265"/>
      <c r="F42" s="217"/>
      <c r="G42" s="217"/>
      <c r="H42" s="218"/>
      <c r="I42" s="218"/>
      <c r="J42" s="218"/>
      <c r="K42" s="218"/>
      <c r="L42" s="219"/>
    </row>
    <row r="43" spans="1:12" ht="13.5" thickBot="1" x14ac:dyDescent="0.25">
      <c r="A43" s="185" t="s">
        <v>336</v>
      </c>
      <c r="B43" s="185"/>
      <c r="C43" s="490"/>
      <c r="D43" s="490"/>
      <c r="E43" s="266"/>
      <c r="F43" s="267"/>
      <c r="G43" s="267"/>
      <c r="H43" s="268"/>
      <c r="I43" s="268"/>
      <c r="J43" s="268"/>
      <c r="K43" s="268"/>
      <c r="L43" s="269"/>
    </row>
    <row r="44" spans="1:12" ht="13.5" thickBot="1" x14ac:dyDescent="0.25">
      <c r="A44" s="209" t="s">
        <v>555</v>
      </c>
      <c r="B44" s="209" t="s">
        <v>633</v>
      </c>
      <c r="C44" s="492" t="s">
        <v>634</v>
      </c>
      <c r="D44" s="209" t="s">
        <v>635</v>
      </c>
      <c r="E44" s="264" t="s">
        <v>554</v>
      </c>
      <c r="F44" s="210">
        <v>7.53</v>
      </c>
      <c r="G44" s="211">
        <v>22</v>
      </c>
      <c r="H44" s="212">
        <v>26710</v>
      </c>
      <c r="I44" s="213">
        <v>14040</v>
      </c>
      <c r="J44" s="441">
        <f>ROUND(12*1.35278*(1/F44*H44+1/G44*I44)+L44,0)</f>
        <v>68597</v>
      </c>
      <c r="K44" s="215">
        <f t="shared" si="0"/>
        <v>50224</v>
      </c>
      <c r="L44" s="213">
        <v>655</v>
      </c>
    </row>
    <row r="45" spans="1:12" x14ac:dyDescent="0.2">
      <c r="A45" s="196" t="s">
        <v>337</v>
      </c>
      <c r="B45" s="196" t="s">
        <v>636</v>
      </c>
      <c r="C45" s="487" t="s">
        <v>607</v>
      </c>
      <c r="D45" s="196" t="s">
        <v>637</v>
      </c>
      <c r="E45" s="261" t="s">
        <v>338</v>
      </c>
      <c r="F45" s="197">
        <v>29.07</v>
      </c>
      <c r="G45" s="198">
        <v>66</v>
      </c>
      <c r="H45" s="199">
        <v>26810</v>
      </c>
      <c r="I45" s="200">
        <v>14630</v>
      </c>
      <c r="J45" s="440">
        <f>ROUND(12*1.35278*(1/F45*H45+1/G45*I45)+L45,0)</f>
        <v>19067</v>
      </c>
      <c r="K45" s="201">
        <f t="shared" si="0"/>
        <v>13727</v>
      </c>
      <c r="L45" s="200">
        <v>497</v>
      </c>
    </row>
    <row r="46" spans="1:12" x14ac:dyDescent="0.2">
      <c r="A46" s="202" t="s">
        <v>556</v>
      </c>
      <c r="B46" s="202" t="s">
        <v>638</v>
      </c>
      <c r="C46" s="488" t="s">
        <v>607</v>
      </c>
      <c r="D46" s="202" t="s">
        <v>637</v>
      </c>
      <c r="E46" s="262" t="s">
        <v>557</v>
      </c>
      <c r="F46" s="203">
        <v>23.94</v>
      </c>
      <c r="G46" s="204">
        <v>66</v>
      </c>
      <c r="H46" s="205">
        <v>26810</v>
      </c>
      <c r="I46" s="206">
        <v>14630</v>
      </c>
      <c r="J46" s="207">
        <f t="shared" ref="J46:J104" si="4">ROUND(12*1.35278*(1/F46*H46+1/G46*I46)+L46,0)</f>
        <v>22275</v>
      </c>
      <c r="K46" s="208">
        <f t="shared" si="0"/>
        <v>16099</v>
      </c>
      <c r="L46" s="200">
        <v>497</v>
      </c>
    </row>
    <row r="47" spans="1:12" x14ac:dyDescent="0.2">
      <c r="A47" s="202" t="s">
        <v>584</v>
      </c>
      <c r="B47" s="202" t="s">
        <v>639</v>
      </c>
      <c r="C47" s="488" t="s">
        <v>607</v>
      </c>
      <c r="D47" s="202" t="s">
        <v>637</v>
      </c>
      <c r="E47" s="262" t="s">
        <v>585</v>
      </c>
      <c r="F47" s="203">
        <v>26.45</v>
      </c>
      <c r="G47" s="204">
        <v>66</v>
      </c>
      <c r="H47" s="205">
        <v>26810</v>
      </c>
      <c r="I47" s="206">
        <v>14630</v>
      </c>
      <c r="J47" s="207">
        <f t="shared" si="4"/>
        <v>20550</v>
      </c>
      <c r="K47" s="208">
        <f t="shared" si="0"/>
        <v>14823</v>
      </c>
      <c r="L47" s="200">
        <v>497</v>
      </c>
    </row>
    <row r="48" spans="1:12" x14ac:dyDescent="0.2">
      <c r="A48" s="202" t="s">
        <v>339</v>
      </c>
      <c r="B48" s="202" t="s">
        <v>640</v>
      </c>
      <c r="C48" s="488" t="s">
        <v>607</v>
      </c>
      <c r="D48" s="202" t="s">
        <v>637</v>
      </c>
      <c r="E48" s="262" t="s">
        <v>340</v>
      </c>
      <c r="F48" s="203">
        <v>30.23</v>
      </c>
      <c r="G48" s="198">
        <v>66</v>
      </c>
      <c r="H48" s="205">
        <v>26810</v>
      </c>
      <c r="I48" s="206">
        <v>14630</v>
      </c>
      <c r="J48" s="207">
        <f t="shared" si="4"/>
        <v>18492</v>
      </c>
      <c r="K48" s="208">
        <f t="shared" si="0"/>
        <v>13302</v>
      </c>
      <c r="L48" s="200">
        <v>497</v>
      </c>
    </row>
    <row r="49" spans="1:12" x14ac:dyDescent="0.2">
      <c r="A49" s="202" t="s">
        <v>503</v>
      </c>
      <c r="B49" s="202" t="s">
        <v>641</v>
      </c>
      <c r="C49" s="488" t="s">
        <v>607</v>
      </c>
      <c r="D49" s="202" t="s">
        <v>637</v>
      </c>
      <c r="E49" s="262" t="s">
        <v>504</v>
      </c>
      <c r="F49" s="203">
        <v>28.34</v>
      </c>
      <c r="G49" s="204">
        <v>66</v>
      </c>
      <c r="H49" s="205">
        <v>26810</v>
      </c>
      <c r="I49" s="206">
        <v>14630</v>
      </c>
      <c r="J49" s="207">
        <f t="shared" si="4"/>
        <v>19452</v>
      </c>
      <c r="K49" s="208">
        <f t="shared" si="0"/>
        <v>14012</v>
      </c>
      <c r="L49" s="200">
        <v>497</v>
      </c>
    </row>
    <row r="50" spans="1:12" x14ac:dyDescent="0.2">
      <c r="A50" s="202" t="s">
        <v>341</v>
      </c>
      <c r="B50" s="202" t="s">
        <v>642</v>
      </c>
      <c r="C50" s="488" t="s">
        <v>607</v>
      </c>
      <c r="D50" s="202" t="s">
        <v>637</v>
      </c>
      <c r="E50" s="262" t="s">
        <v>342</v>
      </c>
      <c r="F50" s="203">
        <v>22.67</v>
      </c>
      <c r="G50" s="198">
        <v>66</v>
      </c>
      <c r="H50" s="205">
        <v>26810</v>
      </c>
      <c r="I50" s="206">
        <v>14630</v>
      </c>
      <c r="J50" s="207">
        <f t="shared" si="4"/>
        <v>23293</v>
      </c>
      <c r="K50" s="208">
        <f t="shared" si="0"/>
        <v>16851</v>
      </c>
      <c r="L50" s="200">
        <v>497</v>
      </c>
    </row>
    <row r="51" spans="1:12" x14ac:dyDescent="0.2">
      <c r="A51" s="202" t="s">
        <v>343</v>
      </c>
      <c r="B51" s="202" t="s">
        <v>643</v>
      </c>
      <c r="C51" s="488" t="s">
        <v>607</v>
      </c>
      <c r="D51" s="202" t="s">
        <v>637</v>
      </c>
      <c r="E51" s="262" t="s">
        <v>344</v>
      </c>
      <c r="F51" s="203">
        <v>23.94</v>
      </c>
      <c r="G51" s="198">
        <v>66</v>
      </c>
      <c r="H51" s="205">
        <v>26810</v>
      </c>
      <c r="I51" s="206">
        <v>14630</v>
      </c>
      <c r="J51" s="207">
        <f t="shared" si="4"/>
        <v>22275</v>
      </c>
      <c r="K51" s="208">
        <f t="shared" si="0"/>
        <v>16099</v>
      </c>
      <c r="L51" s="200">
        <v>497</v>
      </c>
    </row>
    <row r="52" spans="1:12" x14ac:dyDescent="0.2">
      <c r="A52" s="202" t="s">
        <v>345</v>
      </c>
      <c r="B52" s="202" t="s">
        <v>644</v>
      </c>
      <c r="C52" s="488" t="s">
        <v>607</v>
      </c>
      <c r="D52" s="202" t="s">
        <v>637</v>
      </c>
      <c r="E52" s="262" t="s">
        <v>346</v>
      </c>
      <c r="F52" s="203">
        <v>26.45</v>
      </c>
      <c r="G52" s="198">
        <v>66</v>
      </c>
      <c r="H52" s="205">
        <v>26810</v>
      </c>
      <c r="I52" s="206">
        <v>14630</v>
      </c>
      <c r="J52" s="207">
        <f t="shared" si="4"/>
        <v>20550</v>
      </c>
      <c r="K52" s="208">
        <f t="shared" si="0"/>
        <v>14823</v>
      </c>
      <c r="L52" s="200">
        <v>497</v>
      </c>
    </row>
    <row r="53" spans="1:12" x14ac:dyDescent="0.2">
      <c r="A53" s="202" t="s">
        <v>505</v>
      </c>
      <c r="B53" s="202" t="s">
        <v>644</v>
      </c>
      <c r="C53" s="488" t="s">
        <v>634</v>
      </c>
      <c r="D53" s="202" t="s">
        <v>637</v>
      </c>
      <c r="E53" s="262" t="s">
        <v>506</v>
      </c>
      <c r="F53" s="203">
        <v>26.45</v>
      </c>
      <c r="G53" s="198">
        <v>66</v>
      </c>
      <c r="H53" s="205">
        <v>26810</v>
      </c>
      <c r="I53" s="206">
        <v>14630</v>
      </c>
      <c r="J53" s="207">
        <f t="shared" si="4"/>
        <v>20550</v>
      </c>
      <c r="K53" s="208">
        <f t="shared" si="0"/>
        <v>14823</v>
      </c>
      <c r="L53" s="200">
        <v>497</v>
      </c>
    </row>
    <row r="54" spans="1:12" x14ac:dyDescent="0.2">
      <c r="A54" s="202" t="s">
        <v>347</v>
      </c>
      <c r="B54" s="202" t="s">
        <v>645</v>
      </c>
      <c r="C54" s="488" t="s">
        <v>607</v>
      </c>
      <c r="D54" s="202" t="s">
        <v>637</v>
      </c>
      <c r="E54" s="262" t="s">
        <v>348</v>
      </c>
      <c r="F54" s="203">
        <v>26.45</v>
      </c>
      <c r="G54" s="198">
        <v>66</v>
      </c>
      <c r="H54" s="205">
        <v>26810</v>
      </c>
      <c r="I54" s="206">
        <v>14630</v>
      </c>
      <c r="J54" s="207">
        <f t="shared" si="4"/>
        <v>20550</v>
      </c>
      <c r="K54" s="208">
        <f t="shared" si="0"/>
        <v>14823</v>
      </c>
      <c r="L54" s="200">
        <v>497</v>
      </c>
    </row>
    <row r="55" spans="1:12" x14ac:dyDescent="0.2">
      <c r="A55" s="202" t="s">
        <v>349</v>
      </c>
      <c r="B55" s="202" t="s">
        <v>646</v>
      </c>
      <c r="C55" s="488" t="s">
        <v>607</v>
      </c>
      <c r="D55" s="202" t="s">
        <v>637</v>
      </c>
      <c r="E55" s="262" t="s">
        <v>350</v>
      </c>
      <c r="F55" s="203">
        <v>28.34</v>
      </c>
      <c r="G55" s="198">
        <v>66</v>
      </c>
      <c r="H55" s="205">
        <v>26810</v>
      </c>
      <c r="I55" s="206">
        <v>14630</v>
      </c>
      <c r="J55" s="207">
        <f t="shared" si="4"/>
        <v>19452</v>
      </c>
      <c r="K55" s="208">
        <f t="shared" si="0"/>
        <v>14012</v>
      </c>
      <c r="L55" s="200">
        <v>497</v>
      </c>
    </row>
    <row r="56" spans="1:12" x14ac:dyDescent="0.2">
      <c r="A56" s="202" t="s">
        <v>351</v>
      </c>
      <c r="B56" s="202" t="s">
        <v>647</v>
      </c>
      <c r="C56" s="488" t="s">
        <v>607</v>
      </c>
      <c r="D56" s="202" t="s">
        <v>637</v>
      </c>
      <c r="E56" s="262" t="s">
        <v>352</v>
      </c>
      <c r="F56" s="203">
        <v>28.34</v>
      </c>
      <c r="G56" s="198">
        <v>66</v>
      </c>
      <c r="H56" s="205">
        <v>26810</v>
      </c>
      <c r="I56" s="206">
        <v>14630</v>
      </c>
      <c r="J56" s="207">
        <f t="shared" si="4"/>
        <v>19452</v>
      </c>
      <c r="K56" s="208">
        <f t="shared" si="0"/>
        <v>14012</v>
      </c>
      <c r="L56" s="200">
        <v>497</v>
      </c>
    </row>
    <row r="57" spans="1:12" x14ac:dyDescent="0.2">
      <c r="A57" s="202" t="s">
        <v>353</v>
      </c>
      <c r="B57" s="202" t="s">
        <v>648</v>
      </c>
      <c r="C57" s="488" t="s">
        <v>607</v>
      </c>
      <c r="D57" s="202" t="s">
        <v>637</v>
      </c>
      <c r="E57" s="262" t="s">
        <v>354</v>
      </c>
      <c r="F57" s="203">
        <v>28.34</v>
      </c>
      <c r="G57" s="198">
        <v>66</v>
      </c>
      <c r="H57" s="205">
        <v>26810</v>
      </c>
      <c r="I57" s="206">
        <v>14630</v>
      </c>
      <c r="J57" s="207">
        <f t="shared" si="4"/>
        <v>19452</v>
      </c>
      <c r="K57" s="208">
        <f t="shared" si="0"/>
        <v>14012</v>
      </c>
      <c r="L57" s="200">
        <v>497</v>
      </c>
    </row>
    <row r="58" spans="1:12" x14ac:dyDescent="0.2">
      <c r="A58" s="202" t="s">
        <v>355</v>
      </c>
      <c r="B58" s="202" t="s">
        <v>649</v>
      </c>
      <c r="C58" s="488" t="s">
        <v>607</v>
      </c>
      <c r="D58" s="202" t="s">
        <v>637</v>
      </c>
      <c r="E58" s="262" t="s">
        <v>356</v>
      </c>
      <c r="F58" s="203">
        <v>18.66</v>
      </c>
      <c r="G58" s="198">
        <v>66</v>
      </c>
      <c r="H58" s="205">
        <v>26810</v>
      </c>
      <c r="I58" s="206">
        <v>14630</v>
      </c>
      <c r="J58" s="207">
        <f t="shared" si="4"/>
        <v>27419</v>
      </c>
      <c r="K58" s="208">
        <f t="shared" si="0"/>
        <v>19901</v>
      </c>
      <c r="L58" s="200">
        <v>497</v>
      </c>
    </row>
    <row r="59" spans="1:12" x14ac:dyDescent="0.2">
      <c r="A59" s="202" t="s">
        <v>558</v>
      </c>
      <c r="B59" s="202" t="s">
        <v>650</v>
      </c>
      <c r="C59" s="488" t="s">
        <v>607</v>
      </c>
      <c r="D59" s="202" t="s">
        <v>651</v>
      </c>
      <c r="E59" s="262" t="s">
        <v>559</v>
      </c>
      <c r="F59" s="203">
        <v>25.53</v>
      </c>
      <c r="G59" s="204">
        <v>66</v>
      </c>
      <c r="H59" s="205">
        <v>26810</v>
      </c>
      <c r="I59" s="206">
        <v>14630</v>
      </c>
      <c r="J59" s="207">
        <f t="shared" si="4"/>
        <v>21143</v>
      </c>
      <c r="K59" s="208">
        <f t="shared" si="0"/>
        <v>15262</v>
      </c>
      <c r="L59" s="200">
        <v>497</v>
      </c>
    </row>
    <row r="60" spans="1:12" x14ac:dyDescent="0.2">
      <c r="A60" s="202" t="s">
        <v>357</v>
      </c>
      <c r="B60" s="202" t="s">
        <v>652</v>
      </c>
      <c r="C60" s="488" t="s">
        <v>607</v>
      </c>
      <c r="D60" s="202" t="s">
        <v>651</v>
      </c>
      <c r="E60" s="262" t="s">
        <v>358</v>
      </c>
      <c r="F60" s="203">
        <v>22.1</v>
      </c>
      <c r="G60" s="204">
        <v>66</v>
      </c>
      <c r="H60" s="205">
        <v>26810</v>
      </c>
      <c r="I60" s="206">
        <v>14630</v>
      </c>
      <c r="J60" s="207">
        <f t="shared" si="4"/>
        <v>23788</v>
      </c>
      <c r="K60" s="208">
        <f t="shared" si="0"/>
        <v>17217</v>
      </c>
      <c r="L60" s="200">
        <v>497</v>
      </c>
    </row>
    <row r="61" spans="1:12" x14ac:dyDescent="0.2">
      <c r="A61" s="202" t="s">
        <v>359</v>
      </c>
      <c r="B61" s="202" t="s">
        <v>653</v>
      </c>
      <c r="C61" s="488" t="s">
        <v>607</v>
      </c>
      <c r="D61" s="202" t="s">
        <v>651</v>
      </c>
      <c r="E61" s="262" t="s">
        <v>360</v>
      </c>
      <c r="F61" s="203">
        <v>20.09</v>
      </c>
      <c r="G61" s="204">
        <v>66</v>
      </c>
      <c r="H61" s="205">
        <v>26810</v>
      </c>
      <c r="I61" s="206">
        <v>14630</v>
      </c>
      <c r="J61" s="207">
        <f t="shared" si="4"/>
        <v>25759</v>
      </c>
      <c r="K61" s="208">
        <f t="shared" si="0"/>
        <v>18674</v>
      </c>
      <c r="L61" s="200">
        <v>497</v>
      </c>
    </row>
    <row r="62" spans="1:12" x14ac:dyDescent="0.2">
      <c r="A62" s="202" t="s">
        <v>361</v>
      </c>
      <c r="B62" s="202" t="s">
        <v>654</v>
      </c>
      <c r="C62" s="488" t="s">
        <v>607</v>
      </c>
      <c r="D62" s="202" t="s">
        <v>651</v>
      </c>
      <c r="E62" s="262" t="s">
        <v>362</v>
      </c>
      <c r="F62" s="203">
        <v>25.11</v>
      </c>
      <c r="G62" s="204">
        <v>66</v>
      </c>
      <c r="H62" s="205">
        <v>26810</v>
      </c>
      <c r="I62" s="206">
        <v>14630</v>
      </c>
      <c r="J62" s="207">
        <f t="shared" si="4"/>
        <v>21428</v>
      </c>
      <c r="K62" s="208">
        <f t="shared" si="0"/>
        <v>15472</v>
      </c>
      <c r="L62" s="200">
        <v>497</v>
      </c>
    </row>
    <row r="63" spans="1:12" x14ac:dyDescent="0.2">
      <c r="A63" s="202" t="s">
        <v>363</v>
      </c>
      <c r="B63" s="202" t="s">
        <v>654</v>
      </c>
      <c r="C63" s="488" t="s">
        <v>634</v>
      </c>
      <c r="D63" s="202" t="s">
        <v>651</v>
      </c>
      <c r="E63" s="262" t="s">
        <v>364</v>
      </c>
      <c r="F63" s="203">
        <v>26.12</v>
      </c>
      <c r="G63" s="204">
        <v>66</v>
      </c>
      <c r="H63" s="205">
        <v>26810</v>
      </c>
      <c r="I63" s="206">
        <v>14630</v>
      </c>
      <c r="J63" s="207">
        <f t="shared" si="4"/>
        <v>20758</v>
      </c>
      <c r="K63" s="208">
        <f t="shared" si="0"/>
        <v>14977</v>
      </c>
      <c r="L63" s="200">
        <v>497</v>
      </c>
    </row>
    <row r="64" spans="1:12" x14ac:dyDescent="0.2">
      <c r="A64" s="202" t="s">
        <v>365</v>
      </c>
      <c r="B64" s="202" t="s">
        <v>655</v>
      </c>
      <c r="C64" s="488" t="s">
        <v>607</v>
      </c>
      <c r="D64" s="202" t="s">
        <v>651</v>
      </c>
      <c r="E64" s="262" t="s">
        <v>366</v>
      </c>
      <c r="F64" s="203">
        <v>22.1</v>
      </c>
      <c r="G64" s="204">
        <v>66</v>
      </c>
      <c r="H64" s="205">
        <v>26810</v>
      </c>
      <c r="I64" s="206">
        <v>14630</v>
      </c>
      <c r="J64" s="207">
        <f t="shared" si="4"/>
        <v>23788</v>
      </c>
      <c r="K64" s="208">
        <f t="shared" si="0"/>
        <v>17217</v>
      </c>
      <c r="L64" s="200">
        <v>497</v>
      </c>
    </row>
    <row r="65" spans="1:12" x14ac:dyDescent="0.2">
      <c r="A65" s="202" t="s">
        <v>367</v>
      </c>
      <c r="B65" s="202" t="s">
        <v>656</v>
      </c>
      <c r="C65" s="488" t="s">
        <v>607</v>
      </c>
      <c r="D65" s="202" t="s">
        <v>651</v>
      </c>
      <c r="E65" s="262" t="s">
        <v>368</v>
      </c>
      <c r="F65" s="203">
        <v>24.11</v>
      </c>
      <c r="G65" s="204">
        <v>66</v>
      </c>
      <c r="H65" s="205">
        <v>26810</v>
      </c>
      <c r="I65" s="206">
        <v>14630</v>
      </c>
      <c r="J65" s="207">
        <f t="shared" si="4"/>
        <v>22147</v>
      </c>
      <c r="K65" s="208">
        <f t="shared" si="0"/>
        <v>16004</v>
      </c>
      <c r="L65" s="200">
        <v>497</v>
      </c>
    </row>
    <row r="66" spans="1:12" x14ac:dyDescent="0.2">
      <c r="A66" s="202" t="s">
        <v>369</v>
      </c>
      <c r="B66" s="202" t="s">
        <v>657</v>
      </c>
      <c r="C66" s="488" t="s">
        <v>607</v>
      </c>
      <c r="D66" s="202" t="s">
        <v>651</v>
      </c>
      <c r="E66" s="262" t="s">
        <v>370</v>
      </c>
      <c r="F66" s="203">
        <v>23.17</v>
      </c>
      <c r="G66" s="204">
        <v>66</v>
      </c>
      <c r="H66" s="205">
        <v>26810</v>
      </c>
      <c r="I66" s="206">
        <v>14630</v>
      </c>
      <c r="J66" s="207">
        <f t="shared" si="4"/>
        <v>22879</v>
      </c>
      <c r="K66" s="208">
        <f t="shared" si="0"/>
        <v>16545</v>
      </c>
      <c r="L66" s="200">
        <v>497</v>
      </c>
    </row>
    <row r="67" spans="1:12" x14ac:dyDescent="0.2">
      <c r="A67" s="202" t="s">
        <v>371</v>
      </c>
      <c r="B67" s="202" t="s">
        <v>658</v>
      </c>
      <c r="C67" s="488" t="s">
        <v>607</v>
      </c>
      <c r="D67" s="202" t="s">
        <v>651</v>
      </c>
      <c r="E67" s="262" t="s">
        <v>372</v>
      </c>
      <c r="F67" s="203">
        <v>18.940000000000001</v>
      </c>
      <c r="G67" s="204">
        <v>66</v>
      </c>
      <c r="H67" s="205">
        <v>26810</v>
      </c>
      <c r="I67" s="206">
        <v>14630</v>
      </c>
      <c r="J67" s="207">
        <f t="shared" si="4"/>
        <v>27074</v>
      </c>
      <c r="K67" s="208">
        <f t="shared" si="0"/>
        <v>19646</v>
      </c>
      <c r="L67" s="206">
        <v>497</v>
      </c>
    </row>
    <row r="68" spans="1:12" x14ac:dyDescent="0.2">
      <c r="A68" s="202" t="s">
        <v>373</v>
      </c>
      <c r="B68" s="202" t="s">
        <v>658</v>
      </c>
      <c r="C68" s="488" t="s">
        <v>634</v>
      </c>
      <c r="D68" s="202" t="s">
        <v>651</v>
      </c>
      <c r="E68" s="262" t="s">
        <v>374</v>
      </c>
      <c r="F68" s="203">
        <v>20.59</v>
      </c>
      <c r="G68" s="204">
        <v>66</v>
      </c>
      <c r="H68" s="205">
        <v>26810</v>
      </c>
      <c r="I68" s="206">
        <v>14630</v>
      </c>
      <c r="J68" s="207">
        <f t="shared" si="4"/>
        <v>25233</v>
      </c>
      <c r="K68" s="208">
        <f t="shared" si="0"/>
        <v>18285</v>
      </c>
      <c r="L68" s="206">
        <v>497</v>
      </c>
    </row>
    <row r="69" spans="1:12" x14ac:dyDescent="0.2">
      <c r="A69" s="202" t="s">
        <v>375</v>
      </c>
      <c r="B69" s="202" t="s">
        <v>659</v>
      </c>
      <c r="C69" s="488" t="s">
        <v>607</v>
      </c>
      <c r="D69" s="202" t="s">
        <v>651</v>
      </c>
      <c r="E69" s="262" t="s">
        <v>376</v>
      </c>
      <c r="F69" s="203">
        <v>18.940000000000001</v>
      </c>
      <c r="G69" s="204">
        <v>66</v>
      </c>
      <c r="H69" s="205">
        <v>26810</v>
      </c>
      <c r="I69" s="206">
        <v>14630</v>
      </c>
      <c r="J69" s="207">
        <f t="shared" si="4"/>
        <v>27074</v>
      </c>
      <c r="K69" s="208">
        <f t="shared" ref="K69:K132" si="5">ROUND(12*(1/F69*H69+1/G69*I69),0)</f>
        <v>19646</v>
      </c>
      <c r="L69" s="206">
        <v>497</v>
      </c>
    </row>
    <row r="70" spans="1:12" x14ac:dyDescent="0.2">
      <c r="A70" s="202" t="s">
        <v>377</v>
      </c>
      <c r="B70" s="202" t="s">
        <v>660</v>
      </c>
      <c r="C70" s="488" t="s">
        <v>607</v>
      </c>
      <c r="D70" s="202" t="s">
        <v>651</v>
      </c>
      <c r="E70" s="262" t="s">
        <v>378</v>
      </c>
      <c r="F70" s="203">
        <v>19.77</v>
      </c>
      <c r="G70" s="204">
        <v>66</v>
      </c>
      <c r="H70" s="205">
        <v>26810</v>
      </c>
      <c r="I70" s="206">
        <v>14630</v>
      </c>
      <c r="J70" s="207">
        <f t="shared" si="4"/>
        <v>26109</v>
      </c>
      <c r="K70" s="208">
        <f t="shared" si="5"/>
        <v>18933</v>
      </c>
      <c r="L70" s="206">
        <v>497</v>
      </c>
    </row>
    <row r="71" spans="1:12" x14ac:dyDescent="0.2">
      <c r="A71" s="202" t="s">
        <v>379</v>
      </c>
      <c r="B71" s="202" t="s">
        <v>661</v>
      </c>
      <c r="C71" s="488" t="s">
        <v>607</v>
      </c>
      <c r="D71" s="202" t="s">
        <v>651</v>
      </c>
      <c r="E71" s="262" t="s">
        <v>380</v>
      </c>
      <c r="F71" s="203">
        <v>20.28</v>
      </c>
      <c r="G71" s="204">
        <v>66</v>
      </c>
      <c r="H71" s="205">
        <v>26810</v>
      </c>
      <c r="I71" s="206">
        <v>14630</v>
      </c>
      <c r="J71" s="207">
        <f t="shared" si="4"/>
        <v>25556</v>
      </c>
      <c r="K71" s="208">
        <f t="shared" si="5"/>
        <v>18524</v>
      </c>
      <c r="L71" s="206">
        <v>497</v>
      </c>
    </row>
    <row r="72" spans="1:12" x14ac:dyDescent="0.2">
      <c r="A72" s="202" t="s">
        <v>381</v>
      </c>
      <c r="B72" s="202" t="s">
        <v>662</v>
      </c>
      <c r="C72" s="488" t="s">
        <v>607</v>
      </c>
      <c r="D72" s="202" t="s">
        <v>651</v>
      </c>
      <c r="E72" s="262" t="s">
        <v>382</v>
      </c>
      <c r="F72" s="203">
        <v>22.72</v>
      </c>
      <c r="G72" s="204">
        <v>66</v>
      </c>
      <c r="H72" s="205">
        <v>26810</v>
      </c>
      <c r="I72" s="206">
        <v>14630</v>
      </c>
      <c r="J72" s="207">
        <f t="shared" si="4"/>
        <v>23251</v>
      </c>
      <c r="K72" s="208">
        <f t="shared" si="5"/>
        <v>16820</v>
      </c>
      <c r="L72" s="206">
        <v>497</v>
      </c>
    </row>
    <row r="73" spans="1:12" x14ac:dyDescent="0.2">
      <c r="A73" s="202" t="s">
        <v>383</v>
      </c>
      <c r="B73" s="202" t="s">
        <v>663</v>
      </c>
      <c r="C73" s="488" t="s">
        <v>607</v>
      </c>
      <c r="D73" s="202" t="s">
        <v>651</v>
      </c>
      <c r="E73" s="262" t="s">
        <v>384</v>
      </c>
      <c r="F73" s="203">
        <v>23.75</v>
      </c>
      <c r="G73" s="204">
        <v>66</v>
      </c>
      <c r="H73" s="205">
        <v>26810</v>
      </c>
      <c r="I73" s="206">
        <v>14630</v>
      </c>
      <c r="J73" s="207">
        <f t="shared" si="4"/>
        <v>22420</v>
      </c>
      <c r="K73" s="208">
        <f t="shared" si="5"/>
        <v>16206</v>
      </c>
      <c r="L73" s="206">
        <v>497</v>
      </c>
    </row>
    <row r="74" spans="1:12" x14ac:dyDescent="0.2">
      <c r="A74" s="202" t="s">
        <v>385</v>
      </c>
      <c r="B74" s="202" t="s">
        <v>664</v>
      </c>
      <c r="C74" s="488" t="s">
        <v>607</v>
      </c>
      <c r="D74" s="202" t="s">
        <v>651</v>
      </c>
      <c r="E74" s="262" t="s">
        <v>386</v>
      </c>
      <c r="F74" s="203">
        <v>24.79</v>
      </c>
      <c r="G74" s="204">
        <v>66</v>
      </c>
      <c r="H74" s="205">
        <v>26810</v>
      </c>
      <c r="I74" s="206">
        <v>14630</v>
      </c>
      <c r="J74" s="207">
        <f t="shared" si="4"/>
        <v>21652</v>
      </c>
      <c r="K74" s="208">
        <f t="shared" si="5"/>
        <v>15638</v>
      </c>
      <c r="L74" s="206">
        <v>497</v>
      </c>
    </row>
    <row r="75" spans="1:12" x14ac:dyDescent="0.2">
      <c r="A75" s="202" t="s">
        <v>387</v>
      </c>
      <c r="B75" s="202" t="s">
        <v>665</v>
      </c>
      <c r="C75" s="488" t="s">
        <v>607</v>
      </c>
      <c r="D75" s="202" t="s">
        <v>651</v>
      </c>
      <c r="E75" s="262" t="s">
        <v>388</v>
      </c>
      <c r="F75" s="203">
        <v>23.8</v>
      </c>
      <c r="G75" s="204">
        <v>66</v>
      </c>
      <c r="H75" s="205">
        <v>26810</v>
      </c>
      <c r="I75" s="206">
        <v>14630</v>
      </c>
      <c r="J75" s="207">
        <f t="shared" si="4"/>
        <v>22382</v>
      </c>
      <c r="K75" s="208">
        <f t="shared" si="5"/>
        <v>16178</v>
      </c>
      <c r="L75" s="206">
        <v>497</v>
      </c>
    </row>
    <row r="76" spans="1:12" x14ac:dyDescent="0.2">
      <c r="A76" s="202" t="s">
        <v>389</v>
      </c>
      <c r="B76" s="202" t="s">
        <v>666</v>
      </c>
      <c r="C76" s="488" t="s">
        <v>607</v>
      </c>
      <c r="D76" s="202" t="s">
        <v>651</v>
      </c>
      <c r="E76" s="262" t="s">
        <v>390</v>
      </c>
      <c r="F76" s="203">
        <v>25.87</v>
      </c>
      <c r="G76" s="204">
        <v>66</v>
      </c>
      <c r="H76" s="205">
        <v>26810</v>
      </c>
      <c r="I76" s="206">
        <v>14630</v>
      </c>
      <c r="J76" s="207">
        <f t="shared" si="4"/>
        <v>20919</v>
      </c>
      <c r="K76" s="208">
        <f t="shared" si="5"/>
        <v>15096</v>
      </c>
      <c r="L76" s="206">
        <v>497</v>
      </c>
    </row>
    <row r="77" spans="1:12" x14ac:dyDescent="0.2">
      <c r="A77" s="202" t="s">
        <v>391</v>
      </c>
      <c r="B77" s="202" t="s">
        <v>667</v>
      </c>
      <c r="C77" s="488" t="s">
        <v>607</v>
      </c>
      <c r="D77" s="202" t="s">
        <v>651</v>
      </c>
      <c r="E77" s="262" t="s">
        <v>392</v>
      </c>
      <c r="F77" s="203">
        <v>22.21</v>
      </c>
      <c r="G77" s="204">
        <v>66</v>
      </c>
      <c r="H77" s="205">
        <v>26810</v>
      </c>
      <c r="I77" s="206">
        <v>14630</v>
      </c>
      <c r="J77" s="207">
        <f t="shared" si="4"/>
        <v>23691</v>
      </c>
      <c r="K77" s="208">
        <f t="shared" si="5"/>
        <v>17145</v>
      </c>
      <c r="L77" s="206">
        <v>497</v>
      </c>
    </row>
    <row r="78" spans="1:12" x14ac:dyDescent="0.2">
      <c r="A78" s="202" t="s">
        <v>393</v>
      </c>
      <c r="B78" s="202" t="s">
        <v>668</v>
      </c>
      <c r="C78" s="488" t="s">
        <v>607</v>
      </c>
      <c r="D78" s="202" t="s">
        <v>651</v>
      </c>
      <c r="E78" s="262" t="s">
        <v>394</v>
      </c>
      <c r="F78" s="203">
        <v>23.17</v>
      </c>
      <c r="G78" s="204">
        <v>66</v>
      </c>
      <c r="H78" s="205">
        <v>26810</v>
      </c>
      <c r="I78" s="206">
        <v>14630</v>
      </c>
      <c r="J78" s="207">
        <f t="shared" si="4"/>
        <v>22879</v>
      </c>
      <c r="K78" s="208">
        <f t="shared" si="5"/>
        <v>16545</v>
      </c>
      <c r="L78" s="206">
        <v>497</v>
      </c>
    </row>
    <row r="79" spans="1:12" x14ac:dyDescent="0.2">
      <c r="A79" s="202" t="s">
        <v>395</v>
      </c>
      <c r="B79" s="202" t="s">
        <v>669</v>
      </c>
      <c r="C79" s="488" t="s">
        <v>607</v>
      </c>
      <c r="D79" s="202" t="s">
        <v>651</v>
      </c>
      <c r="E79" s="262" t="s">
        <v>396</v>
      </c>
      <c r="F79" s="203">
        <v>17.38</v>
      </c>
      <c r="G79" s="204">
        <v>66</v>
      </c>
      <c r="H79" s="205">
        <v>26810</v>
      </c>
      <c r="I79" s="206">
        <v>14630</v>
      </c>
      <c r="J79" s="207">
        <f t="shared" si="4"/>
        <v>29137</v>
      </c>
      <c r="K79" s="208">
        <f t="shared" si="5"/>
        <v>21171</v>
      </c>
      <c r="L79" s="206">
        <v>497</v>
      </c>
    </row>
    <row r="80" spans="1:12" x14ac:dyDescent="0.2">
      <c r="A80" s="202" t="s">
        <v>507</v>
      </c>
      <c r="B80" s="202" t="s">
        <v>669</v>
      </c>
      <c r="C80" s="488" t="s">
        <v>634</v>
      </c>
      <c r="D80" s="202" t="s">
        <v>651</v>
      </c>
      <c r="E80" s="262" t="s">
        <v>508</v>
      </c>
      <c r="F80" s="203">
        <v>13.52</v>
      </c>
      <c r="G80" s="204">
        <v>66</v>
      </c>
      <c r="H80" s="205">
        <v>26810</v>
      </c>
      <c r="I80" s="206">
        <v>14630</v>
      </c>
      <c r="J80" s="207">
        <f t="shared" si="4"/>
        <v>36286</v>
      </c>
      <c r="K80" s="208">
        <f t="shared" si="5"/>
        <v>26456</v>
      </c>
      <c r="L80" s="206">
        <v>497</v>
      </c>
    </row>
    <row r="81" spans="1:12" x14ac:dyDescent="0.2">
      <c r="A81" s="202" t="s">
        <v>397</v>
      </c>
      <c r="B81" s="202" t="s">
        <v>670</v>
      </c>
      <c r="C81" s="488" t="s">
        <v>607</v>
      </c>
      <c r="D81" s="202" t="s">
        <v>651</v>
      </c>
      <c r="E81" s="262" t="s">
        <v>398</v>
      </c>
      <c r="F81" s="203">
        <v>21.24</v>
      </c>
      <c r="G81" s="204">
        <v>66</v>
      </c>
      <c r="H81" s="205">
        <v>26810</v>
      </c>
      <c r="I81" s="206">
        <v>14630</v>
      </c>
      <c r="J81" s="207">
        <f t="shared" si="4"/>
        <v>24586</v>
      </c>
      <c r="K81" s="208">
        <f t="shared" si="5"/>
        <v>17807</v>
      </c>
      <c r="L81" s="206">
        <v>497</v>
      </c>
    </row>
    <row r="82" spans="1:12" x14ac:dyDescent="0.2">
      <c r="A82" s="202" t="s">
        <v>560</v>
      </c>
      <c r="B82" s="202" t="s">
        <v>671</v>
      </c>
      <c r="C82" s="488" t="s">
        <v>607</v>
      </c>
      <c r="D82" s="202" t="s">
        <v>651</v>
      </c>
      <c r="E82" s="262" t="s">
        <v>561</v>
      </c>
      <c r="F82" s="203">
        <v>22.8</v>
      </c>
      <c r="G82" s="204">
        <v>66</v>
      </c>
      <c r="H82" s="205">
        <v>26810</v>
      </c>
      <c r="I82" s="206">
        <v>14630</v>
      </c>
      <c r="J82" s="207">
        <f t="shared" si="4"/>
        <v>23184</v>
      </c>
      <c r="K82" s="208">
        <f t="shared" si="5"/>
        <v>16771</v>
      </c>
      <c r="L82" s="206">
        <v>497</v>
      </c>
    </row>
    <row r="83" spans="1:12" x14ac:dyDescent="0.2">
      <c r="A83" s="202" t="s">
        <v>399</v>
      </c>
      <c r="B83" s="202" t="s">
        <v>672</v>
      </c>
      <c r="C83" s="488" t="s">
        <v>607</v>
      </c>
      <c r="D83" s="202" t="s">
        <v>651</v>
      </c>
      <c r="E83" s="262" t="s">
        <v>400</v>
      </c>
      <c r="F83" s="203">
        <v>25.53</v>
      </c>
      <c r="G83" s="204">
        <v>66</v>
      </c>
      <c r="H83" s="205">
        <v>26810</v>
      </c>
      <c r="I83" s="206">
        <v>14630</v>
      </c>
      <c r="J83" s="207">
        <f t="shared" si="4"/>
        <v>21143</v>
      </c>
      <c r="K83" s="208">
        <f t="shared" si="5"/>
        <v>15262</v>
      </c>
      <c r="L83" s="206">
        <v>497</v>
      </c>
    </row>
    <row r="84" spans="1:12" x14ac:dyDescent="0.2">
      <c r="A84" s="202" t="s">
        <v>401</v>
      </c>
      <c r="B84" s="202" t="s">
        <v>673</v>
      </c>
      <c r="C84" s="488" t="s">
        <v>607</v>
      </c>
      <c r="D84" s="202" t="s">
        <v>651</v>
      </c>
      <c r="E84" s="262" t="s">
        <v>402</v>
      </c>
      <c r="F84" s="203">
        <v>19.309999999999999</v>
      </c>
      <c r="G84" s="204">
        <v>66</v>
      </c>
      <c r="H84" s="205">
        <v>26810</v>
      </c>
      <c r="I84" s="206">
        <v>14630</v>
      </c>
      <c r="J84" s="207">
        <f t="shared" si="4"/>
        <v>26634</v>
      </c>
      <c r="K84" s="208">
        <f t="shared" si="5"/>
        <v>19321</v>
      </c>
      <c r="L84" s="206">
        <v>497</v>
      </c>
    </row>
    <row r="85" spans="1:12" x14ac:dyDescent="0.2">
      <c r="A85" s="202" t="s">
        <v>674</v>
      </c>
      <c r="B85" s="202" t="s">
        <v>675</v>
      </c>
      <c r="C85" s="488" t="s">
        <v>607</v>
      </c>
      <c r="D85" s="202" t="s">
        <v>651</v>
      </c>
      <c r="E85" s="262" t="s">
        <v>676</v>
      </c>
      <c r="F85" s="203">
        <v>18.59</v>
      </c>
      <c r="G85" s="198">
        <v>66</v>
      </c>
      <c r="H85" s="205">
        <v>26810</v>
      </c>
      <c r="I85" s="206">
        <v>14630</v>
      </c>
      <c r="J85" s="207">
        <f t="shared" si="4"/>
        <v>27507</v>
      </c>
      <c r="K85" s="208">
        <f t="shared" si="5"/>
        <v>19966</v>
      </c>
      <c r="L85" s="206">
        <v>497</v>
      </c>
    </row>
    <row r="86" spans="1:12" x14ac:dyDescent="0.2">
      <c r="A86" s="202" t="s">
        <v>403</v>
      </c>
      <c r="B86" s="202" t="s">
        <v>677</v>
      </c>
      <c r="C86" s="488" t="s">
        <v>607</v>
      </c>
      <c r="D86" s="202" t="s">
        <v>651</v>
      </c>
      <c r="E86" s="262" t="s">
        <v>404</v>
      </c>
      <c r="F86" s="203">
        <v>22.69</v>
      </c>
      <c r="G86" s="204">
        <v>66</v>
      </c>
      <c r="H86" s="205">
        <v>26810</v>
      </c>
      <c r="I86" s="206">
        <v>14630</v>
      </c>
      <c r="J86" s="207">
        <f t="shared" si="4"/>
        <v>23276</v>
      </c>
      <c r="K86" s="208">
        <f t="shared" si="5"/>
        <v>16839</v>
      </c>
      <c r="L86" s="206">
        <v>497</v>
      </c>
    </row>
    <row r="87" spans="1:12" x14ac:dyDescent="0.2">
      <c r="A87" s="202" t="s">
        <v>405</v>
      </c>
      <c r="B87" s="202" t="s">
        <v>678</v>
      </c>
      <c r="C87" s="488" t="s">
        <v>607</v>
      </c>
      <c r="D87" s="202" t="s">
        <v>651</v>
      </c>
      <c r="E87" s="262" t="s">
        <v>406</v>
      </c>
      <c r="F87" s="203">
        <v>18.559999999999999</v>
      </c>
      <c r="G87" s="204">
        <v>66</v>
      </c>
      <c r="H87" s="205">
        <v>26810</v>
      </c>
      <c r="I87" s="206">
        <v>14630</v>
      </c>
      <c r="J87" s="207">
        <f t="shared" si="4"/>
        <v>27545</v>
      </c>
      <c r="K87" s="208">
        <f t="shared" si="5"/>
        <v>19994</v>
      </c>
      <c r="L87" s="206">
        <v>497</v>
      </c>
    </row>
    <row r="88" spans="1:12" x14ac:dyDescent="0.2">
      <c r="A88" s="202" t="s">
        <v>407</v>
      </c>
      <c r="B88" s="202" t="s">
        <v>679</v>
      </c>
      <c r="C88" s="488" t="s">
        <v>607</v>
      </c>
      <c r="D88" s="202" t="s">
        <v>651</v>
      </c>
      <c r="E88" s="262" t="s">
        <v>408</v>
      </c>
      <c r="F88" s="203">
        <v>16.37</v>
      </c>
      <c r="G88" s="198">
        <v>66</v>
      </c>
      <c r="H88" s="205">
        <v>26810</v>
      </c>
      <c r="I88" s="206">
        <v>14630</v>
      </c>
      <c r="J88" s="207">
        <f t="shared" si="4"/>
        <v>30682</v>
      </c>
      <c r="K88" s="208">
        <f t="shared" si="5"/>
        <v>22313</v>
      </c>
      <c r="L88" s="206">
        <v>497</v>
      </c>
    </row>
    <row r="89" spans="1:12" x14ac:dyDescent="0.2">
      <c r="A89" s="202" t="s">
        <v>409</v>
      </c>
      <c r="B89" s="202" t="s">
        <v>680</v>
      </c>
      <c r="C89" s="488" t="s">
        <v>607</v>
      </c>
      <c r="D89" s="202" t="s">
        <v>651</v>
      </c>
      <c r="E89" s="262" t="s">
        <v>410</v>
      </c>
      <c r="F89" s="203">
        <v>24.14</v>
      </c>
      <c r="G89" s="204">
        <v>66</v>
      </c>
      <c r="H89" s="205">
        <v>26810</v>
      </c>
      <c r="I89" s="206">
        <v>14630</v>
      </c>
      <c r="J89" s="207">
        <f t="shared" si="4"/>
        <v>22124</v>
      </c>
      <c r="K89" s="208">
        <f t="shared" si="5"/>
        <v>15987</v>
      </c>
      <c r="L89" s="206">
        <v>497</v>
      </c>
    </row>
    <row r="90" spans="1:12" x14ac:dyDescent="0.2">
      <c r="A90" s="202" t="s">
        <v>411</v>
      </c>
      <c r="B90" s="202" t="s">
        <v>681</v>
      </c>
      <c r="C90" s="488" t="s">
        <v>607</v>
      </c>
      <c r="D90" s="202" t="s">
        <v>651</v>
      </c>
      <c r="E90" s="262" t="s">
        <v>412</v>
      </c>
      <c r="F90" s="203">
        <v>25.53</v>
      </c>
      <c r="G90" s="204">
        <v>66</v>
      </c>
      <c r="H90" s="205">
        <v>26810</v>
      </c>
      <c r="I90" s="206">
        <v>14630</v>
      </c>
      <c r="J90" s="207">
        <f t="shared" si="4"/>
        <v>21143</v>
      </c>
      <c r="K90" s="208">
        <f t="shared" si="5"/>
        <v>15262</v>
      </c>
      <c r="L90" s="206">
        <v>497</v>
      </c>
    </row>
    <row r="91" spans="1:12" x14ac:dyDescent="0.2">
      <c r="A91" s="202" t="s">
        <v>413</v>
      </c>
      <c r="B91" s="202" t="s">
        <v>682</v>
      </c>
      <c r="C91" s="488" t="s">
        <v>607</v>
      </c>
      <c r="D91" s="202" t="s">
        <v>651</v>
      </c>
      <c r="E91" s="262" t="s">
        <v>414</v>
      </c>
      <c r="F91" s="203">
        <v>27.36</v>
      </c>
      <c r="G91" s="204">
        <v>66</v>
      </c>
      <c r="H91" s="205">
        <v>26810</v>
      </c>
      <c r="I91" s="206">
        <v>14630</v>
      </c>
      <c r="J91" s="207">
        <f t="shared" si="4"/>
        <v>20002</v>
      </c>
      <c r="K91" s="208">
        <f t="shared" si="5"/>
        <v>14419</v>
      </c>
      <c r="L91" s="206">
        <v>497</v>
      </c>
    </row>
    <row r="92" spans="1:12" x14ac:dyDescent="0.2">
      <c r="A92" s="202" t="s">
        <v>586</v>
      </c>
      <c r="B92" s="202" t="s">
        <v>683</v>
      </c>
      <c r="C92" s="488" t="s">
        <v>607</v>
      </c>
      <c r="D92" s="202" t="s">
        <v>651</v>
      </c>
      <c r="E92" s="262" t="s">
        <v>587</v>
      </c>
      <c r="F92" s="203">
        <v>16.41</v>
      </c>
      <c r="G92" s="204">
        <v>66</v>
      </c>
      <c r="H92" s="205">
        <v>26810</v>
      </c>
      <c r="I92" s="206">
        <v>14630</v>
      </c>
      <c r="J92" s="207">
        <f t="shared" si="4"/>
        <v>30617</v>
      </c>
      <c r="K92" s="208">
        <f t="shared" si="5"/>
        <v>22265</v>
      </c>
      <c r="L92" s="206">
        <v>497</v>
      </c>
    </row>
    <row r="93" spans="1:12" x14ac:dyDescent="0.2">
      <c r="A93" s="202" t="s">
        <v>415</v>
      </c>
      <c r="B93" s="202" t="s">
        <v>684</v>
      </c>
      <c r="C93" s="488" t="s">
        <v>607</v>
      </c>
      <c r="D93" s="202" t="s">
        <v>651</v>
      </c>
      <c r="E93" s="262" t="s">
        <v>416</v>
      </c>
      <c r="F93" s="203">
        <v>26.07</v>
      </c>
      <c r="G93" s="204">
        <v>66</v>
      </c>
      <c r="H93" s="205">
        <v>26810</v>
      </c>
      <c r="I93" s="206">
        <v>14630</v>
      </c>
      <c r="J93" s="207">
        <f t="shared" si="4"/>
        <v>20790</v>
      </c>
      <c r="K93" s="208">
        <f t="shared" si="5"/>
        <v>15001</v>
      </c>
      <c r="L93" s="206">
        <v>497</v>
      </c>
    </row>
    <row r="94" spans="1:12" x14ac:dyDescent="0.2">
      <c r="A94" s="202" t="s">
        <v>511</v>
      </c>
      <c r="B94" s="202" t="s">
        <v>685</v>
      </c>
      <c r="C94" s="488" t="s">
        <v>607</v>
      </c>
      <c r="D94" s="202" t="s">
        <v>686</v>
      </c>
      <c r="E94" s="262" t="s">
        <v>512</v>
      </c>
      <c r="F94" s="203">
        <v>18.62</v>
      </c>
      <c r="G94" s="204">
        <v>66</v>
      </c>
      <c r="H94" s="205">
        <v>26810</v>
      </c>
      <c r="I94" s="206">
        <v>14210</v>
      </c>
      <c r="J94" s="207">
        <f t="shared" si="4"/>
        <v>27366</v>
      </c>
      <c r="K94" s="208">
        <f t="shared" si="5"/>
        <v>19862</v>
      </c>
      <c r="L94" s="206">
        <v>497</v>
      </c>
    </row>
    <row r="95" spans="1:12" x14ac:dyDescent="0.2">
      <c r="A95" s="202" t="s">
        <v>417</v>
      </c>
      <c r="B95" s="202" t="s">
        <v>687</v>
      </c>
      <c r="C95" s="488" t="s">
        <v>607</v>
      </c>
      <c r="D95" s="202" t="s">
        <v>686</v>
      </c>
      <c r="E95" s="262" t="s">
        <v>418</v>
      </c>
      <c r="F95" s="203">
        <v>17.87</v>
      </c>
      <c r="G95" s="198">
        <v>66</v>
      </c>
      <c r="H95" s="205">
        <v>26810</v>
      </c>
      <c r="I95" s="206">
        <v>14210</v>
      </c>
      <c r="J95" s="207">
        <f t="shared" si="4"/>
        <v>28347</v>
      </c>
      <c r="K95" s="208">
        <f t="shared" si="5"/>
        <v>20587</v>
      </c>
      <c r="L95" s="206">
        <v>497</v>
      </c>
    </row>
    <row r="96" spans="1:12" x14ac:dyDescent="0.2">
      <c r="A96" s="202" t="s">
        <v>419</v>
      </c>
      <c r="B96" s="202" t="s">
        <v>688</v>
      </c>
      <c r="C96" s="488" t="s">
        <v>607</v>
      </c>
      <c r="D96" s="202" t="s">
        <v>686</v>
      </c>
      <c r="E96" s="262" t="s">
        <v>420</v>
      </c>
      <c r="F96" s="203">
        <v>15.64</v>
      </c>
      <c r="G96" s="204">
        <v>66</v>
      </c>
      <c r="H96" s="205">
        <v>26810</v>
      </c>
      <c r="I96" s="206">
        <v>14210</v>
      </c>
      <c r="J96" s="207">
        <f t="shared" si="4"/>
        <v>31819</v>
      </c>
      <c r="K96" s="208">
        <f t="shared" si="5"/>
        <v>23154</v>
      </c>
      <c r="L96" s="206">
        <v>497</v>
      </c>
    </row>
    <row r="97" spans="1:14" x14ac:dyDescent="0.2">
      <c r="A97" s="202" t="s">
        <v>421</v>
      </c>
      <c r="B97" s="202" t="s">
        <v>689</v>
      </c>
      <c r="C97" s="488" t="s">
        <v>607</v>
      </c>
      <c r="D97" s="202" t="s">
        <v>686</v>
      </c>
      <c r="E97" s="262" t="s">
        <v>422</v>
      </c>
      <c r="F97" s="203">
        <v>19.36</v>
      </c>
      <c r="G97" s="198">
        <v>66</v>
      </c>
      <c r="H97" s="205">
        <v>26810</v>
      </c>
      <c r="I97" s="206">
        <v>14210</v>
      </c>
      <c r="J97" s="207">
        <f t="shared" si="4"/>
        <v>26472</v>
      </c>
      <c r="K97" s="208">
        <f t="shared" si="5"/>
        <v>19201</v>
      </c>
      <c r="L97" s="206">
        <v>497</v>
      </c>
    </row>
    <row r="98" spans="1:14" x14ac:dyDescent="0.2">
      <c r="A98" s="202" t="s">
        <v>423</v>
      </c>
      <c r="B98" s="202" t="s">
        <v>689</v>
      </c>
      <c r="C98" s="488" t="s">
        <v>634</v>
      </c>
      <c r="D98" s="202" t="s">
        <v>686</v>
      </c>
      <c r="E98" s="262" t="s">
        <v>424</v>
      </c>
      <c r="F98" s="203">
        <v>13.69</v>
      </c>
      <c r="G98" s="204">
        <v>66</v>
      </c>
      <c r="H98" s="205">
        <v>26810</v>
      </c>
      <c r="I98" s="206">
        <v>14210</v>
      </c>
      <c r="J98" s="207">
        <f t="shared" si="4"/>
        <v>35783</v>
      </c>
      <c r="K98" s="208">
        <f t="shared" si="5"/>
        <v>26084</v>
      </c>
      <c r="L98" s="206">
        <v>497</v>
      </c>
    </row>
    <row r="99" spans="1:14" x14ac:dyDescent="0.2">
      <c r="A99" s="202" t="s">
        <v>427</v>
      </c>
      <c r="B99" s="202" t="s">
        <v>690</v>
      </c>
      <c r="C99" s="488" t="s">
        <v>607</v>
      </c>
      <c r="D99" s="202" t="s">
        <v>686</v>
      </c>
      <c r="E99" s="262" t="s">
        <v>428</v>
      </c>
      <c r="F99" s="203">
        <v>13.4</v>
      </c>
      <c r="G99" s="204">
        <v>66</v>
      </c>
      <c r="H99" s="205">
        <v>26810</v>
      </c>
      <c r="I99" s="206">
        <v>14210</v>
      </c>
      <c r="J99" s="207">
        <f t="shared" si="4"/>
        <v>36471</v>
      </c>
      <c r="K99" s="208">
        <f t="shared" si="5"/>
        <v>26593</v>
      </c>
      <c r="L99" s="206">
        <v>497</v>
      </c>
    </row>
    <row r="100" spans="1:14" x14ac:dyDescent="0.2">
      <c r="A100" s="202" t="s">
        <v>429</v>
      </c>
      <c r="B100" s="202" t="s">
        <v>691</v>
      </c>
      <c r="C100" s="488" t="s">
        <v>607</v>
      </c>
      <c r="D100" s="202" t="s">
        <v>686</v>
      </c>
      <c r="E100" s="262" t="s">
        <v>430</v>
      </c>
      <c r="F100" s="203">
        <v>18.25</v>
      </c>
      <c r="G100" s="204">
        <v>66</v>
      </c>
      <c r="H100" s="205">
        <v>26810</v>
      </c>
      <c r="I100" s="206">
        <v>14210</v>
      </c>
      <c r="J100" s="207">
        <f t="shared" si="4"/>
        <v>27840</v>
      </c>
      <c r="K100" s="208">
        <f t="shared" si="5"/>
        <v>20212</v>
      </c>
      <c r="L100" s="206">
        <v>497</v>
      </c>
    </row>
    <row r="101" spans="1:14" x14ac:dyDescent="0.2">
      <c r="A101" s="202" t="s">
        <v>431</v>
      </c>
      <c r="B101" s="202" t="s">
        <v>692</v>
      </c>
      <c r="C101" s="488" t="s">
        <v>607</v>
      </c>
      <c r="D101" s="202" t="s">
        <v>686</v>
      </c>
      <c r="E101" s="262" t="s">
        <v>432</v>
      </c>
      <c r="F101" s="203">
        <v>17.87</v>
      </c>
      <c r="G101" s="204">
        <v>66</v>
      </c>
      <c r="H101" s="205">
        <v>26810</v>
      </c>
      <c r="I101" s="206">
        <v>14210</v>
      </c>
      <c r="J101" s="207">
        <f t="shared" si="4"/>
        <v>28347</v>
      </c>
      <c r="K101" s="208">
        <f t="shared" si="5"/>
        <v>20587</v>
      </c>
      <c r="L101" s="206">
        <v>497</v>
      </c>
    </row>
    <row r="102" spans="1:14" x14ac:dyDescent="0.2">
      <c r="A102" s="202" t="s">
        <v>433</v>
      </c>
      <c r="B102" s="202" t="s">
        <v>693</v>
      </c>
      <c r="C102" s="488" t="s">
        <v>607</v>
      </c>
      <c r="D102" s="202" t="s">
        <v>686</v>
      </c>
      <c r="E102" s="262" t="s">
        <v>434</v>
      </c>
      <c r="F102" s="203">
        <v>14.89</v>
      </c>
      <c r="G102" s="198">
        <v>66</v>
      </c>
      <c r="H102" s="205">
        <v>26810</v>
      </c>
      <c r="I102" s="206">
        <v>14210</v>
      </c>
      <c r="J102" s="207">
        <f t="shared" si="4"/>
        <v>33221</v>
      </c>
      <c r="K102" s="208">
        <f t="shared" si="5"/>
        <v>24190</v>
      </c>
      <c r="L102" s="206">
        <v>497</v>
      </c>
    </row>
    <row r="103" spans="1:14" x14ac:dyDescent="0.2">
      <c r="A103" s="234" t="s">
        <v>435</v>
      </c>
      <c r="B103" s="234" t="s">
        <v>693</v>
      </c>
      <c r="C103" s="491" t="s">
        <v>634</v>
      </c>
      <c r="D103" s="234" t="s">
        <v>686</v>
      </c>
      <c r="E103" s="263" t="s">
        <v>436</v>
      </c>
      <c r="F103" s="227">
        <v>14.89</v>
      </c>
      <c r="G103" s="198">
        <v>66</v>
      </c>
      <c r="H103" s="205">
        <v>26810</v>
      </c>
      <c r="I103" s="206">
        <v>14210</v>
      </c>
      <c r="J103" s="207">
        <f t="shared" si="4"/>
        <v>33221</v>
      </c>
      <c r="K103" s="231">
        <f t="shared" si="5"/>
        <v>24190</v>
      </c>
      <c r="L103" s="206">
        <v>497</v>
      </c>
    </row>
    <row r="104" spans="1:14" ht="13.5" thickBot="1" x14ac:dyDescent="0.25">
      <c r="A104" s="209" t="s">
        <v>437</v>
      </c>
      <c r="B104" s="209" t="s">
        <v>693</v>
      </c>
      <c r="C104" s="492" t="s">
        <v>619</v>
      </c>
      <c r="D104" s="209" t="s">
        <v>686</v>
      </c>
      <c r="E104" s="264" t="s">
        <v>438</v>
      </c>
      <c r="F104" s="210">
        <v>11.91</v>
      </c>
      <c r="G104" s="211">
        <v>66</v>
      </c>
      <c r="H104" s="212">
        <v>26810</v>
      </c>
      <c r="I104" s="213">
        <v>14210</v>
      </c>
      <c r="J104" s="214">
        <f t="shared" si="4"/>
        <v>40534</v>
      </c>
      <c r="K104" s="215">
        <f t="shared" si="5"/>
        <v>29596</v>
      </c>
      <c r="L104" s="213">
        <v>497</v>
      </c>
      <c r="N104" s="271"/>
    </row>
    <row r="105" spans="1:14" x14ac:dyDescent="0.2">
      <c r="A105" s="196" t="s">
        <v>509</v>
      </c>
      <c r="B105" s="196" t="s">
        <v>694</v>
      </c>
      <c r="C105" s="487" t="s">
        <v>695</v>
      </c>
      <c r="D105" s="196" t="s">
        <v>696</v>
      </c>
      <c r="E105" s="261" t="s">
        <v>510</v>
      </c>
      <c r="F105" s="197">
        <v>9.16</v>
      </c>
      <c r="G105" s="198">
        <v>66</v>
      </c>
      <c r="H105" s="199">
        <v>26710</v>
      </c>
      <c r="I105" s="200">
        <v>14360</v>
      </c>
      <c r="J105" s="440">
        <f>ROUND(12*1.35278*(1/F105*H105+1/G105*I105)+L105,0)</f>
        <v>51388</v>
      </c>
      <c r="K105" s="208">
        <f t="shared" si="5"/>
        <v>37602</v>
      </c>
      <c r="L105" s="200">
        <v>521</v>
      </c>
    </row>
    <row r="106" spans="1:14" x14ac:dyDescent="0.2">
      <c r="A106" s="202" t="s">
        <v>562</v>
      </c>
      <c r="B106" s="202" t="s">
        <v>688</v>
      </c>
      <c r="C106" s="488" t="s">
        <v>697</v>
      </c>
      <c r="D106" s="196" t="s">
        <v>696</v>
      </c>
      <c r="E106" s="262" t="s">
        <v>563</v>
      </c>
      <c r="F106" s="203">
        <v>10.82</v>
      </c>
      <c r="G106" s="204">
        <v>66</v>
      </c>
      <c r="H106" s="199">
        <v>26710</v>
      </c>
      <c r="I106" s="200">
        <v>14360</v>
      </c>
      <c r="J106" s="207">
        <f t="shared" ref="J106:J110" si="6">ROUND(12*1.35278*(1/F106*H106+1/G106*I106)+L106,0)</f>
        <v>44126</v>
      </c>
      <c r="K106" s="208">
        <f t="shared" si="5"/>
        <v>32234</v>
      </c>
      <c r="L106" s="200">
        <v>521</v>
      </c>
    </row>
    <row r="107" spans="1:14" x14ac:dyDescent="0.2">
      <c r="A107" s="202" t="s">
        <v>513</v>
      </c>
      <c r="B107" s="202" t="s">
        <v>698</v>
      </c>
      <c r="C107" s="488" t="s">
        <v>695</v>
      </c>
      <c r="D107" s="196" t="s">
        <v>696</v>
      </c>
      <c r="E107" s="262" t="s">
        <v>514</v>
      </c>
      <c r="F107" s="203">
        <v>8.74</v>
      </c>
      <c r="G107" s="204">
        <v>66</v>
      </c>
      <c r="H107" s="205">
        <v>26710</v>
      </c>
      <c r="I107" s="206">
        <v>14360</v>
      </c>
      <c r="J107" s="207">
        <f t="shared" si="6"/>
        <v>53663</v>
      </c>
      <c r="K107" s="208">
        <f t="shared" si="5"/>
        <v>39284</v>
      </c>
      <c r="L107" s="206">
        <v>521</v>
      </c>
    </row>
    <row r="108" spans="1:14" x14ac:dyDescent="0.2">
      <c r="A108" s="202" t="s">
        <v>515</v>
      </c>
      <c r="B108" s="202" t="s">
        <v>699</v>
      </c>
      <c r="C108" s="488" t="s">
        <v>695</v>
      </c>
      <c r="D108" s="196" t="s">
        <v>696</v>
      </c>
      <c r="E108" s="262" t="s">
        <v>516</v>
      </c>
      <c r="F108" s="203">
        <v>9.57</v>
      </c>
      <c r="G108" s="204">
        <v>66</v>
      </c>
      <c r="H108" s="205">
        <v>26710</v>
      </c>
      <c r="I108" s="206">
        <v>14360</v>
      </c>
      <c r="J108" s="207">
        <f t="shared" si="6"/>
        <v>49361</v>
      </c>
      <c r="K108" s="208">
        <f t="shared" si="5"/>
        <v>36103</v>
      </c>
      <c r="L108" s="206">
        <v>521</v>
      </c>
    </row>
    <row r="109" spans="1:14" x14ac:dyDescent="0.2">
      <c r="A109" s="202" t="s">
        <v>425</v>
      </c>
      <c r="B109" s="202" t="s">
        <v>700</v>
      </c>
      <c r="C109" s="488" t="s">
        <v>695</v>
      </c>
      <c r="D109" s="196" t="s">
        <v>696</v>
      </c>
      <c r="E109" s="262" t="s">
        <v>426</v>
      </c>
      <c r="F109" s="203">
        <v>11.24</v>
      </c>
      <c r="G109" s="198">
        <v>66</v>
      </c>
      <c r="H109" s="199">
        <v>26710</v>
      </c>
      <c r="I109" s="200">
        <v>14360</v>
      </c>
      <c r="J109" s="207">
        <f t="shared" si="6"/>
        <v>42629</v>
      </c>
      <c r="K109" s="208">
        <f t="shared" si="5"/>
        <v>31127</v>
      </c>
      <c r="L109" s="200">
        <v>521</v>
      </c>
    </row>
    <row r="110" spans="1:14" ht="13.5" thickBot="1" x14ac:dyDescent="0.25">
      <c r="A110" s="209" t="s">
        <v>564</v>
      </c>
      <c r="B110" s="209" t="s">
        <v>690</v>
      </c>
      <c r="C110" s="492" t="s">
        <v>695</v>
      </c>
      <c r="D110" s="209" t="s">
        <v>696</v>
      </c>
      <c r="E110" s="264" t="s">
        <v>565</v>
      </c>
      <c r="F110" s="210">
        <v>10.82</v>
      </c>
      <c r="G110" s="211">
        <v>66</v>
      </c>
      <c r="H110" s="212">
        <v>26710</v>
      </c>
      <c r="I110" s="213">
        <v>14360</v>
      </c>
      <c r="J110" s="214">
        <f t="shared" si="6"/>
        <v>44126</v>
      </c>
      <c r="K110" s="215">
        <f t="shared" si="5"/>
        <v>32234</v>
      </c>
      <c r="L110" s="213">
        <v>521</v>
      </c>
    </row>
    <row r="111" spans="1:14" x14ac:dyDescent="0.2">
      <c r="A111" s="196" t="s">
        <v>517</v>
      </c>
      <c r="B111" s="196" t="s">
        <v>701</v>
      </c>
      <c r="C111" s="487" t="s">
        <v>607</v>
      </c>
      <c r="D111" s="196" t="s">
        <v>702</v>
      </c>
      <c r="E111" s="261" t="s">
        <v>518</v>
      </c>
      <c r="F111" s="197">
        <v>7.25</v>
      </c>
      <c r="G111" s="198">
        <v>42</v>
      </c>
      <c r="H111" s="199">
        <v>26710</v>
      </c>
      <c r="I111" s="200">
        <v>14290</v>
      </c>
      <c r="J111" s="440">
        <f>ROUND(12*1.35278*(1/F111*H111+1/G111*I111)+L111,0)</f>
        <v>66015</v>
      </c>
      <c r="K111" s="201">
        <f t="shared" si="5"/>
        <v>48293</v>
      </c>
      <c r="L111" s="200">
        <v>686</v>
      </c>
    </row>
    <row r="112" spans="1:14" x14ac:dyDescent="0.2">
      <c r="A112" s="196" t="s">
        <v>439</v>
      </c>
      <c r="B112" s="196" t="s">
        <v>703</v>
      </c>
      <c r="C112" s="487" t="s">
        <v>607</v>
      </c>
      <c r="D112" s="196" t="s">
        <v>702</v>
      </c>
      <c r="E112" s="261" t="s">
        <v>440</v>
      </c>
      <c r="F112" s="197">
        <v>10.84</v>
      </c>
      <c r="G112" s="198">
        <v>42</v>
      </c>
      <c r="H112" s="205">
        <v>26710</v>
      </c>
      <c r="I112" s="206">
        <v>14290</v>
      </c>
      <c r="J112" s="207">
        <f t="shared" ref="J112:J146" si="7">ROUND(12*1.35278*(1/F112*H112+1/G112*I112)+L112,0)</f>
        <v>46209</v>
      </c>
      <c r="K112" s="208">
        <f t="shared" si="5"/>
        <v>33651</v>
      </c>
      <c r="L112" s="206">
        <v>686</v>
      </c>
    </row>
    <row r="113" spans="1:12" x14ac:dyDescent="0.2">
      <c r="A113" s="202" t="s">
        <v>441</v>
      </c>
      <c r="B113" s="202" t="s">
        <v>704</v>
      </c>
      <c r="C113" s="488" t="s">
        <v>607</v>
      </c>
      <c r="D113" s="202" t="s">
        <v>702</v>
      </c>
      <c r="E113" s="262" t="s">
        <v>442</v>
      </c>
      <c r="F113" s="203">
        <v>8.91</v>
      </c>
      <c r="G113" s="204">
        <v>42</v>
      </c>
      <c r="H113" s="199">
        <v>26710</v>
      </c>
      <c r="I113" s="200">
        <v>14290</v>
      </c>
      <c r="J113" s="207">
        <f t="shared" si="7"/>
        <v>54873</v>
      </c>
      <c r="K113" s="208">
        <f t="shared" si="5"/>
        <v>40056</v>
      </c>
      <c r="L113" s="200">
        <v>686</v>
      </c>
    </row>
    <row r="114" spans="1:12" x14ac:dyDescent="0.2">
      <c r="A114" s="202" t="s">
        <v>443</v>
      </c>
      <c r="B114" s="202" t="s">
        <v>705</v>
      </c>
      <c r="C114" s="488" t="s">
        <v>607</v>
      </c>
      <c r="D114" s="202" t="s">
        <v>702</v>
      </c>
      <c r="E114" s="262" t="s">
        <v>444</v>
      </c>
      <c r="F114" s="203">
        <v>11.16</v>
      </c>
      <c r="G114" s="204">
        <v>42</v>
      </c>
      <c r="H114" s="199">
        <v>26710</v>
      </c>
      <c r="I114" s="200">
        <v>14290</v>
      </c>
      <c r="J114" s="207">
        <f t="shared" si="7"/>
        <v>45062</v>
      </c>
      <c r="K114" s="208">
        <f t="shared" si="5"/>
        <v>32803</v>
      </c>
      <c r="L114" s="206">
        <v>686</v>
      </c>
    </row>
    <row r="115" spans="1:12" x14ac:dyDescent="0.2">
      <c r="A115" s="202" t="s">
        <v>445</v>
      </c>
      <c r="B115" s="202" t="s">
        <v>706</v>
      </c>
      <c r="C115" s="488" t="s">
        <v>607</v>
      </c>
      <c r="D115" s="202" t="s">
        <v>702</v>
      </c>
      <c r="E115" s="262" t="s">
        <v>446</v>
      </c>
      <c r="F115" s="203">
        <v>8.91</v>
      </c>
      <c r="G115" s="204">
        <v>42</v>
      </c>
      <c r="H115" s="205">
        <v>26710</v>
      </c>
      <c r="I115" s="206">
        <v>14290</v>
      </c>
      <c r="J115" s="207">
        <f t="shared" si="7"/>
        <v>54873</v>
      </c>
      <c r="K115" s="208">
        <f t="shared" si="5"/>
        <v>40056</v>
      </c>
      <c r="L115" s="206">
        <v>686</v>
      </c>
    </row>
    <row r="116" spans="1:12" x14ac:dyDescent="0.2">
      <c r="A116" s="202" t="s">
        <v>447</v>
      </c>
      <c r="B116" s="202" t="s">
        <v>707</v>
      </c>
      <c r="C116" s="488" t="s">
        <v>607</v>
      </c>
      <c r="D116" s="202" t="s">
        <v>702</v>
      </c>
      <c r="E116" s="262" t="s">
        <v>448</v>
      </c>
      <c r="F116" s="203">
        <v>9.1</v>
      </c>
      <c r="G116" s="204">
        <v>42</v>
      </c>
      <c r="H116" s="199">
        <v>26710</v>
      </c>
      <c r="I116" s="200">
        <v>14290</v>
      </c>
      <c r="J116" s="207">
        <f t="shared" si="7"/>
        <v>53857</v>
      </c>
      <c r="K116" s="208">
        <f t="shared" si="5"/>
        <v>39305</v>
      </c>
      <c r="L116" s="200">
        <v>686</v>
      </c>
    </row>
    <row r="117" spans="1:12" x14ac:dyDescent="0.2">
      <c r="A117" s="202" t="s">
        <v>449</v>
      </c>
      <c r="B117" s="202" t="s">
        <v>708</v>
      </c>
      <c r="C117" s="488" t="s">
        <v>607</v>
      </c>
      <c r="D117" s="202" t="s">
        <v>702</v>
      </c>
      <c r="E117" s="262" t="s">
        <v>450</v>
      </c>
      <c r="F117" s="203">
        <v>8.32</v>
      </c>
      <c r="G117" s="204">
        <v>42</v>
      </c>
      <c r="H117" s="199">
        <v>26710</v>
      </c>
      <c r="I117" s="200">
        <v>14290</v>
      </c>
      <c r="J117" s="207">
        <f t="shared" si="7"/>
        <v>58324</v>
      </c>
      <c r="K117" s="208">
        <f t="shared" si="5"/>
        <v>42607</v>
      </c>
      <c r="L117" s="206">
        <v>686</v>
      </c>
    </row>
    <row r="118" spans="1:12" x14ac:dyDescent="0.2">
      <c r="A118" s="202" t="s">
        <v>451</v>
      </c>
      <c r="B118" s="202" t="s">
        <v>709</v>
      </c>
      <c r="C118" s="488" t="s">
        <v>607</v>
      </c>
      <c r="D118" s="202" t="s">
        <v>702</v>
      </c>
      <c r="E118" s="262" t="s">
        <v>452</v>
      </c>
      <c r="F118" s="203">
        <v>10.07</v>
      </c>
      <c r="G118" s="204">
        <v>42</v>
      </c>
      <c r="H118" s="199">
        <v>26710</v>
      </c>
      <c r="I118" s="200">
        <v>14290</v>
      </c>
      <c r="J118" s="207">
        <f t="shared" si="7"/>
        <v>49267</v>
      </c>
      <c r="K118" s="208">
        <f t="shared" si="5"/>
        <v>35912</v>
      </c>
      <c r="L118" s="206">
        <v>686</v>
      </c>
    </row>
    <row r="119" spans="1:12" x14ac:dyDescent="0.2">
      <c r="A119" s="202" t="s">
        <v>453</v>
      </c>
      <c r="B119" s="202" t="s">
        <v>710</v>
      </c>
      <c r="C119" s="488" t="s">
        <v>607</v>
      </c>
      <c r="D119" s="202" t="s">
        <v>702</v>
      </c>
      <c r="E119" s="262" t="s">
        <v>454</v>
      </c>
      <c r="F119" s="203">
        <v>9.68</v>
      </c>
      <c r="G119" s="204">
        <v>42</v>
      </c>
      <c r="H119" s="205">
        <v>26710</v>
      </c>
      <c r="I119" s="206">
        <v>14290</v>
      </c>
      <c r="J119" s="207">
        <f t="shared" si="7"/>
        <v>51002</v>
      </c>
      <c r="K119" s="208">
        <f t="shared" si="5"/>
        <v>37194</v>
      </c>
      <c r="L119" s="206">
        <v>686</v>
      </c>
    </row>
    <row r="120" spans="1:12" x14ac:dyDescent="0.2">
      <c r="A120" s="202" t="s">
        <v>455</v>
      </c>
      <c r="B120" s="202" t="s">
        <v>711</v>
      </c>
      <c r="C120" s="488" t="s">
        <v>607</v>
      </c>
      <c r="D120" s="202" t="s">
        <v>702</v>
      </c>
      <c r="E120" s="262" t="s">
        <v>456</v>
      </c>
      <c r="F120" s="203">
        <v>12.45</v>
      </c>
      <c r="G120" s="204">
        <v>42</v>
      </c>
      <c r="H120" s="199">
        <v>26710</v>
      </c>
      <c r="I120" s="200">
        <v>14290</v>
      </c>
      <c r="J120" s="207">
        <f t="shared" si="7"/>
        <v>41036</v>
      </c>
      <c r="K120" s="208">
        <f t="shared" si="5"/>
        <v>29827</v>
      </c>
      <c r="L120" s="200">
        <v>686</v>
      </c>
    </row>
    <row r="121" spans="1:12" x14ac:dyDescent="0.2">
      <c r="A121" s="202" t="s">
        <v>457</v>
      </c>
      <c r="B121" s="202" t="s">
        <v>712</v>
      </c>
      <c r="C121" s="488" t="s">
        <v>607</v>
      </c>
      <c r="D121" s="202" t="s">
        <v>702</v>
      </c>
      <c r="E121" s="262" t="s">
        <v>458</v>
      </c>
      <c r="F121" s="203">
        <v>13.31</v>
      </c>
      <c r="G121" s="204">
        <v>42</v>
      </c>
      <c r="H121" s="205">
        <v>26710</v>
      </c>
      <c r="I121" s="206">
        <v>14290</v>
      </c>
      <c r="J121" s="207">
        <f t="shared" si="7"/>
        <v>38786</v>
      </c>
      <c r="K121" s="208">
        <f t="shared" si="5"/>
        <v>28164</v>
      </c>
      <c r="L121" s="206">
        <v>686</v>
      </c>
    </row>
    <row r="122" spans="1:12" x14ac:dyDescent="0.2">
      <c r="A122" s="202" t="s">
        <v>459</v>
      </c>
      <c r="B122" s="202" t="s">
        <v>713</v>
      </c>
      <c r="C122" s="488" t="s">
        <v>607</v>
      </c>
      <c r="D122" s="202" t="s">
        <v>702</v>
      </c>
      <c r="E122" s="262" t="s">
        <v>460</v>
      </c>
      <c r="F122" s="203">
        <v>6.52</v>
      </c>
      <c r="G122" s="204">
        <v>42</v>
      </c>
      <c r="H122" s="199">
        <v>26710</v>
      </c>
      <c r="I122" s="200">
        <v>14290</v>
      </c>
      <c r="J122" s="207">
        <f t="shared" si="7"/>
        <v>72711</v>
      </c>
      <c r="K122" s="208">
        <f t="shared" si="5"/>
        <v>53242</v>
      </c>
      <c r="L122" s="200">
        <v>686</v>
      </c>
    </row>
    <row r="123" spans="1:12" x14ac:dyDescent="0.2">
      <c r="A123" s="202" t="s">
        <v>461</v>
      </c>
      <c r="B123" s="202" t="s">
        <v>714</v>
      </c>
      <c r="C123" s="488" t="s">
        <v>607</v>
      </c>
      <c r="D123" s="202" t="s">
        <v>702</v>
      </c>
      <c r="E123" s="262" t="s">
        <v>462</v>
      </c>
      <c r="F123" s="203">
        <v>9.69</v>
      </c>
      <c r="G123" s="204">
        <v>42</v>
      </c>
      <c r="H123" s="199">
        <v>26710</v>
      </c>
      <c r="I123" s="200">
        <v>14290</v>
      </c>
      <c r="J123" s="207">
        <f t="shared" si="7"/>
        <v>50956</v>
      </c>
      <c r="K123" s="208">
        <f t="shared" si="5"/>
        <v>37160</v>
      </c>
      <c r="L123" s="206">
        <v>686</v>
      </c>
    </row>
    <row r="124" spans="1:12" x14ac:dyDescent="0.2">
      <c r="A124" s="202" t="s">
        <v>463</v>
      </c>
      <c r="B124" s="202" t="s">
        <v>715</v>
      </c>
      <c r="C124" s="488" t="s">
        <v>607</v>
      </c>
      <c r="D124" s="202" t="s">
        <v>702</v>
      </c>
      <c r="E124" s="262" t="s">
        <v>464</v>
      </c>
      <c r="F124" s="203">
        <v>9.8699999999999992</v>
      </c>
      <c r="G124" s="204">
        <v>42</v>
      </c>
      <c r="H124" s="205">
        <v>26710</v>
      </c>
      <c r="I124" s="206">
        <v>14290</v>
      </c>
      <c r="J124" s="207">
        <f t="shared" si="7"/>
        <v>50140</v>
      </c>
      <c r="K124" s="208">
        <f t="shared" si="5"/>
        <v>36557</v>
      </c>
      <c r="L124" s="206">
        <v>686</v>
      </c>
    </row>
    <row r="125" spans="1:12" x14ac:dyDescent="0.2">
      <c r="A125" s="202" t="s">
        <v>465</v>
      </c>
      <c r="B125" s="202" t="s">
        <v>716</v>
      </c>
      <c r="C125" s="488" t="s">
        <v>607</v>
      </c>
      <c r="D125" s="202" t="s">
        <v>702</v>
      </c>
      <c r="E125" s="262" t="s">
        <v>466</v>
      </c>
      <c r="F125" s="203">
        <v>8.7799999999999994</v>
      </c>
      <c r="G125" s="204">
        <v>42</v>
      </c>
      <c r="H125" s="199">
        <v>26710</v>
      </c>
      <c r="I125" s="200">
        <v>14290</v>
      </c>
      <c r="J125" s="207">
        <f t="shared" si="7"/>
        <v>55593</v>
      </c>
      <c r="K125" s="208">
        <f t="shared" si="5"/>
        <v>40589</v>
      </c>
      <c r="L125" s="206">
        <v>686</v>
      </c>
    </row>
    <row r="126" spans="1:12" x14ac:dyDescent="0.2">
      <c r="A126" s="202" t="s">
        <v>566</v>
      </c>
      <c r="B126" s="202" t="s">
        <v>717</v>
      </c>
      <c r="C126" s="488" t="s">
        <v>607</v>
      </c>
      <c r="D126" s="202" t="s">
        <v>702</v>
      </c>
      <c r="E126" s="262" t="s">
        <v>567</v>
      </c>
      <c r="F126" s="203">
        <v>9.09</v>
      </c>
      <c r="G126" s="204">
        <v>42</v>
      </c>
      <c r="H126" s="199">
        <v>26710</v>
      </c>
      <c r="I126" s="200">
        <v>14290</v>
      </c>
      <c r="J126" s="207">
        <f t="shared" si="7"/>
        <v>53909</v>
      </c>
      <c r="K126" s="208">
        <f t="shared" si="5"/>
        <v>39344</v>
      </c>
      <c r="L126" s="200">
        <v>686</v>
      </c>
    </row>
    <row r="127" spans="1:12" x14ac:dyDescent="0.2">
      <c r="A127" s="202" t="s">
        <v>568</v>
      </c>
      <c r="B127" s="202" t="s">
        <v>718</v>
      </c>
      <c r="C127" s="488" t="s">
        <v>622</v>
      </c>
      <c r="D127" s="202" t="s">
        <v>702</v>
      </c>
      <c r="E127" s="262" t="s">
        <v>569</v>
      </c>
      <c r="F127" s="203">
        <v>8.85</v>
      </c>
      <c r="G127" s="204">
        <v>42</v>
      </c>
      <c r="H127" s="199">
        <v>26710</v>
      </c>
      <c r="I127" s="200">
        <v>14290</v>
      </c>
      <c r="J127" s="207">
        <f t="shared" si="7"/>
        <v>55203</v>
      </c>
      <c r="K127" s="208">
        <f t="shared" si="5"/>
        <v>40300</v>
      </c>
      <c r="L127" s="206">
        <v>686</v>
      </c>
    </row>
    <row r="128" spans="1:12" x14ac:dyDescent="0.2">
      <c r="A128" s="202" t="s">
        <v>467</v>
      </c>
      <c r="B128" s="202" t="s">
        <v>719</v>
      </c>
      <c r="C128" s="488" t="s">
        <v>607</v>
      </c>
      <c r="D128" s="202" t="s">
        <v>702</v>
      </c>
      <c r="E128" s="262" t="s">
        <v>468</v>
      </c>
      <c r="F128" s="203">
        <v>10.66</v>
      </c>
      <c r="G128" s="204">
        <v>42</v>
      </c>
      <c r="H128" s="205">
        <v>26710</v>
      </c>
      <c r="I128" s="206">
        <v>14290</v>
      </c>
      <c r="J128" s="207">
        <f t="shared" si="7"/>
        <v>46884</v>
      </c>
      <c r="K128" s="208">
        <f t="shared" si="5"/>
        <v>34150</v>
      </c>
      <c r="L128" s="206">
        <v>686</v>
      </c>
    </row>
    <row r="129" spans="1:12" x14ac:dyDescent="0.2">
      <c r="A129" s="202" t="s">
        <v>469</v>
      </c>
      <c r="B129" s="202" t="s">
        <v>719</v>
      </c>
      <c r="C129" s="488" t="s">
        <v>634</v>
      </c>
      <c r="D129" s="202" t="s">
        <v>702</v>
      </c>
      <c r="E129" s="262" t="s">
        <v>470</v>
      </c>
      <c r="F129" s="203">
        <v>11.85</v>
      </c>
      <c r="G129" s="204">
        <v>42</v>
      </c>
      <c r="H129" s="199">
        <v>26710</v>
      </c>
      <c r="I129" s="200">
        <v>14290</v>
      </c>
      <c r="J129" s="207">
        <f t="shared" si="7"/>
        <v>42799</v>
      </c>
      <c r="K129" s="208">
        <f t="shared" si="5"/>
        <v>31131</v>
      </c>
      <c r="L129" s="200">
        <v>686</v>
      </c>
    </row>
    <row r="130" spans="1:12" x14ac:dyDescent="0.2">
      <c r="A130" s="202" t="s">
        <v>471</v>
      </c>
      <c r="B130" s="202" t="s">
        <v>720</v>
      </c>
      <c r="C130" s="488" t="s">
        <v>607</v>
      </c>
      <c r="D130" s="202" t="s">
        <v>702</v>
      </c>
      <c r="E130" s="262" t="s">
        <v>472</v>
      </c>
      <c r="F130" s="203">
        <v>11.16</v>
      </c>
      <c r="G130" s="204">
        <v>42</v>
      </c>
      <c r="H130" s="205">
        <v>26710</v>
      </c>
      <c r="I130" s="206">
        <v>14290</v>
      </c>
      <c r="J130" s="207">
        <f t="shared" si="7"/>
        <v>45062</v>
      </c>
      <c r="K130" s="208">
        <f t="shared" si="5"/>
        <v>32803</v>
      </c>
      <c r="L130" s="206">
        <v>686</v>
      </c>
    </row>
    <row r="131" spans="1:12" x14ac:dyDescent="0.2">
      <c r="A131" s="202" t="s">
        <v>473</v>
      </c>
      <c r="B131" s="202" t="s">
        <v>720</v>
      </c>
      <c r="C131" s="488" t="s">
        <v>634</v>
      </c>
      <c r="D131" s="202" t="s">
        <v>702</v>
      </c>
      <c r="E131" s="262" t="s">
        <v>474</v>
      </c>
      <c r="F131" s="203">
        <v>10.85</v>
      </c>
      <c r="G131" s="204">
        <v>42</v>
      </c>
      <c r="H131" s="199">
        <v>26710</v>
      </c>
      <c r="I131" s="200">
        <v>14290</v>
      </c>
      <c r="J131" s="207">
        <f t="shared" si="7"/>
        <v>46172</v>
      </c>
      <c r="K131" s="208">
        <f t="shared" si="5"/>
        <v>33624</v>
      </c>
      <c r="L131" s="200">
        <v>686</v>
      </c>
    </row>
    <row r="132" spans="1:12" x14ac:dyDescent="0.2">
      <c r="A132" s="202" t="s">
        <v>475</v>
      </c>
      <c r="B132" s="202" t="s">
        <v>721</v>
      </c>
      <c r="C132" s="488" t="s">
        <v>607</v>
      </c>
      <c r="D132" s="202" t="s">
        <v>702</v>
      </c>
      <c r="E132" s="262" t="s">
        <v>476</v>
      </c>
      <c r="F132" s="203">
        <v>11.87</v>
      </c>
      <c r="G132" s="204">
        <v>42</v>
      </c>
      <c r="H132" s="199">
        <v>26710</v>
      </c>
      <c r="I132" s="200">
        <v>14290</v>
      </c>
      <c r="J132" s="207">
        <f t="shared" si="7"/>
        <v>42738</v>
      </c>
      <c r="K132" s="208">
        <f t="shared" si="5"/>
        <v>31085</v>
      </c>
      <c r="L132" s="206">
        <v>686</v>
      </c>
    </row>
    <row r="133" spans="1:12" x14ac:dyDescent="0.2">
      <c r="A133" s="202" t="s">
        <v>477</v>
      </c>
      <c r="B133" s="202" t="s">
        <v>722</v>
      </c>
      <c r="C133" s="488" t="s">
        <v>607</v>
      </c>
      <c r="D133" s="202" t="s">
        <v>702</v>
      </c>
      <c r="E133" s="262" t="s">
        <v>478</v>
      </c>
      <c r="F133" s="203">
        <v>12.02</v>
      </c>
      <c r="G133" s="204">
        <v>42</v>
      </c>
      <c r="H133" s="199">
        <v>26710</v>
      </c>
      <c r="I133" s="200">
        <v>14290</v>
      </c>
      <c r="J133" s="207">
        <f t="shared" si="7"/>
        <v>42282</v>
      </c>
      <c r="K133" s="208">
        <f t="shared" ref="K133:K196" si="8">ROUND(12*(1/F133*H133+1/G133*I133),0)</f>
        <v>30748</v>
      </c>
      <c r="L133" s="200">
        <v>686</v>
      </c>
    </row>
    <row r="134" spans="1:12" x14ac:dyDescent="0.2">
      <c r="A134" s="202" t="s">
        <v>588</v>
      </c>
      <c r="B134" s="202" t="s">
        <v>723</v>
      </c>
      <c r="C134" s="488" t="s">
        <v>607</v>
      </c>
      <c r="D134" s="202" t="s">
        <v>702</v>
      </c>
      <c r="E134" s="262" t="s">
        <v>589</v>
      </c>
      <c r="F134" s="203">
        <v>12.45</v>
      </c>
      <c r="G134" s="204">
        <v>42</v>
      </c>
      <c r="H134" s="199">
        <v>26710</v>
      </c>
      <c r="I134" s="200">
        <v>14290</v>
      </c>
      <c r="J134" s="207">
        <f t="shared" si="7"/>
        <v>41036</v>
      </c>
      <c r="K134" s="208">
        <f t="shared" si="8"/>
        <v>29827</v>
      </c>
      <c r="L134" s="200">
        <v>686</v>
      </c>
    </row>
    <row r="135" spans="1:12" x14ac:dyDescent="0.2">
      <c r="A135" s="202" t="s">
        <v>479</v>
      </c>
      <c r="B135" s="202" t="s">
        <v>724</v>
      </c>
      <c r="C135" s="488" t="s">
        <v>607</v>
      </c>
      <c r="D135" s="202" t="s">
        <v>702</v>
      </c>
      <c r="E135" s="262" t="s">
        <v>480</v>
      </c>
      <c r="F135" s="203">
        <v>12.88</v>
      </c>
      <c r="G135" s="204">
        <v>42</v>
      </c>
      <c r="H135" s="199">
        <v>26710</v>
      </c>
      <c r="I135" s="200">
        <v>14290</v>
      </c>
      <c r="J135" s="207">
        <f t="shared" si="7"/>
        <v>39873</v>
      </c>
      <c r="K135" s="208">
        <f t="shared" si="8"/>
        <v>28968</v>
      </c>
      <c r="L135" s="200">
        <v>686</v>
      </c>
    </row>
    <row r="136" spans="1:12" x14ac:dyDescent="0.2">
      <c r="A136" s="202" t="s">
        <v>485</v>
      </c>
      <c r="B136" s="202" t="s">
        <v>725</v>
      </c>
      <c r="C136" s="488" t="s">
        <v>726</v>
      </c>
      <c r="D136" s="202" t="s">
        <v>702</v>
      </c>
      <c r="E136" s="262" t="s">
        <v>486</v>
      </c>
      <c r="F136" s="203">
        <v>13.43</v>
      </c>
      <c r="G136" s="204">
        <v>51</v>
      </c>
      <c r="H136" s="199">
        <v>26710</v>
      </c>
      <c r="I136" s="200">
        <v>14290</v>
      </c>
      <c r="J136" s="207">
        <f t="shared" si="7"/>
        <v>37520</v>
      </c>
      <c r="K136" s="208">
        <f t="shared" si="8"/>
        <v>27228</v>
      </c>
      <c r="L136" s="206">
        <v>686</v>
      </c>
    </row>
    <row r="137" spans="1:12" x14ac:dyDescent="0.2">
      <c r="A137" s="202" t="s">
        <v>481</v>
      </c>
      <c r="B137" s="202" t="s">
        <v>725</v>
      </c>
      <c r="C137" s="488" t="s">
        <v>607</v>
      </c>
      <c r="D137" s="202" t="s">
        <v>702</v>
      </c>
      <c r="E137" s="262" t="s">
        <v>482</v>
      </c>
      <c r="F137" s="203">
        <v>9.68</v>
      </c>
      <c r="G137" s="204">
        <v>51</v>
      </c>
      <c r="H137" s="199">
        <v>26710</v>
      </c>
      <c r="I137" s="200">
        <v>14290</v>
      </c>
      <c r="J137" s="207">
        <f t="shared" si="7"/>
        <v>50027</v>
      </c>
      <c r="K137" s="208">
        <f t="shared" si="8"/>
        <v>36474</v>
      </c>
      <c r="L137" s="206">
        <v>686</v>
      </c>
    </row>
    <row r="138" spans="1:12" x14ac:dyDescent="0.2">
      <c r="A138" s="202" t="s">
        <v>483</v>
      </c>
      <c r="B138" s="202" t="s">
        <v>725</v>
      </c>
      <c r="C138" s="488" t="s">
        <v>634</v>
      </c>
      <c r="D138" s="202" t="s">
        <v>702</v>
      </c>
      <c r="E138" s="262" t="s">
        <v>484</v>
      </c>
      <c r="F138" s="203">
        <v>11.06</v>
      </c>
      <c r="G138" s="204">
        <v>51</v>
      </c>
      <c r="H138" s="205">
        <v>26710</v>
      </c>
      <c r="I138" s="206">
        <v>14290</v>
      </c>
      <c r="J138" s="207">
        <f t="shared" si="7"/>
        <v>44438</v>
      </c>
      <c r="K138" s="208">
        <f t="shared" si="8"/>
        <v>32342</v>
      </c>
      <c r="L138" s="206">
        <v>686</v>
      </c>
    </row>
    <row r="139" spans="1:12" x14ac:dyDescent="0.2">
      <c r="A139" s="202" t="s">
        <v>570</v>
      </c>
      <c r="B139" s="202" t="s">
        <v>725</v>
      </c>
      <c r="C139" s="488" t="s">
        <v>622</v>
      </c>
      <c r="D139" s="202" t="s">
        <v>702</v>
      </c>
      <c r="E139" s="262" t="s">
        <v>571</v>
      </c>
      <c r="F139" s="203">
        <v>11.85</v>
      </c>
      <c r="G139" s="204">
        <v>51</v>
      </c>
      <c r="H139" s="199">
        <v>26710</v>
      </c>
      <c r="I139" s="200">
        <v>14290</v>
      </c>
      <c r="J139" s="207">
        <f t="shared" si="7"/>
        <v>41825</v>
      </c>
      <c r="K139" s="208">
        <f t="shared" si="8"/>
        <v>30410</v>
      </c>
      <c r="L139" s="200">
        <v>686</v>
      </c>
    </row>
    <row r="140" spans="1:12" x14ac:dyDescent="0.2">
      <c r="A140" s="202" t="s">
        <v>519</v>
      </c>
      <c r="B140" s="202" t="s">
        <v>725</v>
      </c>
      <c r="C140" s="488" t="s">
        <v>619</v>
      </c>
      <c r="D140" s="202" t="s">
        <v>702</v>
      </c>
      <c r="E140" s="262" t="s">
        <v>520</v>
      </c>
      <c r="F140" s="203">
        <v>11.45</v>
      </c>
      <c r="G140" s="204">
        <v>51</v>
      </c>
      <c r="H140" s="199">
        <v>26710</v>
      </c>
      <c r="I140" s="200">
        <v>14290</v>
      </c>
      <c r="J140" s="207">
        <f t="shared" si="7"/>
        <v>43103</v>
      </c>
      <c r="K140" s="208">
        <f t="shared" si="8"/>
        <v>31355</v>
      </c>
      <c r="L140" s="206">
        <v>686</v>
      </c>
    </row>
    <row r="141" spans="1:12" x14ac:dyDescent="0.2">
      <c r="A141" s="202" t="s">
        <v>487</v>
      </c>
      <c r="B141" s="202" t="s">
        <v>725</v>
      </c>
      <c r="C141" s="488" t="s">
        <v>614</v>
      </c>
      <c r="D141" s="202" t="s">
        <v>702</v>
      </c>
      <c r="E141" s="262" t="s">
        <v>488</v>
      </c>
      <c r="F141" s="203">
        <v>9.48</v>
      </c>
      <c r="G141" s="204">
        <v>51</v>
      </c>
      <c r="H141" s="205">
        <v>26710</v>
      </c>
      <c r="I141" s="206">
        <v>14290</v>
      </c>
      <c r="J141" s="207">
        <f t="shared" si="7"/>
        <v>50972</v>
      </c>
      <c r="K141" s="208">
        <f t="shared" si="8"/>
        <v>37172</v>
      </c>
      <c r="L141" s="206">
        <v>686</v>
      </c>
    </row>
    <row r="142" spans="1:12" x14ac:dyDescent="0.2">
      <c r="A142" s="202" t="s">
        <v>489</v>
      </c>
      <c r="B142" s="202" t="s">
        <v>727</v>
      </c>
      <c r="C142" s="488" t="s">
        <v>614</v>
      </c>
      <c r="D142" s="202" t="s">
        <v>702</v>
      </c>
      <c r="E142" s="262" t="s">
        <v>490</v>
      </c>
      <c r="F142" s="203">
        <v>7.96</v>
      </c>
      <c r="G142" s="204">
        <v>22</v>
      </c>
      <c r="H142" s="199">
        <v>26710</v>
      </c>
      <c r="I142" s="200">
        <v>14290</v>
      </c>
      <c r="J142" s="207">
        <f t="shared" si="7"/>
        <v>65702</v>
      </c>
      <c r="K142" s="208">
        <f t="shared" si="8"/>
        <v>48061</v>
      </c>
      <c r="L142" s="206">
        <v>686</v>
      </c>
    </row>
    <row r="143" spans="1:12" x14ac:dyDescent="0.2">
      <c r="A143" s="202" t="s">
        <v>491</v>
      </c>
      <c r="B143" s="202" t="s">
        <v>727</v>
      </c>
      <c r="C143" s="488" t="s">
        <v>728</v>
      </c>
      <c r="D143" s="202" t="s">
        <v>702</v>
      </c>
      <c r="E143" s="262" t="s">
        <v>492</v>
      </c>
      <c r="F143" s="203">
        <v>5.91</v>
      </c>
      <c r="G143" s="204">
        <v>22</v>
      </c>
      <c r="H143" s="205">
        <v>26710</v>
      </c>
      <c r="I143" s="206">
        <v>14290</v>
      </c>
      <c r="J143" s="207">
        <f t="shared" si="7"/>
        <v>84596</v>
      </c>
      <c r="K143" s="208">
        <f t="shared" si="8"/>
        <v>62028</v>
      </c>
      <c r="L143" s="206">
        <v>686</v>
      </c>
    </row>
    <row r="144" spans="1:12" x14ac:dyDescent="0.2">
      <c r="A144" s="202" t="s">
        <v>521</v>
      </c>
      <c r="B144" s="202" t="s">
        <v>727</v>
      </c>
      <c r="C144" s="488" t="s">
        <v>625</v>
      </c>
      <c r="D144" s="202" t="s">
        <v>702</v>
      </c>
      <c r="E144" s="262" t="s">
        <v>522</v>
      </c>
      <c r="F144" s="203">
        <v>8.2200000000000006</v>
      </c>
      <c r="G144" s="204">
        <v>22</v>
      </c>
      <c r="H144" s="199">
        <v>26710</v>
      </c>
      <c r="I144" s="200">
        <v>14290</v>
      </c>
      <c r="J144" s="207">
        <f t="shared" si="7"/>
        <v>63979</v>
      </c>
      <c r="K144" s="208">
        <f t="shared" si="8"/>
        <v>46787</v>
      </c>
      <c r="L144" s="200">
        <v>686</v>
      </c>
    </row>
    <row r="145" spans="1:12" x14ac:dyDescent="0.2">
      <c r="A145" s="202" t="s">
        <v>493</v>
      </c>
      <c r="B145" s="202" t="s">
        <v>727</v>
      </c>
      <c r="C145" s="488" t="s">
        <v>729</v>
      </c>
      <c r="D145" s="202" t="s">
        <v>702</v>
      </c>
      <c r="E145" s="262" t="s">
        <v>494</v>
      </c>
      <c r="F145" s="203">
        <v>4.62</v>
      </c>
      <c r="G145" s="204">
        <v>22</v>
      </c>
      <c r="H145" s="199">
        <v>26710</v>
      </c>
      <c r="I145" s="200">
        <v>14290</v>
      </c>
      <c r="J145" s="207">
        <f t="shared" si="7"/>
        <v>105082</v>
      </c>
      <c r="K145" s="208">
        <f t="shared" si="8"/>
        <v>77171</v>
      </c>
      <c r="L145" s="206">
        <v>686</v>
      </c>
    </row>
    <row r="146" spans="1:12" ht="13.5" thickBot="1" x14ac:dyDescent="0.25">
      <c r="A146" s="202" t="s">
        <v>523</v>
      </c>
      <c r="B146" s="202" t="s">
        <v>727</v>
      </c>
      <c r="C146" s="488" t="s">
        <v>730</v>
      </c>
      <c r="D146" s="202" t="s">
        <v>702</v>
      </c>
      <c r="E146" s="262" t="s">
        <v>524</v>
      </c>
      <c r="F146" s="203">
        <v>8.2200000000000006</v>
      </c>
      <c r="G146" s="204">
        <v>22</v>
      </c>
      <c r="H146" s="205">
        <v>26710</v>
      </c>
      <c r="I146" s="206">
        <v>14290</v>
      </c>
      <c r="J146" s="214">
        <f t="shared" si="7"/>
        <v>63979</v>
      </c>
      <c r="K146" s="208">
        <f t="shared" si="8"/>
        <v>46787</v>
      </c>
      <c r="L146" s="206">
        <v>686</v>
      </c>
    </row>
    <row r="147" spans="1:12" ht="13.5" thickBot="1" x14ac:dyDescent="0.25">
      <c r="A147" s="495" t="s">
        <v>495</v>
      </c>
      <c r="B147" s="495"/>
      <c r="C147" s="496"/>
      <c r="D147" s="495"/>
      <c r="E147" s="497"/>
      <c r="F147" s="498"/>
      <c r="G147" s="498"/>
      <c r="H147" s="494"/>
      <c r="I147" s="499"/>
      <c r="J147" s="494"/>
      <c r="K147" s="494"/>
      <c r="L147" s="500"/>
    </row>
    <row r="148" spans="1:12" x14ac:dyDescent="0.2">
      <c r="A148" s="501" t="s">
        <v>337</v>
      </c>
      <c r="B148" s="501" t="s">
        <v>636</v>
      </c>
      <c r="C148" s="502" t="s">
        <v>607</v>
      </c>
      <c r="D148" s="501" t="s">
        <v>731</v>
      </c>
      <c r="E148" s="503" t="s">
        <v>338</v>
      </c>
      <c r="F148" s="232">
        <v>10.89</v>
      </c>
      <c r="G148" s="233">
        <v>52.3</v>
      </c>
      <c r="H148" s="504">
        <v>25400</v>
      </c>
      <c r="I148" s="505">
        <v>14630</v>
      </c>
      <c r="J148" s="440">
        <f>ROUND(12*1.35278*(1/F148*H148+1/G148*I148)+L148,0)</f>
        <v>42656</v>
      </c>
      <c r="K148" s="506">
        <f t="shared" si="8"/>
        <v>31346</v>
      </c>
      <c r="L148" s="505">
        <v>252</v>
      </c>
    </row>
    <row r="149" spans="1:12" x14ac:dyDescent="0.2">
      <c r="A149" s="202" t="s">
        <v>556</v>
      </c>
      <c r="B149" s="202" t="s">
        <v>638</v>
      </c>
      <c r="C149" s="488" t="s">
        <v>607</v>
      </c>
      <c r="D149" s="202" t="s">
        <v>731</v>
      </c>
      <c r="E149" s="262" t="s">
        <v>557</v>
      </c>
      <c r="F149" s="203">
        <v>9.32</v>
      </c>
      <c r="G149" s="204">
        <v>52.3</v>
      </c>
      <c r="H149" s="205">
        <v>25400</v>
      </c>
      <c r="I149" s="206">
        <v>14630</v>
      </c>
      <c r="J149" s="207">
        <f t="shared" ref="J149:J207" si="9">ROUND(12*1.35278*(1/F149*H149+1/G149*I149)+L149,0)</f>
        <v>49034</v>
      </c>
      <c r="K149" s="208">
        <f t="shared" si="8"/>
        <v>36061</v>
      </c>
      <c r="L149" s="206">
        <v>252</v>
      </c>
    </row>
    <row r="150" spans="1:12" x14ac:dyDescent="0.2">
      <c r="A150" s="202" t="s">
        <v>584</v>
      </c>
      <c r="B150" s="202" t="s">
        <v>639</v>
      </c>
      <c r="C150" s="488" t="s">
        <v>607</v>
      </c>
      <c r="D150" s="202" t="s">
        <v>731</v>
      </c>
      <c r="E150" s="262" t="s">
        <v>585</v>
      </c>
      <c r="F150" s="203">
        <v>10.35</v>
      </c>
      <c r="G150" s="204">
        <v>52.3</v>
      </c>
      <c r="H150" s="205">
        <v>25400</v>
      </c>
      <c r="I150" s="206">
        <v>14630</v>
      </c>
      <c r="J150" s="207">
        <f t="shared" si="9"/>
        <v>44631</v>
      </c>
      <c r="K150" s="208">
        <f t="shared" si="8"/>
        <v>32806</v>
      </c>
      <c r="L150" s="206">
        <v>252</v>
      </c>
    </row>
    <row r="151" spans="1:12" x14ac:dyDescent="0.2">
      <c r="A151" s="202" t="s">
        <v>339</v>
      </c>
      <c r="B151" s="202" t="s">
        <v>640</v>
      </c>
      <c r="C151" s="488" t="s">
        <v>607</v>
      </c>
      <c r="D151" s="202" t="s">
        <v>731</v>
      </c>
      <c r="E151" s="262" t="s">
        <v>340</v>
      </c>
      <c r="F151" s="203">
        <v>11.83</v>
      </c>
      <c r="G151" s="204">
        <v>52.3</v>
      </c>
      <c r="H151" s="205">
        <v>25400</v>
      </c>
      <c r="I151" s="206">
        <v>14630</v>
      </c>
      <c r="J151" s="207">
        <f t="shared" si="9"/>
        <v>39647</v>
      </c>
      <c r="K151" s="208">
        <f t="shared" si="8"/>
        <v>29122</v>
      </c>
      <c r="L151" s="206">
        <v>252</v>
      </c>
    </row>
    <row r="152" spans="1:12" x14ac:dyDescent="0.2">
      <c r="A152" s="202" t="s">
        <v>503</v>
      </c>
      <c r="B152" s="202" t="s">
        <v>641</v>
      </c>
      <c r="C152" s="488" t="s">
        <v>607</v>
      </c>
      <c r="D152" s="202" t="s">
        <v>731</v>
      </c>
      <c r="E152" s="262" t="s">
        <v>504</v>
      </c>
      <c r="F152" s="203">
        <v>9.61</v>
      </c>
      <c r="G152" s="204">
        <v>52.3</v>
      </c>
      <c r="H152" s="205">
        <v>25400</v>
      </c>
      <c r="I152" s="206">
        <v>14630</v>
      </c>
      <c r="J152" s="207">
        <f t="shared" si="9"/>
        <v>47699</v>
      </c>
      <c r="K152" s="208">
        <f t="shared" si="8"/>
        <v>35074</v>
      </c>
      <c r="L152" s="206">
        <v>252</v>
      </c>
    </row>
    <row r="153" spans="1:12" x14ac:dyDescent="0.2">
      <c r="A153" s="202" t="s">
        <v>341</v>
      </c>
      <c r="B153" s="202" t="s">
        <v>642</v>
      </c>
      <c r="C153" s="488" t="s">
        <v>607</v>
      </c>
      <c r="D153" s="202" t="s">
        <v>731</v>
      </c>
      <c r="E153" s="262" t="s">
        <v>342</v>
      </c>
      <c r="F153" s="203">
        <v>7.69</v>
      </c>
      <c r="G153" s="204">
        <v>52.3</v>
      </c>
      <c r="H153" s="205">
        <v>25400</v>
      </c>
      <c r="I153" s="206">
        <v>14630</v>
      </c>
      <c r="J153" s="207">
        <f t="shared" si="9"/>
        <v>58412</v>
      </c>
      <c r="K153" s="208">
        <f t="shared" si="8"/>
        <v>42993</v>
      </c>
      <c r="L153" s="206">
        <v>252</v>
      </c>
    </row>
    <row r="154" spans="1:12" x14ac:dyDescent="0.2">
      <c r="A154" s="202" t="s">
        <v>343</v>
      </c>
      <c r="B154" s="202" t="s">
        <v>643</v>
      </c>
      <c r="C154" s="488" t="s">
        <v>607</v>
      </c>
      <c r="D154" s="202" t="s">
        <v>731</v>
      </c>
      <c r="E154" s="262" t="s">
        <v>344</v>
      </c>
      <c r="F154" s="203">
        <v>8.9700000000000006</v>
      </c>
      <c r="G154" s="204">
        <v>52.3</v>
      </c>
      <c r="H154" s="205">
        <v>25400</v>
      </c>
      <c r="I154" s="206">
        <v>14630</v>
      </c>
      <c r="J154" s="207">
        <f t="shared" si="9"/>
        <v>50760</v>
      </c>
      <c r="K154" s="208">
        <f t="shared" si="8"/>
        <v>37337</v>
      </c>
      <c r="L154" s="206">
        <v>252</v>
      </c>
    </row>
    <row r="155" spans="1:12" x14ac:dyDescent="0.2">
      <c r="A155" s="202" t="s">
        <v>345</v>
      </c>
      <c r="B155" s="202" t="s">
        <v>644</v>
      </c>
      <c r="C155" s="488" t="s">
        <v>607</v>
      </c>
      <c r="D155" s="202" t="s">
        <v>731</v>
      </c>
      <c r="E155" s="262" t="s">
        <v>346</v>
      </c>
      <c r="F155" s="203">
        <v>10.35</v>
      </c>
      <c r="G155" s="204">
        <v>52.3</v>
      </c>
      <c r="H155" s="205">
        <v>25400</v>
      </c>
      <c r="I155" s="206">
        <v>14630</v>
      </c>
      <c r="J155" s="207">
        <f t="shared" si="9"/>
        <v>44631</v>
      </c>
      <c r="K155" s="208">
        <f t="shared" si="8"/>
        <v>32806</v>
      </c>
      <c r="L155" s="206">
        <v>252</v>
      </c>
    </row>
    <row r="156" spans="1:12" x14ac:dyDescent="0.2">
      <c r="A156" s="202" t="s">
        <v>505</v>
      </c>
      <c r="B156" s="202" t="s">
        <v>644</v>
      </c>
      <c r="C156" s="488" t="s">
        <v>634</v>
      </c>
      <c r="D156" s="202" t="s">
        <v>731</v>
      </c>
      <c r="E156" s="262" t="s">
        <v>506</v>
      </c>
      <c r="F156" s="203">
        <v>10.35</v>
      </c>
      <c r="G156" s="204">
        <v>52.3</v>
      </c>
      <c r="H156" s="205">
        <v>25400</v>
      </c>
      <c r="I156" s="206">
        <v>14630</v>
      </c>
      <c r="J156" s="207">
        <f t="shared" si="9"/>
        <v>44631</v>
      </c>
      <c r="K156" s="208">
        <f t="shared" si="8"/>
        <v>32806</v>
      </c>
      <c r="L156" s="206">
        <v>252</v>
      </c>
    </row>
    <row r="157" spans="1:12" x14ac:dyDescent="0.2">
      <c r="A157" s="202" t="s">
        <v>347</v>
      </c>
      <c r="B157" s="202" t="s">
        <v>645</v>
      </c>
      <c r="C157" s="488" t="s">
        <v>607</v>
      </c>
      <c r="D157" s="202" t="s">
        <v>731</v>
      </c>
      <c r="E157" s="262" t="s">
        <v>348</v>
      </c>
      <c r="F157" s="203">
        <v>10.35</v>
      </c>
      <c r="G157" s="204">
        <v>52.3</v>
      </c>
      <c r="H157" s="205">
        <v>25400</v>
      </c>
      <c r="I157" s="206">
        <v>14630</v>
      </c>
      <c r="J157" s="207">
        <f t="shared" si="9"/>
        <v>44631</v>
      </c>
      <c r="K157" s="208">
        <f t="shared" si="8"/>
        <v>32806</v>
      </c>
      <c r="L157" s="206">
        <v>252</v>
      </c>
    </row>
    <row r="158" spans="1:12" x14ac:dyDescent="0.2">
      <c r="A158" s="202" t="s">
        <v>349</v>
      </c>
      <c r="B158" s="202" t="s">
        <v>646</v>
      </c>
      <c r="C158" s="488" t="s">
        <v>607</v>
      </c>
      <c r="D158" s="202" t="s">
        <v>731</v>
      </c>
      <c r="E158" s="262" t="s">
        <v>350</v>
      </c>
      <c r="F158" s="203">
        <v>11.09</v>
      </c>
      <c r="G158" s="204">
        <v>52.3</v>
      </c>
      <c r="H158" s="205">
        <v>25400</v>
      </c>
      <c r="I158" s="206">
        <v>14630</v>
      </c>
      <c r="J158" s="207">
        <f t="shared" si="9"/>
        <v>41973</v>
      </c>
      <c r="K158" s="208">
        <f t="shared" si="8"/>
        <v>30841</v>
      </c>
      <c r="L158" s="206">
        <v>252</v>
      </c>
    </row>
    <row r="159" spans="1:12" x14ac:dyDescent="0.2">
      <c r="A159" s="202" t="s">
        <v>351</v>
      </c>
      <c r="B159" s="202" t="s">
        <v>647</v>
      </c>
      <c r="C159" s="488" t="s">
        <v>607</v>
      </c>
      <c r="D159" s="202" t="s">
        <v>731</v>
      </c>
      <c r="E159" s="262" t="s">
        <v>352</v>
      </c>
      <c r="F159" s="203">
        <v>8.3000000000000007</v>
      </c>
      <c r="G159" s="204">
        <v>52.3</v>
      </c>
      <c r="H159" s="205">
        <v>25400</v>
      </c>
      <c r="I159" s="206">
        <v>14630</v>
      </c>
      <c r="J159" s="207">
        <f t="shared" si="9"/>
        <v>54471</v>
      </c>
      <c r="K159" s="208">
        <f t="shared" si="8"/>
        <v>40080</v>
      </c>
      <c r="L159" s="206">
        <v>252</v>
      </c>
    </row>
    <row r="160" spans="1:12" x14ac:dyDescent="0.2">
      <c r="A160" s="202" t="s">
        <v>353</v>
      </c>
      <c r="B160" s="202" t="s">
        <v>648</v>
      </c>
      <c r="C160" s="488" t="s">
        <v>607</v>
      </c>
      <c r="D160" s="202" t="s">
        <v>731</v>
      </c>
      <c r="E160" s="262" t="s">
        <v>354</v>
      </c>
      <c r="F160" s="203">
        <v>21.78</v>
      </c>
      <c r="G160" s="204">
        <v>52.3</v>
      </c>
      <c r="H160" s="205">
        <v>25400</v>
      </c>
      <c r="I160" s="206">
        <v>14630</v>
      </c>
      <c r="J160" s="207">
        <f t="shared" si="9"/>
        <v>23724</v>
      </c>
      <c r="K160" s="208">
        <f t="shared" si="8"/>
        <v>17351</v>
      </c>
      <c r="L160" s="206">
        <v>252</v>
      </c>
    </row>
    <row r="161" spans="1:12" x14ac:dyDescent="0.2">
      <c r="A161" s="202" t="s">
        <v>355</v>
      </c>
      <c r="B161" s="202" t="s">
        <v>649</v>
      </c>
      <c r="C161" s="488" t="s">
        <v>607</v>
      </c>
      <c r="D161" s="202" t="s">
        <v>731</v>
      </c>
      <c r="E161" s="262" t="s">
        <v>356</v>
      </c>
      <c r="F161" s="203">
        <v>10.35</v>
      </c>
      <c r="G161" s="204">
        <v>52.3</v>
      </c>
      <c r="H161" s="205">
        <v>25400</v>
      </c>
      <c r="I161" s="206">
        <v>14630</v>
      </c>
      <c r="J161" s="207">
        <f t="shared" si="9"/>
        <v>44631</v>
      </c>
      <c r="K161" s="208">
        <f t="shared" si="8"/>
        <v>32806</v>
      </c>
      <c r="L161" s="206">
        <v>252</v>
      </c>
    </row>
    <row r="162" spans="1:12" x14ac:dyDescent="0.2">
      <c r="A162" s="202" t="s">
        <v>558</v>
      </c>
      <c r="B162" s="202" t="s">
        <v>650</v>
      </c>
      <c r="C162" s="488" t="s">
        <v>607</v>
      </c>
      <c r="D162" s="202" t="s">
        <v>732</v>
      </c>
      <c r="E162" s="262" t="s">
        <v>559</v>
      </c>
      <c r="F162" s="203">
        <v>32.47</v>
      </c>
      <c r="G162" s="204">
        <v>41.6</v>
      </c>
      <c r="H162" s="205">
        <v>25400</v>
      </c>
      <c r="I162" s="206">
        <v>14630</v>
      </c>
      <c r="J162" s="207">
        <f t="shared" si="9"/>
        <v>18648</v>
      </c>
      <c r="K162" s="208">
        <f t="shared" si="8"/>
        <v>13607</v>
      </c>
      <c r="L162" s="206">
        <v>240</v>
      </c>
    </row>
    <row r="163" spans="1:12" x14ac:dyDescent="0.2">
      <c r="A163" s="202" t="s">
        <v>357</v>
      </c>
      <c r="B163" s="202" t="s">
        <v>652</v>
      </c>
      <c r="C163" s="488" t="s">
        <v>607</v>
      </c>
      <c r="D163" s="202" t="s">
        <v>732</v>
      </c>
      <c r="E163" s="262" t="s">
        <v>358</v>
      </c>
      <c r="F163" s="203">
        <v>22.05</v>
      </c>
      <c r="G163" s="204">
        <v>41.6</v>
      </c>
      <c r="H163" s="205">
        <v>25400</v>
      </c>
      <c r="I163" s="206">
        <v>14630</v>
      </c>
      <c r="J163" s="207">
        <f t="shared" si="9"/>
        <v>24649</v>
      </c>
      <c r="K163" s="208">
        <f t="shared" si="8"/>
        <v>18043</v>
      </c>
      <c r="L163" s="206">
        <v>240</v>
      </c>
    </row>
    <row r="164" spans="1:12" x14ac:dyDescent="0.2">
      <c r="A164" s="202" t="s">
        <v>359</v>
      </c>
      <c r="B164" s="202" t="s">
        <v>653</v>
      </c>
      <c r="C164" s="488" t="s">
        <v>607</v>
      </c>
      <c r="D164" s="202" t="s">
        <v>732</v>
      </c>
      <c r="E164" s="262" t="s">
        <v>360</v>
      </c>
      <c r="F164" s="203">
        <v>16.96</v>
      </c>
      <c r="G164" s="204">
        <v>41.6</v>
      </c>
      <c r="H164" s="205">
        <v>25400</v>
      </c>
      <c r="I164" s="206">
        <v>14630</v>
      </c>
      <c r="J164" s="207">
        <f t="shared" si="9"/>
        <v>30261</v>
      </c>
      <c r="K164" s="208">
        <f t="shared" si="8"/>
        <v>22192</v>
      </c>
      <c r="L164" s="206">
        <v>240</v>
      </c>
    </row>
    <row r="165" spans="1:12" x14ac:dyDescent="0.2">
      <c r="A165" s="202" t="s">
        <v>361</v>
      </c>
      <c r="B165" s="202" t="s">
        <v>654</v>
      </c>
      <c r="C165" s="488" t="s">
        <v>607</v>
      </c>
      <c r="D165" s="202" t="s">
        <v>732</v>
      </c>
      <c r="E165" s="262" t="s">
        <v>362</v>
      </c>
      <c r="F165" s="203">
        <v>25.05</v>
      </c>
      <c r="G165" s="204">
        <v>41.6</v>
      </c>
      <c r="H165" s="205">
        <v>25400</v>
      </c>
      <c r="I165" s="206">
        <v>14630</v>
      </c>
      <c r="J165" s="207">
        <f t="shared" si="9"/>
        <v>22409</v>
      </c>
      <c r="K165" s="208">
        <f t="shared" si="8"/>
        <v>16388</v>
      </c>
      <c r="L165" s="206">
        <v>240</v>
      </c>
    </row>
    <row r="166" spans="1:12" x14ac:dyDescent="0.2">
      <c r="A166" s="202" t="s">
        <v>363</v>
      </c>
      <c r="B166" s="202" t="s">
        <v>654</v>
      </c>
      <c r="C166" s="488" t="s">
        <v>634</v>
      </c>
      <c r="D166" s="202" t="s">
        <v>732</v>
      </c>
      <c r="E166" s="262" t="s">
        <v>364</v>
      </c>
      <c r="F166" s="203">
        <v>26.06</v>
      </c>
      <c r="G166" s="204">
        <v>41.6</v>
      </c>
      <c r="H166" s="205">
        <v>25400</v>
      </c>
      <c r="I166" s="206">
        <v>14630</v>
      </c>
      <c r="J166" s="207">
        <f t="shared" si="9"/>
        <v>21771</v>
      </c>
      <c r="K166" s="208">
        <f t="shared" si="8"/>
        <v>15916</v>
      </c>
      <c r="L166" s="206">
        <v>240</v>
      </c>
    </row>
    <row r="167" spans="1:12" x14ac:dyDescent="0.2">
      <c r="A167" s="202" t="s">
        <v>365</v>
      </c>
      <c r="B167" s="202" t="s">
        <v>655</v>
      </c>
      <c r="C167" s="488" t="s">
        <v>607</v>
      </c>
      <c r="D167" s="202" t="s">
        <v>732</v>
      </c>
      <c r="E167" s="262" t="s">
        <v>366</v>
      </c>
      <c r="F167" s="203">
        <v>22.05</v>
      </c>
      <c r="G167" s="204">
        <v>41.6</v>
      </c>
      <c r="H167" s="205">
        <v>25400</v>
      </c>
      <c r="I167" s="206">
        <v>14630</v>
      </c>
      <c r="J167" s="207">
        <f t="shared" si="9"/>
        <v>24649</v>
      </c>
      <c r="K167" s="208">
        <f t="shared" si="8"/>
        <v>18043</v>
      </c>
      <c r="L167" s="206">
        <v>240</v>
      </c>
    </row>
    <row r="168" spans="1:12" x14ac:dyDescent="0.2">
      <c r="A168" s="202" t="s">
        <v>367</v>
      </c>
      <c r="B168" s="202" t="s">
        <v>656</v>
      </c>
      <c r="C168" s="488" t="s">
        <v>607</v>
      </c>
      <c r="D168" s="202" t="s">
        <v>732</v>
      </c>
      <c r="E168" s="262" t="s">
        <v>368</v>
      </c>
      <c r="F168" s="203">
        <v>24.05</v>
      </c>
      <c r="G168" s="204">
        <v>41.6</v>
      </c>
      <c r="H168" s="205">
        <v>25400</v>
      </c>
      <c r="I168" s="206">
        <v>14630</v>
      </c>
      <c r="J168" s="207">
        <f t="shared" si="9"/>
        <v>23094</v>
      </c>
      <c r="K168" s="208">
        <f t="shared" si="8"/>
        <v>16894</v>
      </c>
      <c r="L168" s="206">
        <v>240</v>
      </c>
    </row>
    <row r="169" spans="1:12" x14ac:dyDescent="0.2">
      <c r="A169" s="202" t="s">
        <v>369</v>
      </c>
      <c r="B169" s="202" t="s">
        <v>657</v>
      </c>
      <c r="C169" s="488" t="s">
        <v>607</v>
      </c>
      <c r="D169" s="202" t="s">
        <v>732</v>
      </c>
      <c r="E169" s="262" t="s">
        <v>370</v>
      </c>
      <c r="F169" s="203">
        <v>17.64</v>
      </c>
      <c r="G169" s="204">
        <v>41.6</v>
      </c>
      <c r="H169" s="205">
        <v>25400</v>
      </c>
      <c r="I169" s="206">
        <v>14630</v>
      </c>
      <c r="J169" s="207">
        <f t="shared" si="9"/>
        <v>29324</v>
      </c>
      <c r="K169" s="208">
        <f t="shared" si="8"/>
        <v>21499</v>
      </c>
      <c r="L169" s="206">
        <v>240</v>
      </c>
    </row>
    <row r="170" spans="1:12" x14ac:dyDescent="0.2">
      <c r="A170" s="202" t="s">
        <v>371</v>
      </c>
      <c r="B170" s="202" t="s">
        <v>658</v>
      </c>
      <c r="C170" s="488" t="s">
        <v>607</v>
      </c>
      <c r="D170" s="202" t="s">
        <v>732</v>
      </c>
      <c r="E170" s="262" t="s">
        <v>372</v>
      </c>
      <c r="F170" s="203">
        <v>19.71</v>
      </c>
      <c r="G170" s="204">
        <v>41.6</v>
      </c>
      <c r="H170" s="205">
        <v>25400</v>
      </c>
      <c r="I170" s="206">
        <v>14630</v>
      </c>
      <c r="J170" s="207">
        <f t="shared" si="9"/>
        <v>26869</v>
      </c>
      <c r="K170" s="208">
        <f t="shared" si="8"/>
        <v>19684</v>
      </c>
      <c r="L170" s="206">
        <v>240</v>
      </c>
    </row>
    <row r="171" spans="1:12" x14ac:dyDescent="0.2">
      <c r="A171" s="202" t="s">
        <v>373</v>
      </c>
      <c r="B171" s="202" t="s">
        <v>658</v>
      </c>
      <c r="C171" s="488" t="s">
        <v>634</v>
      </c>
      <c r="D171" s="202" t="s">
        <v>732</v>
      </c>
      <c r="E171" s="262" t="s">
        <v>374</v>
      </c>
      <c r="F171" s="203">
        <v>19.059999999999999</v>
      </c>
      <c r="G171" s="204">
        <v>41.6</v>
      </c>
      <c r="H171" s="205">
        <v>25400</v>
      </c>
      <c r="I171" s="206">
        <v>14630</v>
      </c>
      <c r="J171" s="207">
        <f t="shared" si="9"/>
        <v>27582</v>
      </c>
      <c r="K171" s="208">
        <f t="shared" si="8"/>
        <v>20212</v>
      </c>
      <c r="L171" s="206">
        <v>240</v>
      </c>
    </row>
    <row r="172" spans="1:12" x14ac:dyDescent="0.2">
      <c r="A172" s="202" t="s">
        <v>375</v>
      </c>
      <c r="B172" s="202" t="s">
        <v>659</v>
      </c>
      <c r="C172" s="488" t="s">
        <v>607</v>
      </c>
      <c r="D172" s="202" t="s">
        <v>732</v>
      </c>
      <c r="E172" s="262" t="s">
        <v>376</v>
      </c>
      <c r="F172" s="203">
        <v>19.71</v>
      </c>
      <c r="G172" s="204">
        <v>41.6</v>
      </c>
      <c r="H172" s="205">
        <v>25400</v>
      </c>
      <c r="I172" s="206">
        <v>14630</v>
      </c>
      <c r="J172" s="207">
        <f t="shared" si="9"/>
        <v>26869</v>
      </c>
      <c r="K172" s="208">
        <f t="shared" si="8"/>
        <v>19684</v>
      </c>
      <c r="L172" s="206">
        <v>240</v>
      </c>
    </row>
    <row r="173" spans="1:12" x14ac:dyDescent="0.2">
      <c r="A173" s="202" t="s">
        <v>377</v>
      </c>
      <c r="B173" s="202" t="s">
        <v>660</v>
      </c>
      <c r="C173" s="488" t="s">
        <v>607</v>
      </c>
      <c r="D173" s="202" t="s">
        <v>732</v>
      </c>
      <c r="E173" s="262" t="s">
        <v>378</v>
      </c>
      <c r="F173" s="203">
        <v>24.05</v>
      </c>
      <c r="G173" s="204">
        <v>41.6</v>
      </c>
      <c r="H173" s="205">
        <v>25400</v>
      </c>
      <c r="I173" s="206">
        <v>14630</v>
      </c>
      <c r="J173" s="207">
        <f t="shared" si="9"/>
        <v>23094</v>
      </c>
      <c r="K173" s="208">
        <f t="shared" si="8"/>
        <v>16894</v>
      </c>
      <c r="L173" s="206">
        <v>240</v>
      </c>
    </row>
    <row r="174" spans="1:12" x14ac:dyDescent="0.2">
      <c r="A174" s="202" t="s">
        <v>379</v>
      </c>
      <c r="B174" s="202" t="s">
        <v>661</v>
      </c>
      <c r="C174" s="488" t="s">
        <v>607</v>
      </c>
      <c r="D174" s="202" t="s">
        <v>732</v>
      </c>
      <c r="E174" s="262" t="s">
        <v>380</v>
      </c>
      <c r="F174" s="203">
        <v>21.04</v>
      </c>
      <c r="G174" s="204">
        <v>41.6</v>
      </c>
      <c r="H174" s="205">
        <v>25400</v>
      </c>
      <c r="I174" s="206">
        <v>14630</v>
      </c>
      <c r="J174" s="207">
        <f t="shared" si="9"/>
        <v>25546</v>
      </c>
      <c r="K174" s="208">
        <f t="shared" si="8"/>
        <v>18707</v>
      </c>
      <c r="L174" s="206">
        <v>240</v>
      </c>
    </row>
    <row r="175" spans="1:12" x14ac:dyDescent="0.2">
      <c r="A175" s="202" t="s">
        <v>381</v>
      </c>
      <c r="B175" s="202" t="s">
        <v>662</v>
      </c>
      <c r="C175" s="488" t="s">
        <v>607</v>
      </c>
      <c r="D175" s="202" t="s">
        <v>732</v>
      </c>
      <c r="E175" s="262" t="s">
        <v>382</v>
      </c>
      <c r="F175" s="203">
        <v>15.97</v>
      </c>
      <c r="G175" s="204">
        <v>41.6</v>
      </c>
      <c r="H175" s="205">
        <v>25400</v>
      </c>
      <c r="I175" s="206">
        <v>14630</v>
      </c>
      <c r="J175" s="207">
        <f t="shared" si="9"/>
        <v>31768</v>
      </c>
      <c r="K175" s="208">
        <f t="shared" si="8"/>
        <v>23306</v>
      </c>
      <c r="L175" s="206">
        <v>240</v>
      </c>
    </row>
    <row r="176" spans="1:12" x14ac:dyDescent="0.2">
      <c r="A176" s="202" t="s">
        <v>383</v>
      </c>
      <c r="B176" s="202" t="s">
        <v>663</v>
      </c>
      <c r="C176" s="488" t="s">
        <v>607</v>
      </c>
      <c r="D176" s="202" t="s">
        <v>732</v>
      </c>
      <c r="E176" s="262" t="s">
        <v>384</v>
      </c>
      <c r="F176" s="203">
        <v>21.04</v>
      </c>
      <c r="G176" s="204">
        <v>41.6</v>
      </c>
      <c r="H176" s="205">
        <v>25400</v>
      </c>
      <c r="I176" s="206">
        <v>14630</v>
      </c>
      <c r="J176" s="207">
        <f t="shared" si="9"/>
        <v>25546</v>
      </c>
      <c r="K176" s="208">
        <f t="shared" si="8"/>
        <v>18707</v>
      </c>
      <c r="L176" s="206">
        <v>240</v>
      </c>
    </row>
    <row r="177" spans="1:12" x14ac:dyDescent="0.2">
      <c r="A177" s="202" t="s">
        <v>385</v>
      </c>
      <c r="B177" s="202" t="s">
        <v>664</v>
      </c>
      <c r="C177" s="488" t="s">
        <v>607</v>
      </c>
      <c r="D177" s="202" t="s">
        <v>732</v>
      </c>
      <c r="E177" s="262" t="s">
        <v>386</v>
      </c>
      <c r="F177" s="203">
        <v>17.43</v>
      </c>
      <c r="G177" s="204">
        <v>41.6</v>
      </c>
      <c r="H177" s="205">
        <v>25400</v>
      </c>
      <c r="I177" s="206">
        <v>14630</v>
      </c>
      <c r="J177" s="207">
        <f t="shared" si="9"/>
        <v>29605</v>
      </c>
      <c r="K177" s="208">
        <f t="shared" si="8"/>
        <v>21707</v>
      </c>
      <c r="L177" s="206">
        <v>240</v>
      </c>
    </row>
    <row r="178" spans="1:12" x14ac:dyDescent="0.2">
      <c r="A178" s="202" t="s">
        <v>387</v>
      </c>
      <c r="B178" s="202" t="s">
        <v>665</v>
      </c>
      <c r="C178" s="488" t="s">
        <v>607</v>
      </c>
      <c r="D178" s="202" t="s">
        <v>732</v>
      </c>
      <c r="E178" s="262" t="s">
        <v>388</v>
      </c>
      <c r="F178" s="203">
        <v>16.7</v>
      </c>
      <c r="G178" s="204">
        <v>41.6</v>
      </c>
      <c r="H178" s="205">
        <v>25400</v>
      </c>
      <c r="I178" s="206">
        <v>14630</v>
      </c>
      <c r="J178" s="207">
        <f t="shared" si="9"/>
        <v>30639</v>
      </c>
      <c r="K178" s="208">
        <f t="shared" si="8"/>
        <v>22472</v>
      </c>
      <c r="L178" s="206">
        <v>240</v>
      </c>
    </row>
    <row r="179" spans="1:12" x14ac:dyDescent="0.2">
      <c r="A179" s="202" t="s">
        <v>389</v>
      </c>
      <c r="B179" s="202" t="s">
        <v>666</v>
      </c>
      <c r="C179" s="488" t="s">
        <v>607</v>
      </c>
      <c r="D179" s="202" t="s">
        <v>732</v>
      </c>
      <c r="E179" s="262" t="s">
        <v>390</v>
      </c>
      <c r="F179" s="203">
        <v>18.149999999999999</v>
      </c>
      <c r="G179" s="204">
        <v>41.6</v>
      </c>
      <c r="H179" s="205">
        <v>25400</v>
      </c>
      <c r="I179" s="206">
        <v>14630</v>
      </c>
      <c r="J179" s="207">
        <f t="shared" si="9"/>
        <v>28667</v>
      </c>
      <c r="K179" s="208">
        <f t="shared" si="8"/>
        <v>21014</v>
      </c>
      <c r="L179" s="206">
        <v>240</v>
      </c>
    </row>
    <row r="180" spans="1:12" x14ac:dyDescent="0.2">
      <c r="A180" s="202" t="s">
        <v>391</v>
      </c>
      <c r="B180" s="202" t="s">
        <v>667</v>
      </c>
      <c r="C180" s="488" t="s">
        <v>607</v>
      </c>
      <c r="D180" s="202" t="s">
        <v>732</v>
      </c>
      <c r="E180" s="262" t="s">
        <v>392</v>
      </c>
      <c r="F180" s="203">
        <v>15.59</v>
      </c>
      <c r="G180" s="204">
        <v>23</v>
      </c>
      <c r="H180" s="205">
        <v>25400</v>
      </c>
      <c r="I180" s="206">
        <v>14630</v>
      </c>
      <c r="J180" s="207">
        <f t="shared" si="9"/>
        <v>37014</v>
      </c>
      <c r="K180" s="208">
        <f t="shared" si="8"/>
        <v>27184</v>
      </c>
      <c r="L180" s="206">
        <v>240</v>
      </c>
    </row>
    <row r="181" spans="1:12" x14ac:dyDescent="0.2">
      <c r="A181" s="202" t="s">
        <v>393</v>
      </c>
      <c r="B181" s="202" t="s">
        <v>668</v>
      </c>
      <c r="C181" s="488" t="s">
        <v>607</v>
      </c>
      <c r="D181" s="202" t="s">
        <v>732</v>
      </c>
      <c r="E181" s="262" t="s">
        <v>394</v>
      </c>
      <c r="F181" s="203">
        <v>16.260000000000002</v>
      </c>
      <c r="G181" s="204">
        <v>41.6</v>
      </c>
      <c r="H181" s="205">
        <v>25400</v>
      </c>
      <c r="I181" s="206">
        <v>14630</v>
      </c>
      <c r="J181" s="207">
        <f t="shared" si="9"/>
        <v>31307</v>
      </c>
      <c r="K181" s="208">
        <f t="shared" si="8"/>
        <v>22966</v>
      </c>
      <c r="L181" s="206">
        <v>240</v>
      </c>
    </row>
    <row r="182" spans="1:12" x14ac:dyDescent="0.2">
      <c r="A182" s="202" t="s">
        <v>395</v>
      </c>
      <c r="B182" s="202" t="s">
        <v>669</v>
      </c>
      <c r="C182" s="488" t="s">
        <v>607</v>
      </c>
      <c r="D182" s="202" t="s">
        <v>732</v>
      </c>
      <c r="E182" s="262" t="s">
        <v>396</v>
      </c>
      <c r="F182" s="203">
        <v>16.11</v>
      </c>
      <c r="G182" s="204">
        <v>41.6</v>
      </c>
      <c r="H182" s="205">
        <v>25400</v>
      </c>
      <c r="I182" s="206">
        <v>14630</v>
      </c>
      <c r="J182" s="207">
        <f t="shared" si="9"/>
        <v>31543</v>
      </c>
      <c r="K182" s="208">
        <f t="shared" si="8"/>
        <v>23140</v>
      </c>
      <c r="L182" s="206">
        <v>240</v>
      </c>
    </row>
    <row r="183" spans="1:12" x14ac:dyDescent="0.2">
      <c r="A183" s="202" t="s">
        <v>507</v>
      </c>
      <c r="B183" s="202" t="s">
        <v>669</v>
      </c>
      <c r="C183" s="488" t="s">
        <v>634</v>
      </c>
      <c r="D183" s="202" t="s">
        <v>732</v>
      </c>
      <c r="E183" s="262" t="s">
        <v>508</v>
      </c>
      <c r="F183" s="203">
        <v>14.03</v>
      </c>
      <c r="G183" s="204">
        <v>41.6</v>
      </c>
      <c r="H183" s="205">
        <v>25400</v>
      </c>
      <c r="I183" s="206">
        <v>14630</v>
      </c>
      <c r="J183" s="207">
        <f t="shared" si="9"/>
        <v>35338</v>
      </c>
      <c r="K183" s="208">
        <f t="shared" si="8"/>
        <v>25945</v>
      </c>
      <c r="L183" s="206">
        <v>240</v>
      </c>
    </row>
    <row r="184" spans="1:12" x14ac:dyDescent="0.2">
      <c r="A184" s="202" t="s">
        <v>397</v>
      </c>
      <c r="B184" s="202" t="s">
        <v>670</v>
      </c>
      <c r="C184" s="488" t="s">
        <v>607</v>
      </c>
      <c r="D184" s="202" t="s">
        <v>732</v>
      </c>
      <c r="E184" s="262" t="s">
        <v>398</v>
      </c>
      <c r="F184" s="203">
        <v>14.91</v>
      </c>
      <c r="G184" s="204">
        <v>41.6</v>
      </c>
      <c r="H184" s="205">
        <v>25400</v>
      </c>
      <c r="I184" s="206">
        <v>14630</v>
      </c>
      <c r="J184" s="207">
        <f t="shared" si="9"/>
        <v>33603</v>
      </c>
      <c r="K184" s="208">
        <f t="shared" si="8"/>
        <v>24663</v>
      </c>
      <c r="L184" s="206">
        <v>240</v>
      </c>
    </row>
    <row r="185" spans="1:12" x14ac:dyDescent="0.2">
      <c r="A185" s="202" t="s">
        <v>560</v>
      </c>
      <c r="B185" s="202" t="s">
        <v>671</v>
      </c>
      <c r="C185" s="488" t="s">
        <v>607</v>
      </c>
      <c r="D185" s="202" t="s">
        <v>732</v>
      </c>
      <c r="E185" s="262" t="s">
        <v>561</v>
      </c>
      <c r="F185" s="203">
        <v>28.99</v>
      </c>
      <c r="G185" s="204">
        <v>41.6</v>
      </c>
      <c r="H185" s="205">
        <v>25400</v>
      </c>
      <c r="I185" s="206">
        <v>14630</v>
      </c>
      <c r="J185" s="207">
        <f t="shared" si="9"/>
        <v>20172</v>
      </c>
      <c r="K185" s="208">
        <f t="shared" si="8"/>
        <v>14734</v>
      </c>
      <c r="L185" s="206">
        <v>240</v>
      </c>
    </row>
    <row r="186" spans="1:12" x14ac:dyDescent="0.2">
      <c r="A186" s="202" t="s">
        <v>399</v>
      </c>
      <c r="B186" s="202" t="s">
        <v>672</v>
      </c>
      <c r="C186" s="488" t="s">
        <v>607</v>
      </c>
      <c r="D186" s="202" t="s">
        <v>732</v>
      </c>
      <c r="E186" s="262" t="s">
        <v>400</v>
      </c>
      <c r="F186" s="203">
        <v>32.47</v>
      </c>
      <c r="G186" s="204">
        <v>41.6</v>
      </c>
      <c r="H186" s="205">
        <v>25400</v>
      </c>
      <c r="I186" s="206">
        <v>14630</v>
      </c>
      <c r="J186" s="207">
        <f t="shared" si="9"/>
        <v>18648</v>
      </c>
      <c r="K186" s="208">
        <f t="shared" si="8"/>
        <v>13607</v>
      </c>
      <c r="L186" s="206">
        <v>240</v>
      </c>
    </row>
    <row r="187" spans="1:12" x14ac:dyDescent="0.2">
      <c r="A187" s="202" t="s">
        <v>401</v>
      </c>
      <c r="B187" s="202" t="s">
        <v>673</v>
      </c>
      <c r="C187" s="488" t="s">
        <v>607</v>
      </c>
      <c r="D187" s="202" t="s">
        <v>732</v>
      </c>
      <c r="E187" s="262" t="s">
        <v>402</v>
      </c>
      <c r="F187" s="203">
        <v>16.170000000000002</v>
      </c>
      <c r="G187" s="204">
        <v>41.6</v>
      </c>
      <c r="H187" s="205">
        <v>25400</v>
      </c>
      <c r="I187" s="206">
        <v>14630</v>
      </c>
      <c r="J187" s="207">
        <f t="shared" si="9"/>
        <v>31449</v>
      </c>
      <c r="K187" s="208">
        <f t="shared" si="8"/>
        <v>23070</v>
      </c>
      <c r="L187" s="206">
        <v>240</v>
      </c>
    </row>
    <row r="188" spans="1:12" x14ac:dyDescent="0.2">
      <c r="A188" s="202" t="s">
        <v>674</v>
      </c>
      <c r="B188" s="202" t="s">
        <v>675</v>
      </c>
      <c r="C188" s="488" t="s">
        <v>607</v>
      </c>
      <c r="D188" s="202" t="s">
        <v>732</v>
      </c>
      <c r="E188" s="262" t="s">
        <v>733</v>
      </c>
      <c r="F188" s="203">
        <v>16.46</v>
      </c>
      <c r="G188" s="204">
        <v>41.6</v>
      </c>
      <c r="H188" s="205">
        <v>25400</v>
      </c>
      <c r="I188" s="206">
        <v>14630</v>
      </c>
      <c r="J188" s="207">
        <f t="shared" si="9"/>
        <v>30999</v>
      </c>
      <c r="K188" s="208">
        <f t="shared" si="8"/>
        <v>22738</v>
      </c>
      <c r="L188" s="206">
        <v>240</v>
      </c>
    </row>
    <row r="189" spans="1:12" x14ac:dyDescent="0.2">
      <c r="A189" s="202" t="s">
        <v>403</v>
      </c>
      <c r="B189" s="202" t="s">
        <v>677</v>
      </c>
      <c r="C189" s="488" t="s">
        <v>607</v>
      </c>
      <c r="D189" s="202" t="s">
        <v>732</v>
      </c>
      <c r="E189" s="262" t="s">
        <v>404</v>
      </c>
      <c r="F189" s="203">
        <v>20.12</v>
      </c>
      <c r="G189" s="204">
        <v>41.6</v>
      </c>
      <c r="H189" s="205">
        <v>25400</v>
      </c>
      <c r="I189" s="206">
        <v>14630</v>
      </c>
      <c r="J189" s="207">
        <f t="shared" si="9"/>
        <v>26442</v>
      </c>
      <c r="K189" s="208">
        <f t="shared" si="8"/>
        <v>19369</v>
      </c>
      <c r="L189" s="206">
        <v>240</v>
      </c>
    </row>
    <row r="190" spans="1:12" x14ac:dyDescent="0.2">
      <c r="A190" s="202" t="s">
        <v>405</v>
      </c>
      <c r="B190" s="202" t="s">
        <v>678</v>
      </c>
      <c r="C190" s="488" t="s">
        <v>607</v>
      </c>
      <c r="D190" s="202" t="s">
        <v>732</v>
      </c>
      <c r="E190" s="262" t="s">
        <v>406</v>
      </c>
      <c r="F190" s="203">
        <v>16.46</v>
      </c>
      <c r="G190" s="204">
        <v>41.6</v>
      </c>
      <c r="H190" s="205">
        <v>25400</v>
      </c>
      <c r="I190" s="206">
        <v>14630</v>
      </c>
      <c r="J190" s="207">
        <f t="shared" si="9"/>
        <v>30999</v>
      </c>
      <c r="K190" s="208">
        <f t="shared" si="8"/>
        <v>22738</v>
      </c>
      <c r="L190" s="206">
        <v>240</v>
      </c>
    </row>
    <row r="191" spans="1:12" x14ac:dyDescent="0.2">
      <c r="A191" s="202" t="s">
        <v>407</v>
      </c>
      <c r="B191" s="202" t="s">
        <v>679</v>
      </c>
      <c r="C191" s="488" t="s">
        <v>607</v>
      </c>
      <c r="D191" s="202" t="s">
        <v>732</v>
      </c>
      <c r="E191" s="262" t="s">
        <v>408</v>
      </c>
      <c r="F191" s="203">
        <v>12.49</v>
      </c>
      <c r="G191" s="204">
        <v>41.6</v>
      </c>
      <c r="H191" s="205">
        <v>25400</v>
      </c>
      <c r="I191" s="206">
        <v>14630</v>
      </c>
      <c r="J191" s="207">
        <f t="shared" si="9"/>
        <v>38962</v>
      </c>
      <c r="K191" s="208">
        <f t="shared" si="8"/>
        <v>28624</v>
      </c>
      <c r="L191" s="206">
        <v>240</v>
      </c>
    </row>
    <row r="192" spans="1:12" x14ac:dyDescent="0.2">
      <c r="A192" s="202" t="s">
        <v>409</v>
      </c>
      <c r="B192" s="202" t="s">
        <v>680</v>
      </c>
      <c r="C192" s="488" t="s">
        <v>607</v>
      </c>
      <c r="D192" s="202" t="s">
        <v>732</v>
      </c>
      <c r="E192" s="262" t="s">
        <v>410</v>
      </c>
      <c r="F192" s="203">
        <v>22.87</v>
      </c>
      <c r="G192" s="204">
        <v>41.6</v>
      </c>
      <c r="H192" s="205">
        <v>25400</v>
      </c>
      <c r="I192" s="206">
        <v>14630</v>
      </c>
      <c r="J192" s="207">
        <f t="shared" si="9"/>
        <v>23978</v>
      </c>
      <c r="K192" s="208">
        <f t="shared" si="8"/>
        <v>17548</v>
      </c>
      <c r="L192" s="206">
        <v>240</v>
      </c>
    </row>
    <row r="193" spans="1:12" x14ac:dyDescent="0.2">
      <c r="A193" s="202" t="s">
        <v>411</v>
      </c>
      <c r="B193" s="202" t="s">
        <v>681</v>
      </c>
      <c r="C193" s="488" t="s">
        <v>607</v>
      </c>
      <c r="D193" s="202" t="s">
        <v>732</v>
      </c>
      <c r="E193" s="262" t="s">
        <v>412</v>
      </c>
      <c r="F193" s="203">
        <v>25.61</v>
      </c>
      <c r="G193" s="204">
        <v>41.6</v>
      </c>
      <c r="H193" s="205">
        <v>25400</v>
      </c>
      <c r="I193" s="206">
        <v>14630</v>
      </c>
      <c r="J193" s="207">
        <f t="shared" si="9"/>
        <v>22049</v>
      </c>
      <c r="K193" s="208">
        <f t="shared" si="8"/>
        <v>16122</v>
      </c>
      <c r="L193" s="206">
        <v>240</v>
      </c>
    </row>
    <row r="194" spans="1:12" x14ac:dyDescent="0.2">
      <c r="A194" s="202" t="s">
        <v>413</v>
      </c>
      <c r="B194" s="202" t="s">
        <v>682</v>
      </c>
      <c r="C194" s="488" t="s">
        <v>607</v>
      </c>
      <c r="D194" s="202" t="s">
        <v>732</v>
      </c>
      <c r="E194" s="262" t="s">
        <v>414</v>
      </c>
      <c r="F194" s="203">
        <v>27.44</v>
      </c>
      <c r="G194" s="204">
        <v>41.6</v>
      </c>
      <c r="H194" s="205">
        <v>25400</v>
      </c>
      <c r="I194" s="206">
        <v>14630</v>
      </c>
      <c r="J194" s="207">
        <f t="shared" si="9"/>
        <v>20975</v>
      </c>
      <c r="K194" s="208">
        <f t="shared" si="8"/>
        <v>15328</v>
      </c>
      <c r="L194" s="206">
        <v>240</v>
      </c>
    </row>
    <row r="195" spans="1:12" x14ac:dyDescent="0.2">
      <c r="A195" s="202" t="s">
        <v>586</v>
      </c>
      <c r="B195" s="202" t="s">
        <v>683</v>
      </c>
      <c r="C195" s="488" t="s">
        <v>607</v>
      </c>
      <c r="D195" s="202" t="s">
        <v>732</v>
      </c>
      <c r="E195" s="262" t="s">
        <v>587</v>
      </c>
      <c r="F195" s="203">
        <v>16.46</v>
      </c>
      <c r="G195" s="204">
        <v>41.6</v>
      </c>
      <c r="H195" s="205">
        <v>25400</v>
      </c>
      <c r="I195" s="206">
        <v>14630</v>
      </c>
      <c r="J195" s="207">
        <f t="shared" si="9"/>
        <v>30999</v>
      </c>
      <c r="K195" s="208">
        <f t="shared" si="8"/>
        <v>22738</v>
      </c>
      <c r="L195" s="206">
        <v>240</v>
      </c>
    </row>
    <row r="196" spans="1:12" x14ac:dyDescent="0.2">
      <c r="A196" s="202" t="s">
        <v>415</v>
      </c>
      <c r="B196" s="202" t="s">
        <v>684</v>
      </c>
      <c r="C196" s="488" t="s">
        <v>607</v>
      </c>
      <c r="D196" s="202" t="s">
        <v>732</v>
      </c>
      <c r="E196" s="262" t="s">
        <v>416</v>
      </c>
      <c r="F196" s="203">
        <v>27.06</v>
      </c>
      <c r="G196" s="204">
        <v>41.6</v>
      </c>
      <c r="H196" s="205">
        <v>25400</v>
      </c>
      <c r="I196" s="206">
        <v>14630</v>
      </c>
      <c r="J196" s="207">
        <f t="shared" si="9"/>
        <v>21187</v>
      </c>
      <c r="K196" s="208">
        <f t="shared" si="8"/>
        <v>15484</v>
      </c>
      <c r="L196" s="206">
        <v>240</v>
      </c>
    </row>
    <row r="197" spans="1:12" x14ac:dyDescent="0.2">
      <c r="A197" s="202" t="s">
        <v>511</v>
      </c>
      <c r="B197" s="202" t="s">
        <v>685</v>
      </c>
      <c r="C197" s="488" t="s">
        <v>607</v>
      </c>
      <c r="D197" s="202" t="s">
        <v>734</v>
      </c>
      <c r="E197" s="262" t="s">
        <v>512</v>
      </c>
      <c r="F197" s="203">
        <v>25.4</v>
      </c>
      <c r="G197" s="204">
        <v>41.6</v>
      </c>
      <c r="H197" s="205">
        <v>25400</v>
      </c>
      <c r="I197" s="206">
        <v>14210</v>
      </c>
      <c r="J197" s="207">
        <f t="shared" si="9"/>
        <v>22018</v>
      </c>
      <c r="K197" s="208">
        <f t="shared" ref="K197:K207" si="10">ROUND(12*(1/F197*H197+1/G197*I197),0)</f>
        <v>16099</v>
      </c>
      <c r="L197" s="206">
        <v>240</v>
      </c>
    </row>
    <row r="198" spans="1:12" x14ac:dyDescent="0.2">
      <c r="A198" s="202" t="s">
        <v>417</v>
      </c>
      <c r="B198" s="202" t="s">
        <v>687</v>
      </c>
      <c r="C198" s="488" t="s">
        <v>607</v>
      </c>
      <c r="D198" s="202" t="s">
        <v>734</v>
      </c>
      <c r="E198" s="262" t="s">
        <v>418</v>
      </c>
      <c r="F198" s="203">
        <v>27.83</v>
      </c>
      <c r="G198" s="204">
        <v>41.6</v>
      </c>
      <c r="H198" s="205">
        <v>25400</v>
      </c>
      <c r="I198" s="206">
        <v>14210</v>
      </c>
      <c r="J198" s="207">
        <f t="shared" si="9"/>
        <v>20601</v>
      </c>
      <c r="K198" s="208">
        <f t="shared" si="10"/>
        <v>15051</v>
      </c>
      <c r="L198" s="206">
        <v>240</v>
      </c>
    </row>
    <row r="199" spans="1:12" x14ac:dyDescent="0.2">
      <c r="A199" s="202" t="s">
        <v>419</v>
      </c>
      <c r="B199" s="202" t="s">
        <v>688</v>
      </c>
      <c r="C199" s="488" t="s">
        <v>607</v>
      </c>
      <c r="D199" s="202" t="s">
        <v>734</v>
      </c>
      <c r="E199" s="262" t="s">
        <v>420</v>
      </c>
      <c r="F199" s="203">
        <v>26.08</v>
      </c>
      <c r="G199" s="204">
        <v>41.6</v>
      </c>
      <c r="H199" s="205">
        <v>25400</v>
      </c>
      <c r="I199" s="206">
        <v>14210</v>
      </c>
      <c r="J199" s="207">
        <f t="shared" si="9"/>
        <v>21595</v>
      </c>
      <c r="K199" s="208">
        <f t="shared" si="10"/>
        <v>15786</v>
      </c>
      <c r="L199" s="206">
        <v>240</v>
      </c>
    </row>
    <row r="200" spans="1:12" x14ac:dyDescent="0.2">
      <c r="A200" s="202" t="s">
        <v>421</v>
      </c>
      <c r="B200" s="202" t="s">
        <v>689</v>
      </c>
      <c r="C200" s="488" t="s">
        <v>607</v>
      </c>
      <c r="D200" s="202" t="s">
        <v>734</v>
      </c>
      <c r="E200" s="262" t="s">
        <v>422</v>
      </c>
      <c r="F200" s="203">
        <v>32.64</v>
      </c>
      <c r="G200" s="204">
        <v>41.6</v>
      </c>
      <c r="H200" s="205">
        <v>25400</v>
      </c>
      <c r="I200" s="206">
        <v>14210</v>
      </c>
      <c r="J200" s="207">
        <f t="shared" si="9"/>
        <v>18418</v>
      </c>
      <c r="K200" s="208">
        <f t="shared" si="10"/>
        <v>13437</v>
      </c>
      <c r="L200" s="206">
        <v>240</v>
      </c>
    </row>
    <row r="201" spans="1:12" x14ac:dyDescent="0.2">
      <c r="A201" s="202" t="s">
        <v>423</v>
      </c>
      <c r="B201" s="202" t="s">
        <v>689</v>
      </c>
      <c r="C201" s="488" t="s">
        <v>634</v>
      </c>
      <c r="D201" s="202" t="s">
        <v>734</v>
      </c>
      <c r="E201" s="262" t="s">
        <v>424</v>
      </c>
      <c r="F201" s="203">
        <v>24.35</v>
      </c>
      <c r="G201" s="204">
        <v>41.6</v>
      </c>
      <c r="H201" s="205">
        <v>25400</v>
      </c>
      <c r="I201" s="206">
        <v>14210</v>
      </c>
      <c r="J201" s="207">
        <f t="shared" si="9"/>
        <v>22718</v>
      </c>
      <c r="K201" s="208">
        <f t="shared" si="10"/>
        <v>16616</v>
      </c>
      <c r="L201" s="206">
        <v>240</v>
      </c>
    </row>
    <row r="202" spans="1:12" x14ac:dyDescent="0.2">
      <c r="A202" s="202" t="s">
        <v>427</v>
      </c>
      <c r="B202" s="202" t="s">
        <v>690</v>
      </c>
      <c r="C202" s="488" t="s">
        <v>607</v>
      </c>
      <c r="D202" s="202" t="s">
        <v>734</v>
      </c>
      <c r="E202" s="262" t="s">
        <v>428</v>
      </c>
      <c r="F202" s="203">
        <v>27.86</v>
      </c>
      <c r="G202" s="204">
        <v>41.6</v>
      </c>
      <c r="H202" s="205">
        <v>25400</v>
      </c>
      <c r="I202" s="206">
        <v>14210</v>
      </c>
      <c r="J202" s="207">
        <f t="shared" si="9"/>
        <v>20585</v>
      </c>
      <c r="K202" s="208">
        <f t="shared" si="10"/>
        <v>15039</v>
      </c>
      <c r="L202" s="206">
        <v>240</v>
      </c>
    </row>
    <row r="203" spans="1:12" x14ac:dyDescent="0.2">
      <c r="A203" s="202" t="s">
        <v>429</v>
      </c>
      <c r="B203" s="202" t="s">
        <v>691</v>
      </c>
      <c r="C203" s="488" t="s">
        <v>607</v>
      </c>
      <c r="D203" s="202" t="s">
        <v>734</v>
      </c>
      <c r="E203" s="262" t="s">
        <v>430</v>
      </c>
      <c r="F203" s="203">
        <v>43.34</v>
      </c>
      <c r="G203" s="204">
        <v>41.6</v>
      </c>
      <c r="H203" s="205">
        <v>25400</v>
      </c>
      <c r="I203" s="206">
        <v>14210</v>
      </c>
      <c r="J203" s="207">
        <f t="shared" si="9"/>
        <v>15299</v>
      </c>
      <c r="K203" s="208">
        <f t="shared" si="10"/>
        <v>11132</v>
      </c>
      <c r="L203" s="206">
        <v>240</v>
      </c>
    </row>
    <row r="204" spans="1:12" x14ac:dyDescent="0.2">
      <c r="A204" s="202" t="s">
        <v>431</v>
      </c>
      <c r="B204" s="202" t="s">
        <v>692</v>
      </c>
      <c r="C204" s="488" t="s">
        <v>607</v>
      </c>
      <c r="D204" s="202" t="s">
        <v>734</v>
      </c>
      <c r="E204" s="262" t="s">
        <v>432</v>
      </c>
      <c r="F204" s="203">
        <v>37.15</v>
      </c>
      <c r="G204" s="204">
        <v>41.6</v>
      </c>
      <c r="H204" s="205">
        <v>25400</v>
      </c>
      <c r="I204" s="206">
        <v>14210</v>
      </c>
      <c r="J204" s="207">
        <f t="shared" si="9"/>
        <v>16884</v>
      </c>
      <c r="K204" s="208">
        <f t="shared" si="10"/>
        <v>12304</v>
      </c>
      <c r="L204" s="206">
        <v>240</v>
      </c>
    </row>
    <row r="205" spans="1:12" x14ac:dyDescent="0.2">
      <c r="A205" s="202" t="s">
        <v>433</v>
      </c>
      <c r="B205" s="202" t="s">
        <v>693</v>
      </c>
      <c r="C205" s="488" t="s">
        <v>607</v>
      </c>
      <c r="D205" s="202" t="s">
        <v>734</v>
      </c>
      <c r="E205" s="262" t="s">
        <v>572</v>
      </c>
      <c r="F205" s="203">
        <v>14.7</v>
      </c>
      <c r="G205" s="204">
        <v>41.6</v>
      </c>
      <c r="H205" s="205">
        <v>25400</v>
      </c>
      <c r="I205" s="206">
        <v>14210</v>
      </c>
      <c r="J205" s="207">
        <f t="shared" si="9"/>
        <v>33835</v>
      </c>
      <c r="K205" s="208">
        <f t="shared" si="10"/>
        <v>24834</v>
      </c>
      <c r="L205" s="206">
        <v>240</v>
      </c>
    </row>
    <row r="206" spans="1:12" x14ac:dyDescent="0.2">
      <c r="A206" s="234" t="s">
        <v>435</v>
      </c>
      <c r="B206" s="234" t="s">
        <v>693</v>
      </c>
      <c r="C206" s="491" t="s">
        <v>634</v>
      </c>
      <c r="D206" s="202" t="s">
        <v>734</v>
      </c>
      <c r="E206" s="263" t="s">
        <v>436</v>
      </c>
      <c r="F206" s="227">
        <v>14.7</v>
      </c>
      <c r="G206" s="228">
        <v>41.6</v>
      </c>
      <c r="H206" s="205">
        <v>25400</v>
      </c>
      <c r="I206" s="206">
        <v>14210</v>
      </c>
      <c r="J206" s="207">
        <f t="shared" si="9"/>
        <v>33835</v>
      </c>
      <c r="K206" s="208">
        <f t="shared" si="10"/>
        <v>24834</v>
      </c>
      <c r="L206" s="206">
        <v>240</v>
      </c>
    </row>
    <row r="207" spans="1:12" ht="13.5" thickBot="1" x14ac:dyDescent="0.25">
      <c r="A207" s="209" t="s">
        <v>437</v>
      </c>
      <c r="B207" s="209" t="s">
        <v>693</v>
      </c>
      <c r="C207" s="492" t="s">
        <v>619</v>
      </c>
      <c r="D207" s="209" t="s">
        <v>734</v>
      </c>
      <c r="E207" s="264" t="s">
        <v>438</v>
      </c>
      <c r="F207" s="210">
        <v>11.76</v>
      </c>
      <c r="G207" s="211">
        <v>41.6</v>
      </c>
      <c r="H207" s="212">
        <v>25400</v>
      </c>
      <c r="I207" s="213">
        <v>14210</v>
      </c>
      <c r="J207" s="214">
        <f t="shared" si="9"/>
        <v>40847</v>
      </c>
      <c r="K207" s="215">
        <f t="shared" si="10"/>
        <v>30017</v>
      </c>
      <c r="L207" s="213">
        <v>240</v>
      </c>
    </row>
  </sheetData>
  <autoFilter ref="A3:L207"/>
  <mergeCells count="1">
    <mergeCell ref="K1:L1"/>
  </mergeCells>
  <pageMargins left="0.59055118110236227" right="0.39370078740157483" top="0.78740157480314965" bottom="0.59055118110236227" header="0.31496062992125984" footer="0.31496062992125984"/>
  <pageSetup paperSize="9" scale="97" fitToHeight="15" orientation="landscape" r:id="rId1"/>
  <headerFooter alignWithMargins="0">
    <oddHeader>&amp;LKrajský úřad Plzeňského kraje&amp;C&amp;"Arial,Tučné"Obory vzdělání středních škol, konzervatoře a vyšších odborných škol&amp;R25. 2. 2015</oddHead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I187"/>
  <sheetViews>
    <sheetView workbookViewId="0">
      <pane ySplit="15" topLeftCell="A16" activePane="bottomLeft" state="frozenSplit"/>
      <selection activeCell="J36" sqref="J36"/>
      <selection pane="bottomLeft" activeCell="L181" sqref="L181"/>
    </sheetView>
  </sheetViews>
  <sheetFormatPr defaultRowHeight="12.75" x14ac:dyDescent="0.2"/>
  <cols>
    <col min="1" max="1" width="10" customWidth="1"/>
    <col min="2" max="2" width="9.5703125" customWidth="1"/>
    <col min="3" max="3" width="10.85546875" customWidth="1"/>
    <col min="4" max="5" width="14.140625" customWidth="1"/>
    <col min="6" max="6" width="13" customWidth="1"/>
    <col min="7" max="7" width="10.5703125" customWidth="1"/>
    <col min="8" max="8" width="8.28515625" bestFit="1" customWidth="1"/>
    <col min="9" max="9" width="16.140625" customWidth="1"/>
  </cols>
  <sheetData>
    <row r="1" spans="1:9" x14ac:dyDescent="0.2">
      <c r="H1" t="s">
        <v>23</v>
      </c>
    </row>
    <row r="2" spans="1:9" ht="4.5" customHeight="1" x14ac:dyDescent="0.2"/>
    <row r="3" spans="1:9" ht="20.25" x14ac:dyDescent="0.3">
      <c r="A3" s="30" t="s">
        <v>735</v>
      </c>
      <c r="C3" s="26"/>
      <c r="D3" s="26"/>
      <c r="E3" s="26"/>
      <c r="F3" s="27"/>
      <c r="G3" s="27"/>
      <c r="H3" s="28"/>
      <c r="I3" s="28"/>
    </row>
    <row r="4" spans="1:9" ht="15.75" x14ac:dyDescent="0.25">
      <c r="A4" s="31" t="s">
        <v>24</v>
      </c>
      <c r="B4" s="32"/>
      <c r="C4" s="32"/>
      <c r="D4" s="32"/>
      <c r="E4" s="32"/>
      <c r="F4" s="32"/>
      <c r="G4" s="32"/>
      <c r="I4" s="31"/>
    </row>
    <row r="5" spans="1:9" ht="3.75" customHeight="1" x14ac:dyDescent="0.25">
      <c r="A5" s="33"/>
      <c r="B5" s="32"/>
      <c r="C5" s="32"/>
      <c r="D5" s="32"/>
      <c r="E5" s="32"/>
      <c r="F5" s="32"/>
      <c r="G5" s="32"/>
      <c r="I5" s="28"/>
    </row>
    <row r="6" spans="1:9" ht="15.75" x14ac:dyDescent="0.25">
      <c r="A6" s="33"/>
      <c r="B6" s="34"/>
      <c r="C6" s="35" t="s">
        <v>158</v>
      </c>
      <c r="E6" s="36" t="s">
        <v>159</v>
      </c>
      <c r="G6" s="36"/>
      <c r="I6" s="28"/>
    </row>
    <row r="7" spans="1:9" ht="15.75" x14ac:dyDescent="0.25">
      <c r="A7" s="37" t="s">
        <v>25</v>
      </c>
      <c r="B7" s="34"/>
      <c r="C7" s="59">
        <v>9</v>
      </c>
      <c r="D7" s="60"/>
      <c r="E7" s="62">
        <v>35</v>
      </c>
      <c r="G7" s="38"/>
      <c r="I7" s="28"/>
    </row>
    <row r="8" spans="1:9" ht="15" x14ac:dyDescent="0.2">
      <c r="A8" s="39" t="s">
        <v>26</v>
      </c>
      <c r="B8" s="40"/>
      <c r="C8" s="59" t="s">
        <v>530</v>
      </c>
      <c r="D8" s="60"/>
      <c r="E8" s="62" t="s">
        <v>531</v>
      </c>
      <c r="G8" s="38"/>
      <c r="I8" s="28"/>
    </row>
    <row r="9" spans="1:9" ht="15" x14ac:dyDescent="0.2">
      <c r="A9" s="39" t="s">
        <v>27</v>
      </c>
      <c r="B9" s="40"/>
      <c r="C9" s="59" t="s">
        <v>532</v>
      </c>
      <c r="D9" s="60"/>
      <c r="E9" s="62" t="s">
        <v>531</v>
      </c>
      <c r="G9" s="38"/>
      <c r="I9" s="28"/>
    </row>
    <row r="10" spans="1:9" ht="15" x14ac:dyDescent="0.2">
      <c r="A10" s="39" t="s">
        <v>28</v>
      </c>
      <c r="B10" s="40"/>
      <c r="C10" s="59" t="s">
        <v>70</v>
      </c>
      <c r="D10" s="60"/>
      <c r="E10" s="62" t="s">
        <v>531</v>
      </c>
      <c r="G10" s="38"/>
      <c r="I10" s="28"/>
    </row>
    <row r="11" spans="1:9" ht="15" x14ac:dyDescent="0.2">
      <c r="A11" s="39" t="s">
        <v>29</v>
      </c>
      <c r="B11" s="40"/>
      <c r="C11" s="59" t="s">
        <v>71</v>
      </c>
      <c r="D11" s="60"/>
      <c r="E11" s="62" t="s">
        <v>531</v>
      </c>
      <c r="G11" s="38"/>
      <c r="I11" s="28"/>
    </row>
    <row r="12" spans="1:9" ht="15" x14ac:dyDescent="0.2">
      <c r="A12" s="41" t="s">
        <v>30</v>
      </c>
      <c r="B12" s="42"/>
      <c r="C12" s="59" t="s">
        <v>71</v>
      </c>
      <c r="D12" s="60"/>
      <c r="E12" s="236">
        <v>41.1</v>
      </c>
      <c r="G12" s="43"/>
      <c r="I12" s="28"/>
    </row>
    <row r="13" spans="1:9" ht="6" customHeight="1" thickBot="1" x14ac:dyDescent="0.25">
      <c r="A13" s="512"/>
      <c r="B13" s="512"/>
      <c r="C13" s="44"/>
      <c r="D13" s="45"/>
      <c r="E13" s="46"/>
      <c r="F13" s="46"/>
      <c r="G13" s="46"/>
      <c r="I13" s="28"/>
    </row>
    <row r="14" spans="1:9" ht="15.75" x14ac:dyDescent="0.2">
      <c r="A14" s="29"/>
      <c r="B14" s="47" t="s">
        <v>197</v>
      </c>
      <c r="C14" s="48"/>
      <c r="D14" s="47" t="s">
        <v>198</v>
      </c>
      <c r="E14" s="48"/>
      <c r="F14" s="49" t="s">
        <v>199</v>
      </c>
      <c r="G14" s="513" t="s">
        <v>200</v>
      </c>
      <c r="H14" s="514"/>
    </row>
    <row r="15" spans="1:9" ht="45.75" thickBot="1" x14ac:dyDescent="0.25">
      <c r="A15" s="50" t="s">
        <v>31</v>
      </c>
      <c r="B15" s="51" t="s">
        <v>158</v>
      </c>
      <c r="C15" s="52" t="s">
        <v>159</v>
      </c>
      <c r="D15" s="53" t="s">
        <v>201</v>
      </c>
      <c r="E15" s="54" t="s">
        <v>202</v>
      </c>
      <c r="F15" s="53" t="s">
        <v>199</v>
      </c>
      <c r="G15" s="143" t="s">
        <v>535</v>
      </c>
      <c r="H15" s="54" t="s">
        <v>204</v>
      </c>
    </row>
    <row r="16" spans="1:9" x14ac:dyDescent="0.2">
      <c r="A16" s="119" t="s">
        <v>32</v>
      </c>
      <c r="B16" s="67">
        <v>9</v>
      </c>
      <c r="C16" s="63">
        <v>35</v>
      </c>
      <c r="D16" s="145">
        <v>23340</v>
      </c>
      <c r="E16" s="146">
        <v>12040</v>
      </c>
      <c r="F16" s="145">
        <f>ROUND(12*1.35278*(1/B16*D16+1/C16*E16)+H16,0)</f>
        <v>48029</v>
      </c>
      <c r="G16" s="428">
        <f t="shared" ref="G16:G79" si="0">ROUND(12*(1/B16*D16+1/C16*E16),0)</f>
        <v>35248</v>
      </c>
      <c r="H16" s="146">
        <v>346</v>
      </c>
    </row>
    <row r="17" spans="1:8" x14ac:dyDescent="0.2">
      <c r="A17" s="92">
        <v>13</v>
      </c>
      <c r="B17" s="57">
        <f t="shared" ref="B17:B22" si="1">ROUND(2.4962*POWER(A17,0.5),2)</f>
        <v>9</v>
      </c>
      <c r="C17" s="56">
        <f>ROUND(-0.0005*POWER(A17,2)+0.1103*A17+35,2)</f>
        <v>36.35</v>
      </c>
      <c r="D17" s="139">
        <v>23340</v>
      </c>
      <c r="E17" s="138">
        <v>12040</v>
      </c>
      <c r="F17" s="139">
        <f t="shared" ref="F17:F80" si="2">ROUND(12*1.35278*(1/B17*D17+1/C17*E17)+H17,0)</f>
        <v>47821</v>
      </c>
      <c r="G17" s="428">
        <f t="shared" si="0"/>
        <v>35095</v>
      </c>
      <c r="H17" s="138">
        <v>346</v>
      </c>
    </row>
    <row r="18" spans="1:8" x14ac:dyDescent="0.2">
      <c r="A18" s="92">
        <v>14</v>
      </c>
      <c r="B18" s="57">
        <f t="shared" si="1"/>
        <v>9.34</v>
      </c>
      <c r="C18" s="56">
        <f t="shared" ref="C18:C81" si="3">ROUND(-0.0005*POWER(A18,2)+0.1103*A18+35,2)</f>
        <v>36.450000000000003</v>
      </c>
      <c r="D18" s="139">
        <v>23340</v>
      </c>
      <c r="E18" s="138">
        <v>12040</v>
      </c>
      <c r="F18" s="139">
        <f t="shared" si="2"/>
        <v>46274</v>
      </c>
      <c r="G18" s="428">
        <f t="shared" si="0"/>
        <v>33951</v>
      </c>
      <c r="H18" s="138">
        <v>346</v>
      </c>
    </row>
    <row r="19" spans="1:8" x14ac:dyDescent="0.2">
      <c r="A19" s="92">
        <v>15</v>
      </c>
      <c r="B19" s="57">
        <f t="shared" si="1"/>
        <v>9.67</v>
      </c>
      <c r="C19" s="56">
        <f t="shared" si="3"/>
        <v>36.54</v>
      </c>
      <c r="D19" s="139">
        <v>23340</v>
      </c>
      <c r="E19" s="138">
        <v>12040</v>
      </c>
      <c r="F19" s="139">
        <f t="shared" si="2"/>
        <v>44877</v>
      </c>
      <c r="G19" s="428">
        <f t="shared" si="0"/>
        <v>32918</v>
      </c>
      <c r="H19" s="138">
        <v>346</v>
      </c>
    </row>
    <row r="20" spans="1:8" x14ac:dyDescent="0.2">
      <c r="A20" s="92">
        <v>16</v>
      </c>
      <c r="B20" s="57">
        <f t="shared" si="1"/>
        <v>9.98</v>
      </c>
      <c r="C20" s="56">
        <f t="shared" si="3"/>
        <v>36.64</v>
      </c>
      <c r="D20" s="139">
        <v>23340</v>
      </c>
      <c r="E20" s="138">
        <v>12040</v>
      </c>
      <c r="F20" s="139">
        <f t="shared" si="2"/>
        <v>43645</v>
      </c>
      <c r="G20" s="428">
        <f t="shared" si="0"/>
        <v>32007</v>
      </c>
      <c r="H20" s="138">
        <v>346</v>
      </c>
    </row>
    <row r="21" spans="1:8" x14ac:dyDescent="0.2">
      <c r="A21" s="92">
        <v>17</v>
      </c>
      <c r="B21" s="57">
        <f t="shared" si="1"/>
        <v>10.29</v>
      </c>
      <c r="C21" s="56">
        <f t="shared" si="3"/>
        <v>36.729999999999997</v>
      </c>
      <c r="D21" s="139">
        <v>23340</v>
      </c>
      <c r="E21" s="138">
        <v>12040</v>
      </c>
      <c r="F21" s="139">
        <f t="shared" si="2"/>
        <v>42488</v>
      </c>
      <c r="G21" s="428">
        <f t="shared" si="0"/>
        <v>31152</v>
      </c>
      <c r="H21" s="138">
        <v>346</v>
      </c>
    </row>
    <row r="22" spans="1:8" x14ac:dyDescent="0.2">
      <c r="A22" s="92">
        <v>18</v>
      </c>
      <c r="B22" s="57">
        <f t="shared" si="1"/>
        <v>10.59</v>
      </c>
      <c r="C22" s="56">
        <f t="shared" si="3"/>
        <v>36.82</v>
      </c>
      <c r="D22" s="139">
        <v>23340</v>
      </c>
      <c r="E22" s="138">
        <v>12040</v>
      </c>
      <c r="F22" s="139">
        <f t="shared" si="2"/>
        <v>41432</v>
      </c>
      <c r="G22" s="428">
        <f t="shared" si="0"/>
        <v>30372</v>
      </c>
      <c r="H22" s="138">
        <v>346</v>
      </c>
    </row>
    <row r="23" spans="1:8" x14ac:dyDescent="0.2">
      <c r="A23" s="92">
        <v>19</v>
      </c>
      <c r="B23" s="57">
        <f t="shared" ref="B23:B28" si="4">ROUND(3.89*POWER(A23,0.355),2)</f>
        <v>11.06</v>
      </c>
      <c r="C23" s="56">
        <f t="shared" si="3"/>
        <v>36.92</v>
      </c>
      <c r="D23" s="139">
        <v>23340</v>
      </c>
      <c r="E23" s="138">
        <v>12040</v>
      </c>
      <c r="F23" s="139">
        <f t="shared" si="2"/>
        <v>39897</v>
      </c>
      <c r="G23" s="428">
        <f t="shared" si="0"/>
        <v>29237</v>
      </c>
      <c r="H23" s="138">
        <v>346</v>
      </c>
    </row>
    <row r="24" spans="1:8" x14ac:dyDescent="0.2">
      <c r="A24" s="92">
        <v>20</v>
      </c>
      <c r="B24" s="57">
        <f t="shared" si="4"/>
        <v>11.27</v>
      </c>
      <c r="C24" s="56">
        <f t="shared" si="3"/>
        <v>37.01</v>
      </c>
      <c r="D24" s="139">
        <v>23340</v>
      </c>
      <c r="E24" s="138">
        <v>12040</v>
      </c>
      <c r="F24" s="139">
        <f t="shared" si="2"/>
        <v>39246</v>
      </c>
      <c r="G24" s="428">
        <f t="shared" si="0"/>
        <v>28756</v>
      </c>
      <c r="H24" s="138">
        <v>346</v>
      </c>
    </row>
    <row r="25" spans="1:8" x14ac:dyDescent="0.2">
      <c r="A25" s="92">
        <v>21</v>
      </c>
      <c r="B25" s="57">
        <f t="shared" si="4"/>
        <v>11.46</v>
      </c>
      <c r="C25" s="56">
        <f t="shared" si="3"/>
        <v>37.1</v>
      </c>
      <c r="D25" s="139">
        <v>23340</v>
      </c>
      <c r="E25" s="138">
        <v>12040</v>
      </c>
      <c r="F25" s="139">
        <f t="shared" si="2"/>
        <v>38676</v>
      </c>
      <c r="G25" s="428">
        <f t="shared" si="0"/>
        <v>28334</v>
      </c>
      <c r="H25" s="138">
        <v>346</v>
      </c>
    </row>
    <row r="26" spans="1:8" x14ac:dyDescent="0.2">
      <c r="A26" s="92">
        <v>22</v>
      </c>
      <c r="B26" s="57">
        <f t="shared" si="4"/>
        <v>11.65</v>
      </c>
      <c r="C26" s="56">
        <f t="shared" si="3"/>
        <v>37.18</v>
      </c>
      <c r="D26" s="139">
        <v>23340</v>
      </c>
      <c r="E26" s="138">
        <v>12040</v>
      </c>
      <c r="F26" s="139">
        <f t="shared" si="2"/>
        <v>38125</v>
      </c>
      <c r="G26" s="428">
        <f t="shared" si="0"/>
        <v>27927</v>
      </c>
      <c r="H26" s="138">
        <v>346</v>
      </c>
    </row>
    <row r="27" spans="1:8" x14ac:dyDescent="0.2">
      <c r="A27" s="92">
        <v>23</v>
      </c>
      <c r="B27" s="57">
        <f t="shared" si="4"/>
        <v>11.84</v>
      </c>
      <c r="C27" s="56">
        <f t="shared" si="3"/>
        <v>37.270000000000003</v>
      </c>
      <c r="D27" s="139">
        <v>23340</v>
      </c>
      <c r="E27" s="138">
        <v>12040</v>
      </c>
      <c r="F27" s="139">
        <f t="shared" si="2"/>
        <v>37591</v>
      </c>
      <c r="G27" s="428">
        <f t="shared" si="0"/>
        <v>27532</v>
      </c>
      <c r="H27" s="138">
        <v>346</v>
      </c>
    </row>
    <row r="28" spans="1:8" x14ac:dyDescent="0.2">
      <c r="A28" s="92">
        <v>24</v>
      </c>
      <c r="B28" s="57">
        <f t="shared" si="4"/>
        <v>12.02</v>
      </c>
      <c r="C28" s="56">
        <f t="shared" si="3"/>
        <v>37.36</v>
      </c>
      <c r="D28" s="139">
        <v>23340</v>
      </c>
      <c r="E28" s="138">
        <v>12040</v>
      </c>
      <c r="F28" s="139">
        <f t="shared" si="2"/>
        <v>37099</v>
      </c>
      <c r="G28" s="428">
        <f t="shared" si="0"/>
        <v>27168</v>
      </c>
      <c r="H28" s="138">
        <v>346</v>
      </c>
    </row>
    <row r="29" spans="1:8" x14ac:dyDescent="0.2">
      <c r="A29" s="92">
        <v>25</v>
      </c>
      <c r="B29" s="57">
        <f t="shared" ref="B29:B60" si="5">ROUND(LN(A29)+8.803,2)</f>
        <v>12.02</v>
      </c>
      <c r="C29" s="56">
        <f t="shared" si="3"/>
        <v>37.450000000000003</v>
      </c>
      <c r="D29" s="139">
        <v>23340</v>
      </c>
      <c r="E29" s="138">
        <v>12040</v>
      </c>
      <c r="F29" s="139">
        <f t="shared" si="2"/>
        <v>37086</v>
      </c>
      <c r="G29" s="428">
        <f t="shared" si="0"/>
        <v>27159</v>
      </c>
      <c r="H29" s="138">
        <v>346</v>
      </c>
    </row>
    <row r="30" spans="1:8" x14ac:dyDescent="0.2">
      <c r="A30" s="92">
        <v>26</v>
      </c>
      <c r="B30" s="57">
        <f t="shared" si="5"/>
        <v>12.06</v>
      </c>
      <c r="C30" s="56">
        <f t="shared" si="3"/>
        <v>37.53</v>
      </c>
      <c r="D30" s="139">
        <v>23340</v>
      </c>
      <c r="E30" s="138">
        <v>12040</v>
      </c>
      <c r="F30" s="139">
        <f t="shared" si="2"/>
        <v>36971</v>
      </c>
      <c r="G30" s="428">
        <f t="shared" si="0"/>
        <v>27074</v>
      </c>
      <c r="H30" s="138">
        <v>346</v>
      </c>
    </row>
    <row r="31" spans="1:8" x14ac:dyDescent="0.2">
      <c r="A31" s="92">
        <v>27</v>
      </c>
      <c r="B31" s="57">
        <f t="shared" si="5"/>
        <v>12.1</v>
      </c>
      <c r="C31" s="56">
        <f t="shared" si="3"/>
        <v>37.61</v>
      </c>
      <c r="D31" s="139">
        <v>23340</v>
      </c>
      <c r="E31" s="138">
        <v>12040</v>
      </c>
      <c r="F31" s="139">
        <f t="shared" si="2"/>
        <v>36856</v>
      </c>
      <c r="G31" s="428">
        <f t="shared" si="0"/>
        <v>26989</v>
      </c>
      <c r="H31" s="138">
        <v>346</v>
      </c>
    </row>
    <row r="32" spans="1:8" x14ac:dyDescent="0.2">
      <c r="A32" s="92">
        <v>28</v>
      </c>
      <c r="B32" s="57">
        <f t="shared" si="5"/>
        <v>12.14</v>
      </c>
      <c r="C32" s="56">
        <f t="shared" si="3"/>
        <v>37.700000000000003</v>
      </c>
      <c r="D32" s="139">
        <v>23340</v>
      </c>
      <c r="E32" s="138">
        <v>12040</v>
      </c>
      <c r="F32" s="139">
        <f t="shared" si="2"/>
        <v>36740</v>
      </c>
      <c r="G32" s="428">
        <f t="shared" si="0"/>
        <v>26903</v>
      </c>
      <c r="H32" s="138">
        <v>346</v>
      </c>
    </row>
    <row r="33" spans="1:8" x14ac:dyDescent="0.2">
      <c r="A33" s="92">
        <v>29</v>
      </c>
      <c r="B33" s="57">
        <f t="shared" si="5"/>
        <v>12.17</v>
      </c>
      <c r="C33" s="56">
        <f t="shared" si="3"/>
        <v>37.78</v>
      </c>
      <c r="D33" s="139">
        <v>23340</v>
      </c>
      <c r="E33" s="138">
        <v>12040</v>
      </c>
      <c r="F33" s="139">
        <f t="shared" si="2"/>
        <v>36652</v>
      </c>
      <c r="G33" s="428">
        <f t="shared" si="0"/>
        <v>26838</v>
      </c>
      <c r="H33" s="138">
        <v>346</v>
      </c>
    </row>
    <row r="34" spans="1:8" x14ac:dyDescent="0.2">
      <c r="A34" s="92">
        <v>30</v>
      </c>
      <c r="B34" s="57">
        <f t="shared" si="5"/>
        <v>12.2</v>
      </c>
      <c r="C34" s="56">
        <f t="shared" si="3"/>
        <v>37.86</v>
      </c>
      <c r="D34" s="139">
        <v>23340</v>
      </c>
      <c r="E34" s="138">
        <v>12040</v>
      </c>
      <c r="F34" s="139">
        <f t="shared" si="2"/>
        <v>36565</v>
      </c>
      <c r="G34" s="428">
        <f t="shared" si="0"/>
        <v>26774</v>
      </c>
      <c r="H34" s="138">
        <v>346</v>
      </c>
    </row>
    <row r="35" spans="1:8" x14ac:dyDescent="0.2">
      <c r="A35" s="92">
        <v>31</v>
      </c>
      <c r="B35" s="57">
        <f t="shared" si="5"/>
        <v>12.24</v>
      </c>
      <c r="C35" s="56">
        <f t="shared" si="3"/>
        <v>37.94</v>
      </c>
      <c r="D35" s="139">
        <v>23340</v>
      </c>
      <c r="E35" s="138">
        <v>12040</v>
      </c>
      <c r="F35" s="139">
        <f t="shared" si="2"/>
        <v>36452</v>
      </c>
      <c r="G35" s="428">
        <f t="shared" si="0"/>
        <v>26690</v>
      </c>
      <c r="H35" s="138">
        <v>346</v>
      </c>
    </row>
    <row r="36" spans="1:8" x14ac:dyDescent="0.2">
      <c r="A36" s="92">
        <v>32</v>
      </c>
      <c r="B36" s="57">
        <f t="shared" si="5"/>
        <v>12.27</v>
      </c>
      <c r="C36" s="56">
        <f t="shared" si="3"/>
        <v>38.020000000000003</v>
      </c>
      <c r="D36" s="139">
        <v>23340</v>
      </c>
      <c r="E36" s="138">
        <v>12040</v>
      </c>
      <c r="F36" s="139">
        <f t="shared" si="2"/>
        <v>36366</v>
      </c>
      <c r="G36" s="428">
        <f t="shared" si="0"/>
        <v>26627</v>
      </c>
      <c r="H36" s="138">
        <v>346</v>
      </c>
    </row>
    <row r="37" spans="1:8" x14ac:dyDescent="0.2">
      <c r="A37" s="92">
        <v>33</v>
      </c>
      <c r="B37" s="57">
        <f t="shared" si="5"/>
        <v>12.3</v>
      </c>
      <c r="C37" s="56">
        <f t="shared" si="3"/>
        <v>38.1</v>
      </c>
      <c r="D37" s="139">
        <v>23340</v>
      </c>
      <c r="E37" s="138">
        <v>12040</v>
      </c>
      <c r="F37" s="139">
        <f t="shared" si="2"/>
        <v>36280</v>
      </c>
      <c r="G37" s="428">
        <f t="shared" si="0"/>
        <v>26563</v>
      </c>
      <c r="H37" s="138">
        <v>346</v>
      </c>
    </row>
    <row r="38" spans="1:8" x14ac:dyDescent="0.2">
      <c r="A38" s="92">
        <v>34</v>
      </c>
      <c r="B38" s="57">
        <f t="shared" si="5"/>
        <v>12.33</v>
      </c>
      <c r="C38" s="56">
        <f t="shared" si="3"/>
        <v>38.17</v>
      </c>
      <c r="D38" s="139">
        <v>23340</v>
      </c>
      <c r="E38" s="138">
        <v>12040</v>
      </c>
      <c r="F38" s="139">
        <f t="shared" si="2"/>
        <v>36195</v>
      </c>
      <c r="G38" s="428">
        <f t="shared" si="0"/>
        <v>26501</v>
      </c>
      <c r="H38" s="138">
        <v>346</v>
      </c>
    </row>
    <row r="39" spans="1:8" x14ac:dyDescent="0.2">
      <c r="A39" s="92">
        <v>35</v>
      </c>
      <c r="B39" s="57">
        <f t="shared" si="5"/>
        <v>12.36</v>
      </c>
      <c r="C39" s="56">
        <f t="shared" si="3"/>
        <v>38.25</v>
      </c>
      <c r="D39" s="139">
        <v>23340</v>
      </c>
      <c r="E39" s="138">
        <v>12040</v>
      </c>
      <c r="F39" s="139">
        <f t="shared" si="2"/>
        <v>36110</v>
      </c>
      <c r="G39" s="428">
        <f t="shared" si="0"/>
        <v>26437</v>
      </c>
      <c r="H39" s="138">
        <v>346</v>
      </c>
    </row>
    <row r="40" spans="1:8" x14ac:dyDescent="0.2">
      <c r="A40" s="92">
        <v>36</v>
      </c>
      <c r="B40" s="57">
        <f t="shared" si="5"/>
        <v>12.39</v>
      </c>
      <c r="C40" s="56">
        <f t="shared" si="3"/>
        <v>38.32</v>
      </c>
      <c r="D40" s="139">
        <v>23340</v>
      </c>
      <c r="E40" s="138">
        <v>12040</v>
      </c>
      <c r="F40" s="139">
        <f t="shared" si="2"/>
        <v>36026</v>
      </c>
      <c r="G40" s="428">
        <f t="shared" si="0"/>
        <v>26376</v>
      </c>
      <c r="H40" s="138">
        <v>346</v>
      </c>
    </row>
    <row r="41" spans="1:8" x14ac:dyDescent="0.2">
      <c r="A41" s="92">
        <v>37</v>
      </c>
      <c r="B41" s="57">
        <f t="shared" si="5"/>
        <v>12.41</v>
      </c>
      <c r="C41" s="56">
        <f t="shared" si="3"/>
        <v>38.4</v>
      </c>
      <c r="D41" s="139">
        <v>23340</v>
      </c>
      <c r="E41" s="138">
        <v>12040</v>
      </c>
      <c r="F41" s="139">
        <f t="shared" si="2"/>
        <v>35967</v>
      </c>
      <c r="G41" s="428">
        <f t="shared" si="0"/>
        <v>26331</v>
      </c>
      <c r="H41" s="138">
        <v>346</v>
      </c>
    </row>
    <row r="42" spans="1:8" x14ac:dyDescent="0.2">
      <c r="A42" s="92">
        <v>38</v>
      </c>
      <c r="B42" s="57">
        <f t="shared" si="5"/>
        <v>12.44</v>
      </c>
      <c r="C42" s="56">
        <f t="shared" si="3"/>
        <v>38.47</v>
      </c>
      <c r="D42" s="139">
        <v>23340</v>
      </c>
      <c r="E42" s="138">
        <v>12040</v>
      </c>
      <c r="F42" s="139">
        <f t="shared" si="2"/>
        <v>35884</v>
      </c>
      <c r="G42" s="428">
        <f t="shared" si="0"/>
        <v>26270</v>
      </c>
      <c r="H42" s="138">
        <v>346</v>
      </c>
    </row>
    <row r="43" spans="1:8" x14ac:dyDescent="0.2">
      <c r="A43" s="92">
        <v>39</v>
      </c>
      <c r="B43" s="57">
        <f t="shared" si="5"/>
        <v>12.47</v>
      </c>
      <c r="C43" s="56">
        <f t="shared" si="3"/>
        <v>38.54</v>
      </c>
      <c r="D43" s="139">
        <v>23340</v>
      </c>
      <c r="E43" s="138">
        <v>12040</v>
      </c>
      <c r="F43" s="139">
        <f t="shared" si="2"/>
        <v>35801</v>
      </c>
      <c r="G43" s="428">
        <f t="shared" si="0"/>
        <v>26209</v>
      </c>
      <c r="H43" s="138">
        <v>346</v>
      </c>
    </row>
    <row r="44" spans="1:8" x14ac:dyDescent="0.2">
      <c r="A44" s="92">
        <v>40</v>
      </c>
      <c r="B44" s="57">
        <f t="shared" si="5"/>
        <v>12.49</v>
      </c>
      <c r="C44" s="56">
        <f t="shared" si="3"/>
        <v>38.61</v>
      </c>
      <c r="D44" s="139">
        <v>23340</v>
      </c>
      <c r="E44" s="138">
        <v>12040</v>
      </c>
      <c r="F44" s="139">
        <f t="shared" si="2"/>
        <v>35743</v>
      </c>
      <c r="G44" s="428">
        <f t="shared" si="0"/>
        <v>26166</v>
      </c>
      <c r="H44" s="138">
        <v>346</v>
      </c>
    </row>
    <row r="45" spans="1:8" x14ac:dyDescent="0.2">
      <c r="A45" s="92">
        <v>41</v>
      </c>
      <c r="B45" s="57">
        <f t="shared" si="5"/>
        <v>12.52</v>
      </c>
      <c r="C45" s="56">
        <f t="shared" si="3"/>
        <v>38.68</v>
      </c>
      <c r="D45" s="139">
        <v>23340</v>
      </c>
      <c r="E45" s="138">
        <v>12040</v>
      </c>
      <c r="F45" s="139">
        <f t="shared" si="2"/>
        <v>35661</v>
      </c>
      <c r="G45" s="428">
        <f t="shared" si="0"/>
        <v>26106</v>
      </c>
      <c r="H45" s="138">
        <v>346</v>
      </c>
    </row>
    <row r="46" spans="1:8" x14ac:dyDescent="0.2">
      <c r="A46" s="92">
        <v>42</v>
      </c>
      <c r="B46" s="57">
        <f t="shared" si="5"/>
        <v>12.54</v>
      </c>
      <c r="C46" s="56">
        <f t="shared" si="3"/>
        <v>38.75</v>
      </c>
      <c r="D46" s="139">
        <v>23340</v>
      </c>
      <c r="E46" s="138">
        <v>12040</v>
      </c>
      <c r="F46" s="139">
        <f t="shared" si="2"/>
        <v>35604</v>
      </c>
      <c r="G46" s="428">
        <f t="shared" si="0"/>
        <v>26063</v>
      </c>
      <c r="H46" s="138">
        <v>346</v>
      </c>
    </row>
    <row r="47" spans="1:8" x14ac:dyDescent="0.2">
      <c r="A47" s="92">
        <v>43</v>
      </c>
      <c r="B47" s="57">
        <f t="shared" si="5"/>
        <v>12.56</v>
      </c>
      <c r="C47" s="56">
        <f t="shared" si="3"/>
        <v>38.82</v>
      </c>
      <c r="D47" s="139">
        <v>23340</v>
      </c>
      <c r="E47" s="138">
        <v>12040</v>
      </c>
      <c r="F47" s="139">
        <f t="shared" si="2"/>
        <v>35547</v>
      </c>
      <c r="G47" s="428">
        <f t="shared" si="0"/>
        <v>26021</v>
      </c>
      <c r="H47" s="138">
        <v>346</v>
      </c>
    </row>
    <row r="48" spans="1:8" x14ac:dyDescent="0.2">
      <c r="A48" s="92">
        <v>44</v>
      </c>
      <c r="B48" s="57">
        <f t="shared" si="5"/>
        <v>12.59</v>
      </c>
      <c r="C48" s="56">
        <f t="shared" si="3"/>
        <v>38.89</v>
      </c>
      <c r="D48" s="139">
        <v>23340</v>
      </c>
      <c r="E48" s="138">
        <v>12040</v>
      </c>
      <c r="F48" s="139">
        <f t="shared" si="2"/>
        <v>35466</v>
      </c>
      <c r="G48" s="428">
        <f t="shared" si="0"/>
        <v>25961</v>
      </c>
      <c r="H48" s="138">
        <v>346</v>
      </c>
    </row>
    <row r="49" spans="1:8" x14ac:dyDescent="0.2">
      <c r="A49" s="92">
        <v>45</v>
      </c>
      <c r="B49" s="57">
        <f t="shared" si="5"/>
        <v>12.61</v>
      </c>
      <c r="C49" s="56">
        <f t="shared" si="3"/>
        <v>38.950000000000003</v>
      </c>
      <c r="D49" s="139">
        <v>23340</v>
      </c>
      <c r="E49" s="138">
        <v>12040</v>
      </c>
      <c r="F49" s="139">
        <f t="shared" si="2"/>
        <v>35410</v>
      </c>
      <c r="G49" s="428">
        <f t="shared" si="0"/>
        <v>25920</v>
      </c>
      <c r="H49" s="138">
        <v>346</v>
      </c>
    </row>
    <row r="50" spans="1:8" x14ac:dyDescent="0.2">
      <c r="A50" s="92">
        <v>46</v>
      </c>
      <c r="B50" s="57">
        <f t="shared" si="5"/>
        <v>12.63</v>
      </c>
      <c r="C50" s="56">
        <f t="shared" si="3"/>
        <v>39.020000000000003</v>
      </c>
      <c r="D50" s="139">
        <v>23340</v>
      </c>
      <c r="E50" s="138">
        <v>12040</v>
      </c>
      <c r="F50" s="139">
        <f t="shared" si="2"/>
        <v>35354</v>
      </c>
      <c r="G50" s="428">
        <f t="shared" si="0"/>
        <v>25878</v>
      </c>
      <c r="H50" s="138">
        <v>346</v>
      </c>
    </row>
    <row r="51" spans="1:8" x14ac:dyDescent="0.2">
      <c r="A51" s="92">
        <v>47</v>
      </c>
      <c r="B51" s="57">
        <f t="shared" si="5"/>
        <v>12.65</v>
      </c>
      <c r="C51" s="56">
        <f t="shared" si="3"/>
        <v>39.08</v>
      </c>
      <c r="D51" s="139">
        <v>23340</v>
      </c>
      <c r="E51" s="138">
        <v>12040</v>
      </c>
      <c r="F51" s="139">
        <f t="shared" si="2"/>
        <v>35299</v>
      </c>
      <c r="G51" s="428">
        <f t="shared" si="0"/>
        <v>25838</v>
      </c>
      <c r="H51" s="138">
        <v>346</v>
      </c>
    </row>
    <row r="52" spans="1:8" x14ac:dyDescent="0.2">
      <c r="A52" s="92">
        <v>48</v>
      </c>
      <c r="B52" s="57">
        <f t="shared" si="5"/>
        <v>12.67</v>
      </c>
      <c r="C52" s="56">
        <f t="shared" si="3"/>
        <v>39.14</v>
      </c>
      <c r="D52" s="139">
        <v>23340</v>
      </c>
      <c r="E52" s="138">
        <v>12040</v>
      </c>
      <c r="F52" s="139">
        <f t="shared" si="2"/>
        <v>35244</v>
      </c>
      <c r="G52" s="428">
        <f t="shared" si="0"/>
        <v>25797</v>
      </c>
      <c r="H52" s="138">
        <v>346</v>
      </c>
    </row>
    <row r="53" spans="1:8" x14ac:dyDescent="0.2">
      <c r="A53" s="92">
        <v>49</v>
      </c>
      <c r="B53" s="57">
        <f t="shared" si="5"/>
        <v>12.69</v>
      </c>
      <c r="C53" s="56">
        <f t="shared" si="3"/>
        <v>39.200000000000003</v>
      </c>
      <c r="D53" s="139">
        <v>23340</v>
      </c>
      <c r="E53" s="138">
        <v>12040</v>
      </c>
      <c r="F53" s="139">
        <f t="shared" si="2"/>
        <v>35189</v>
      </c>
      <c r="G53" s="428">
        <f t="shared" si="0"/>
        <v>25757</v>
      </c>
      <c r="H53" s="138">
        <v>346</v>
      </c>
    </row>
    <row r="54" spans="1:8" x14ac:dyDescent="0.2">
      <c r="A54" s="92">
        <v>50</v>
      </c>
      <c r="B54" s="57">
        <f t="shared" si="5"/>
        <v>12.72</v>
      </c>
      <c r="C54" s="56">
        <f t="shared" si="3"/>
        <v>39.270000000000003</v>
      </c>
      <c r="D54" s="139">
        <v>23340</v>
      </c>
      <c r="E54" s="138">
        <v>12040</v>
      </c>
      <c r="F54" s="139">
        <f t="shared" si="2"/>
        <v>35110</v>
      </c>
      <c r="G54" s="428">
        <f t="shared" si="0"/>
        <v>25698</v>
      </c>
      <c r="H54" s="138">
        <v>346</v>
      </c>
    </row>
    <row r="55" spans="1:8" x14ac:dyDescent="0.2">
      <c r="A55" s="92">
        <v>51</v>
      </c>
      <c r="B55" s="57">
        <f t="shared" si="5"/>
        <v>12.73</v>
      </c>
      <c r="C55" s="56">
        <f t="shared" si="3"/>
        <v>39.32</v>
      </c>
      <c r="D55" s="139">
        <v>23340</v>
      </c>
      <c r="E55" s="138">
        <v>12040</v>
      </c>
      <c r="F55" s="139">
        <f t="shared" si="2"/>
        <v>35080</v>
      </c>
      <c r="G55" s="428">
        <f t="shared" si="0"/>
        <v>25676</v>
      </c>
      <c r="H55" s="138">
        <v>346</v>
      </c>
    </row>
    <row r="56" spans="1:8" x14ac:dyDescent="0.2">
      <c r="A56" s="92">
        <v>52</v>
      </c>
      <c r="B56" s="57">
        <f t="shared" si="5"/>
        <v>12.75</v>
      </c>
      <c r="C56" s="56">
        <f t="shared" si="3"/>
        <v>39.380000000000003</v>
      </c>
      <c r="D56" s="139">
        <v>23340</v>
      </c>
      <c r="E56" s="138">
        <v>12040</v>
      </c>
      <c r="F56" s="139">
        <f t="shared" si="2"/>
        <v>35026</v>
      </c>
      <c r="G56" s="428">
        <f t="shared" si="0"/>
        <v>25636</v>
      </c>
      <c r="H56" s="138">
        <v>346</v>
      </c>
    </row>
    <row r="57" spans="1:8" x14ac:dyDescent="0.2">
      <c r="A57" s="92">
        <v>53</v>
      </c>
      <c r="B57" s="57">
        <f t="shared" si="5"/>
        <v>12.77</v>
      </c>
      <c r="C57" s="56">
        <f t="shared" si="3"/>
        <v>39.44</v>
      </c>
      <c r="D57" s="139">
        <v>23340</v>
      </c>
      <c r="E57" s="138">
        <v>12040</v>
      </c>
      <c r="F57" s="139">
        <f t="shared" si="2"/>
        <v>34972</v>
      </c>
      <c r="G57" s="428">
        <f t="shared" si="0"/>
        <v>25596</v>
      </c>
      <c r="H57" s="138">
        <v>346</v>
      </c>
    </row>
    <row r="58" spans="1:8" x14ac:dyDescent="0.2">
      <c r="A58" s="92">
        <v>54</v>
      </c>
      <c r="B58" s="57">
        <f t="shared" si="5"/>
        <v>12.79</v>
      </c>
      <c r="C58" s="56">
        <f t="shared" si="3"/>
        <v>39.5</v>
      </c>
      <c r="D58" s="139">
        <v>23340</v>
      </c>
      <c r="E58" s="138">
        <v>12040</v>
      </c>
      <c r="F58" s="139">
        <f t="shared" si="2"/>
        <v>34918</v>
      </c>
      <c r="G58" s="428">
        <f t="shared" si="0"/>
        <v>25556</v>
      </c>
      <c r="H58" s="138">
        <v>346</v>
      </c>
    </row>
    <row r="59" spans="1:8" x14ac:dyDescent="0.2">
      <c r="A59" s="92">
        <v>55</v>
      </c>
      <c r="B59" s="57">
        <f t="shared" si="5"/>
        <v>12.81</v>
      </c>
      <c r="C59" s="56">
        <f t="shared" si="3"/>
        <v>39.549999999999997</v>
      </c>
      <c r="D59" s="139">
        <v>23340</v>
      </c>
      <c r="E59" s="138">
        <v>12040</v>
      </c>
      <c r="F59" s="139">
        <f t="shared" si="2"/>
        <v>34865</v>
      </c>
      <c r="G59" s="428">
        <f t="shared" si="0"/>
        <v>25517</v>
      </c>
      <c r="H59" s="138">
        <v>346</v>
      </c>
    </row>
    <row r="60" spans="1:8" x14ac:dyDescent="0.2">
      <c r="A60" s="92">
        <v>56</v>
      </c>
      <c r="B60" s="57">
        <f t="shared" si="5"/>
        <v>12.83</v>
      </c>
      <c r="C60" s="56">
        <f t="shared" si="3"/>
        <v>39.61</v>
      </c>
      <c r="D60" s="139">
        <v>23340</v>
      </c>
      <c r="E60" s="138">
        <v>12040</v>
      </c>
      <c r="F60" s="139">
        <f t="shared" si="2"/>
        <v>34812</v>
      </c>
      <c r="G60" s="428">
        <f t="shared" si="0"/>
        <v>25478</v>
      </c>
      <c r="H60" s="138">
        <v>346</v>
      </c>
    </row>
    <row r="61" spans="1:8" x14ac:dyDescent="0.2">
      <c r="A61" s="92">
        <v>57</v>
      </c>
      <c r="B61" s="57">
        <f t="shared" ref="B61:B92" si="6">ROUND(0.0015*A61+12.74285,2)</f>
        <v>12.83</v>
      </c>
      <c r="C61" s="56">
        <f t="shared" si="3"/>
        <v>39.659999999999997</v>
      </c>
      <c r="D61" s="139">
        <v>23340</v>
      </c>
      <c r="E61" s="138">
        <v>12040</v>
      </c>
      <c r="F61" s="139">
        <f t="shared" si="2"/>
        <v>34805</v>
      </c>
      <c r="G61" s="428">
        <f t="shared" si="0"/>
        <v>25473</v>
      </c>
      <c r="H61" s="138">
        <v>346</v>
      </c>
    </row>
    <row r="62" spans="1:8" x14ac:dyDescent="0.2">
      <c r="A62" s="92">
        <v>58</v>
      </c>
      <c r="B62" s="57">
        <f t="shared" si="6"/>
        <v>12.83</v>
      </c>
      <c r="C62" s="56">
        <f t="shared" si="3"/>
        <v>39.72</v>
      </c>
      <c r="D62" s="139">
        <v>23340</v>
      </c>
      <c r="E62" s="138">
        <v>12040</v>
      </c>
      <c r="F62" s="139">
        <f t="shared" si="2"/>
        <v>34798</v>
      </c>
      <c r="G62" s="428">
        <f t="shared" si="0"/>
        <v>25468</v>
      </c>
      <c r="H62" s="138">
        <v>346</v>
      </c>
    </row>
    <row r="63" spans="1:8" x14ac:dyDescent="0.2">
      <c r="A63" s="92">
        <v>59</v>
      </c>
      <c r="B63" s="57">
        <f t="shared" si="6"/>
        <v>12.83</v>
      </c>
      <c r="C63" s="56">
        <f t="shared" si="3"/>
        <v>39.770000000000003</v>
      </c>
      <c r="D63" s="139">
        <v>23340</v>
      </c>
      <c r="E63" s="138">
        <v>12040</v>
      </c>
      <c r="F63" s="139">
        <f t="shared" si="2"/>
        <v>34792</v>
      </c>
      <c r="G63" s="428">
        <f t="shared" si="0"/>
        <v>25463</v>
      </c>
      <c r="H63" s="138">
        <v>346</v>
      </c>
    </row>
    <row r="64" spans="1:8" x14ac:dyDescent="0.2">
      <c r="A64" s="92">
        <v>60</v>
      </c>
      <c r="B64" s="57">
        <f t="shared" si="6"/>
        <v>12.83</v>
      </c>
      <c r="C64" s="56">
        <f t="shared" si="3"/>
        <v>39.82</v>
      </c>
      <c r="D64" s="139">
        <v>23340</v>
      </c>
      <c r="E64" s="138">
        <v>12040</v>
      </c>
      <c r="F64" s="139">
        <f t="shared" si="2"/>
        <v>34786</v>
      </c>
      <c r="G64" s="428">
        <f t="shared" si="0"/>
        <v>25458</v>
      </c>
      <c r="H64" s="138">
        <v>346</v>
      </c>
    </row>
    <row r="65" spans="1:8" x14ac:dyDescent="0.2">
      <c r="A65" s="92">
        <v>61</v>
      </c>
      <c r="B65" s="57">
        <f t="shared" si="6"/>
        <v>12.83</v>
      </c>
      <c r="C65" s="56">
        <f t="shared" si="3"/>
        <v>39.869999999999997</v>
      </c>
      <c r="D65" s="139">
        <v>23340</v>
      </c>
      <c r="E65" s="138">
        <v>12040</v>
      </c>
      <c r="F65" s="139">
        <f t="shared" si="2"/>
        <v>34779</v>
      </c>
      <c r="G65" s="428">
        <f t="shared" si="0"/>
        <v>25454</v>
      </c>
      <c r="H65" s="138">
        <v>346</v>
      </c>
    </row>
    <row r="66" spans="1:8" x14ac:dyDescent="0.2">
      <c r="A66" s="92">
        <v>62</v>
      </c>
      <c r="B66" s="57">
        <f t="shared" si="6"/>
        <v>12.84</v>
      </c>
      <c r="C66" s="56">
        <f t="shared" si="3"/>
        <v>39.92</v>
      </c>
      <c r="D66" s="139">
        <v>23340</v>
      </c>
      <c r="E66" s="138">
        <v>12040</v>
      </c>
      <c r="F66" s="139">
        <f t="shared" si="2"/>
        <v>34750</v>
      </c>
      <c r="G66" s="428">
        <f t="shared" si="0"/>
        <v>25432</v>
      </c>
      <c r="H66" s="138">
        <v>346</v>
      </c>
    </row>
    <row r="67" spans="1:8" x14ac:dyDescent="0.2">
      <c r="A67" s="92">
        <v>63</v>
      </c>
      <c r="B67" s="57">
        <f t="shared" si="6"/>
        <v>12.84</v>
      </c>
      <c r="C67" s="56">
        <f t="shared" si="3"/>
        <v>39.96</v>
      </c>
      <c r="D67" s="139">
        <v>23340</v>
      </c>
      <c r="E67" s="138">
        <v>12040</v>
      </c>
      <c r="F67" s="139">
        <f t="shared" si="2"/>
        <v>34745</v>
      </c>
      <c r="G67" s="428">
        <f t="shared" si="0"/>
        <v>25429</v>
      </c>
      <c r="H67" s="138">
        <v>346</v>
      </c>
    </row>
    <row r="68" spans="1:8" x14ac:dyDescent="0.2">
      <c r="A68" s="92">
        <v>64</v>
      </c>
      <c r="B68" s="57">
        <f t="shared" si="6"/>
        <v>12.84</v>
      </c>
      <c r="C68" s="56">
        <f t="shared" si="3"/>
        <v>40.01</v>
      </c>
      <c r="D68" s="139">
        <v>23340</v>
      </c>
      <c r="E68" s="138">
        <v>12040</v>
      </c>
      <c r="F68" s="139">
        <f t="shared" si="2"/>
        <v>34739</v>
      </c>
      <c r="G68" s="428">
        <f t="shared" si="0"/>
        <v>25424</v>
      </c>
      <c r="H68" s="138">
        <v>346</v>
      </c>
    </row>
    <row r="69" spans="1:8" x14ac:dyDescent="0.2">
      <c r="A69" s="92">
        <v>65</v>
      </c>
      <c r="B69" s="57">
        <f t="shared" si="6"/>
        <v>12.84</v>
      </c>
      <c r="C69" s="56">
        <f t="shared" si="3"/>
        <v>40.06</v>
      </c>
      <c r="D69" s="139">
        <v>23340</v>
      </c>
      <c r="E69" s="138">
        <v>12040</v>
      </c>
      <c r="F69" s="139">
        <f t="shared" si="2"/>
        <v>34733</v>
      </c>
      <c r="G69" s="428">
        <f t="shared" si="0"/>
        <v>25420</v>
      </c>
      <c r="H69" s="138">
        <v>346</v>
      </c>
    </row>
    <row r="70" spans="1:8" x14ac:dyDescent="0.2">
      <c r="A70" s="92">
        <v>66</v>
      </c>
      <c r="B70" s="57">
        <f t="shared" si="6"/>
        <v>12.84</v>
      </c>
      <c r="C70" s="56">
        <f t="shared" si="3"/>
        <v>40.1</v>
      </c>
      <c r="D70" s="139">
        <v>23340</v>
      </c>
      <c r="E70" s="138">
        <v>12040</v>
      </c>
      <c r="F70" s="139">
        <f t="shared" si="2"/>
        <v>34728</v>
      </c>
      <c r="G70" s="428">
        <f t="shared" si="0"/>
        <v>25416</v>
      </c>
      <c r="H70" s="138">
        <v>346</v>
      </c>
    </row>
    <row r="71" spans="1:8" x14ac:dyDescent="0.2">
      <c r="A71" s="92">
        <v>67</v>
      </c>
      <c r="B71" s="57">
        <f t="shared" si="6"/>
        <v>12.84</v>
      </c>
      <c r="C71" s="56">
        <f t="shared" si="3"/>
        <v>40.15</v>
      </c>
      <c r="D71" s="139">
        <v>23340</v>
      </c>
      <c r="E71" s="138">
        <v>12040</v>
      </c>
      <c r="F71" s="139">
        <f t="shared" si="2"/>
        <v>34722</v>
      </c>
      <c r="G71" s="428">
        <f t="shared" si="0"/>
        <v>25412</v>
      </c>
      <c r="H71" s="138">
        <v>346</v>
      </c>
    </row>
    <row r="72" spans="1:8" x14ac:dyDescent="0.2">
      <c r="A72" s="92">
        <v>68</v>
      </c>
      <c r="B72" s="57">
        <f t="shared" si="6"/>
        <v>12.84</v>
      </c>
      <c r="C72" s="56">
        <f t="shared" si="3"/>
        <v>40.19</v>
      </c>
      <c r="D72" s="139">
        <v>23340</v>
      </c>
      <c r="E72" s="138">
        <v>12040</v>
      </c>
      <c r="F72" s="139">
        <f t="shared" si="2"/>
        <v>34717</v>
      </c>
      <c r="G72" s="428">
        <f t="shared" si="0"/>
        <v>25408</v>
      </c>
      <c r="H72" s="138">
        <v>346</v>
      </c>
    </row>
    <row r="73" spans="1:8" x14ac:dyDescent="0.2">
      <c r="A73" s="92">
        <v>69</v>
      </c>
      <c r="B73" s="57">
        <f t="shared" si="6"/>
        <v>12.85</v>
      </c>
      <c r="C73" s="56">
        <f t="shared" si="3"/>
        <v>40.229999999999997</v>
      </c>
      <c r="D73" s="139">
        <v>23340</v>
      </c>
      <c r="E73" s="138">
        <v>12040</v>
      </c>
      <c r="F73" s="139">
        <f t="shared" si="2"/>
        <v>34690</v>
      </c>
      <c r="G73" s="428">
        <f t="shared" si="0"/>
        <v>25387</v>
      </c>
      <c r="H73" s="138">
        <v>346</v>
      </c>
    </row>
    <row r="74" spans="1:8" x14ac:dyDescent="0.2">
      <c r="A74" s="92">
        <v>70</v>
      </c>
      <c r="B74" s="57">
        <f t="shared" si="6"/>
        <v>12.85</v>
      </c>
      <c r="C74" s="56">
        <f t="shared" si="3"/>
        <v>40.270000000000003</v>
      </c>
      <c r="D74" s="139">
        <v>23340</v>
      </c>
      <c r="E74" s="138">
        <v>12040</v>
      </c>
      <c r="F74" s="139">
        <f t="shared" si="2"/>
        <v>34685</v>
      </c>
      <c r="G74" s="428">
        <f t="shared" si="0"/>
        <v>25384</v>
      </c>
      <c r="H74" s="138">
        <v>346</v>
      </c>
    </row>
    <row r="75" spans="1:8" x14ac:dyDescent="0.2">
      <c r="A75" s="92">
        <v>71</v>
      </c>
      <c r="B75" s="57">
        <f t="shared" si="6"/>
        <v>12.85</v>
      </c>
      <c r="C75" s="56">
        <f t="shared" si="3"/>
        <v>40.31</v>
      </c>
      <c r="D75" s="139">
        <v>23340</v>
      </c>
      <c r="E75" s="138">
        <v>12040</v>
      </c>
      <c r="F75" s="139">
        <f t="shared" si="2"/>
        <v>34680</v>
      </c>
      <c r="G75" s="428">
        <f t="shared" si="0"/>
        <v>25380</v>
      </c>
      <c r="H75" s="138">
        <v>346</v>
      </c>
    </row>
    <row r="76" spans="1:8" x14ac:dyDescent="0.2">
      <c r="A76" s="92">
        <v>72</v>
      </c>
      <c r="B76" s="57">
        <f t="shared" si="6"/>
        <v>12.85</v>
      </c>
      <c r="C76" s="56">
        <f t="shared" si="3"/>
        <v>40.35</v>
      </c>
      <c r="D76" s="139">
        <v>23340</v>
      </c>
      <c r="E76" s="138">
        <v>12040</v>
      </c>
      <c r="F76" s="139">
        <f t="shared" si="2"/>
        <v>34675</v>
      </c>
      <c r="G76" s="428">
        <f t="shared" si="0"/>
        <v>25377</v>
      </c>
      <c r="H76" s="138">
        <v>346</v>
      </c>
    </row>
    <row r="77" spans="1:8" x14ac:dyDescent="0.2">
      <c r="A77" s="92">
        <v>73</v>
      </c>
      <c r="B77" s="57">
        <f t="shared" si="6"/>
        <v>12.85</v>
      </c>
      <c r="C77" s="56">
        <f t="shared" si="3"/>
        <v>40.39</v>
      </c>
      <c r="D77" s="139">
        <v>23340</v>
      </c>
      <c r="E77" s="138">
        <v>12040</v>
      </c>
      <c r="F77" s="139">
        <f t="shared" si="2"/>
        <v>34670</v>
      </c>
      <c r="G77" s="428">
        <f t="shared" si="0"/>
        <v>25373</v>
      </c>
      <c r="H77" s="138">
        <v>346</v>
      </c>
    </row>
    <row r="78" spans="1:8" x14ac:dyDescent="0.2">
      <c r="A78" s="92">
        <v>74</v>
      </c>
      <c r="B78" s="57">
        <f t="shared" si="6"/>
        <v>12.85</v>
      </c>
      <c r="C78" s="56">
        <f t="shared" si="3"/>
        <v>40.42</v>
      </c>
      <c r="D78" s="139">
        <v>23340</v>
      </c>
      <c r="E78" s="138">
        <v>12040</v>
      </c>
      <c r="F78" s="139">
        <f t="shared" si="2"/>
        <v>34667</v>
      </c>
      <c r="G78" s="428">
        <f t="shared" si="0"/>
        <v>25371</v>
      </c>
      <c r="H78" s="138">
        <v>346</v>
      </c>
    </row>
    <row r="79" spans="1:8" x14ac:dyDescent="0.2">
      <c r="A79" s="92">
        <v>75</v>
      </c>
      <c r="B79" s="57">
        <f t="shared" si="6"/>
        <v>12.86</v>
      </c>
      <c r="C79" s="56">
        <f t="shared" si="3"/>
        <v>40.46</v>
      </c>
      <c r="D79" s="139">
        <v>23340</v>
      </c>
      <c r="E79" s="138">
        <v>12040</v>
      </c>
      <c r="F79" s="139">
        <f t="shared" si="2"/>
        <v>34639</v>
      </c>
      <c r="G79" s="428">
        <f t="shared" si="0"/>
        <v>25350</v>
      </c>
      <c r="H79" s="138">
        <v>346</v>
      </c>
    </row>
    <row r="80" spans="1:8" x14ac:dyDescent="0.2">
      <c r="A80" s="92">
        <v>76</v>
      </c>
      <c r="B80" s="57">
        <f t="shared" si="6"/>
        <v>12.86</v>
      </c>
      <c r="C80" s="56">
        <f t="shared" si="3"/>
        <v>40.49</v>
      </c>
      <c r="D80" s="139">
        <v>23340</v>
      </c>
      <c r="E80" s="138">
        <v>12040</v>
      </c>
      <c r="F80" s="139">
        <f t="shared" si="2"/>
        <v>34636</v>
      </c>
      <c r="G80" s="428">
        <f t="shared" ref="G80:G143" si="7">ROUND(12*(1/B80*D80+1/C80*E80),0)</f>
        <v>25347</v>
      </c>
      <c r="H80" s="138">
        <v>346</v>
      </c>
    </row>
    <row r="81" spans="1:8" x14ac:dyDescent="0.2">
      <c r="A81" s="92">
        <v>77</v>
      </c>
      <c r="B81" s="57">
        <f t="shared" si="6"/>
        <v>12.86</v>
      </c>
      <c r="C81" s="56">
        <f t="shared" si="3"/>
        <v>40.53</v>
      </c>
      <c r="D81" s="139">
        <v>23340</v>
      </c>
      <c r="E81" s="138">
        <v>12040</v>
      </c>
      <c r="F81" s="139">
        <f t="shared" ref="F81:F144" si="8">ROUND(12*1.35278*(1/B81*D81+1/C81*E81)+H81,0)</f>
        <v>34631</v>
      </c>
      <c r="G81" s="428">
        <f t="shared" si="7"/>
        <v>25344</v>
      </c>
      <c r="H81" s="138">
        <v>346</v>
      </c>
    </row>
    <row r="82" spans="1:8" x14ac:dyDescent="0.2">
      <c r="A82" s="92">
        <v>78</v>
      </c>
      <c r="B82" s="57">
        <f t="shared" si="6"/>
        <v>12.86</v>
      </c>
      <c r="C82" s="56">
        <f t="shared" ref="C82:C110" si="9">ROUND(-0.0005*POWER(A82,2)+0.1103*A82+35,2)</f>
        <v>40.56</v>
      </c>
      <c r="D82" s="139">
        <v>23340</v>
      </c>
      <c r="E82" s="138">
        <v>12040</v>
      </c>
      <c r="F82" s="139">
        <f t="shared" si="8"/>
        <v>34627</v>
      </c>
      <c r="G82" s="428">
        <f t="shared" si="7"/>
        <v>25341</v>
      </c>
      <c r="H82" s="138">
        <v>346</v>
      </c>
    </row>
    <row r="83" spans="1:8" x14ac:dyDescent="0.2">
      <c r="A83" s="92">
        <v>79</v>
      </c>
      <c r="B83" s="57">
        <f t="shared" si="6"/>
        <v>12.86</v>
      </c>
      <c r="C83" s="56">
        <f t="shared" si="9"/>
        <v>40.590000000000003</v>
      </c>
      <c r="D83" s="139">
        <v>23340</v>
      </c>
      <c r="E83" s="138">
        <v>12040</v>
      </c>
      <c r="F83" s="139">
        <f t="shared" si="8"/>
        <v>34624</v>
      </c>
      <c r="G83" s="428">
        <f t="shared" si="7"/>
        <v>25339</v>
      </c>
      <c r="H83" s="138">
        <v>346</v>
      </c>
    </row>
    <row r="84" spans="1:8" x14ac:dyDescent="0.2">
      <c r="A84" s="92">
        <v>80</v>
      </c>
      <c r="B84" s="57">
        <f t="shared" si="6"/>
        <v>12.86</v>
      </c>
      <c r="C84" s="56">
        <f t="shared" si="9"/>
        <v>40.619999999999997</v>
      </c>
      <c r="D84" s="139">
        <v>23340</v>
      </c>
      <c r="E84" s="138">
        <v>12040</v>
      </c>
      <c r="F84" s="139">
        <f t="shared" si="8"/>
        <v>34620</v>
      </c>
      <c r="G84" s="428">
        <f t="shared" si="7"/>
        <v>25336</v>
      </c>
      <c r="H84" s="138">
        <v>346</v>
      </c>
    </row>
    <row r="85" spans="1:8" x14ac:dyDescent="0.2">
      <c r="A85" s="92">
        <v>81</v>
      </c>
      <c r="B85" s="57">
        <f t="shared" si="6"/>
        <v>12.86</v>
      </c>
      <c r="C85" s="56">
        <f t="shared" si="9"/>
        <v>40.65</v>
      </c>
      <c r="D85" s="139">
        <v>23340</v>
      </c>
      <c r="E85" s="138">
        <v>12040</v>
      </c>
      <c r="F85" s="139">
        <f t="shared" si="8"/>
        <v>34617</v>
      </c>
      <c r="G85" s="428">
        <f t="shared" si="7"/>
        <v>25333</v>
      </c>
      <c r="H85" s="138">
        <v>346</v>
      </c>
    </row>
    <row r="86" spans="1:8" x14ac:dyDescent="0.2">
      <c r="A86" s="92">
        <v>82</v>
      </c>
      <c r="B86" s="57">
        <f t="shared" si="6"/>
        <v>12.87</v>
      </c>
      <c r="C86" s="56">
        <f t="shared" si="9"/>
        <v>40.68</v>
      </c>
      <c r="D86" s="139">
        <v>23340</v>
      </c>
      <c r="E86" s="138">
        <v>12040</v>
      </c>
      <c r="F86" s="139">
        <f t="shared" si="8"/>
        <v>34590</v>
      </c>
      <c r="G86" s="428">
        <f t="shared" si="7"/>
        <v>25314</v>
      </c>
      <c r="H86" s="138">
        <v>346</v>
      </c>
    </row>
    <row r="87" spans="1:8" x14ac:dyDescent="0.2">
      <c r="A87" s="92">
        <v>83</v>
      </c>
      <c r="B87" s="57">
        <f t="shared" si="6"/>
        <v>12.87</v>
      </c>
      <c r="C87" s="56">
        <f t="shared" si="9"/>
        <v>40.71</v>
      </c>
      <c r="D87" s="139">
        <v>23340</v>
      </c>
      <c r="E87" s="138">
        <v>12040</v>
      </c>
      <c r="F87" s="139">
        <f t="shared" si="8"/>
        <v>34587</v>
      </c>
      <c r="G87" s="428">
        <f t="shared" si="7"/>
        <v>25311</v>
      </c>
      <c r="H87" s="138">
        <v>346</v>
      </c>
    </row>
    <row r="88" spans="1:8" x14ac:dyDescent="0.2">
      <c r="A88" s="92">
        <v>84</v>
      </c>
      <c r="B88" s="57">
        <f t="shared" si="6"/>
        <v>12.87</v>
      </c>
      <c r="C88" s="56">
        <f t="shared" si="9"/>
        <v>40.74</v>
      </c>
      <c r="D88" s="139">
        <v>23340</v>
      </c>
      <c r="E88" s="138">
        <v>12040</v>
      </c>
      <c r="F88" s="139">
        <f t="shared" si="8"/>
        <v>34583</v>
      </c>
      <c r="G88" s="428">
        <f t="shared" si="7"/>
        <v>25309</v>
      </c>
      <c r="H88" s="138">
        <v>346</v>
      </c>
    </row>
    <row r="89" spans="1:8" x14ac:dyDescent="0.2">
      <c r="A89" s="92">
        <v>85</v>
      </c>
      <c r="B89" s="57">
        <f t="shared" si="6"/>
        <v>12.87</v>
      </c>
      <c r="C89" s="56">
        <f t="shared" si="9"/>
        <v>40.76</v>
      </c>
      <c r="D89" s="139">
        <v>23340</v>
      </c>
      <c r="E89" s="138">
        <v>12040</v>
      </c>
      <c r="F89" s="139">
        <f t="shared" si="8"/>
        <v>34581</v>
      </c>
      <c r="G89" s="428">
        <f t="shared" si="7"/>
        <v>25307</v>
      </c>
      <c r="H89" s="138">
        <v>346</v>
      </c>
    </row>
    <row r="90" spans="1:8" x14ac:dyDescent="0.2">
      <c r="A90" s="92">
        <v>86</v>
      </c>
      <c r="B90" s="57">
        <f t="shared" si="6"/>
        <v>12.87</v>
      </c>
      <c r="C90" s="56">
        <f t="shared" si="9"/>
        <v>40.79</v>
      </c>
      <c r="D90" s="139">
        <v>23340</v>
      </c>
      <c r="E90" s="138">
        <v>12040</v>
      </c>
      <c r="F90" s="139">
        <f t="shared" si="8"/>
        <v>34577</v>
      </c>
      <c r="G90" s="428">
        <f t="shared" si="7"/>
        <v>25304</v>
      </c>
      <c r="H90" s="138">
        <v>346</v>
      </c>
    </row>
    <row r="91" spans="1:8" x14ac:dyDescent="0.2">
      <c r="A91" s="92">
        <v>87</v>
      </c>
      <c r="B91" s="57">
        <f t="shared" si="6"/>
        <v>12.87</v>
      </c>
      <c r="C91" s="56">
        <f t="shared" si="9"/>
        <v>40.81</v>
      </c>
      <c r="D91" s="139">
        <v>23340</v>
      </c>
      <c r="E91" s="138">
        <v>12040</v>
      </c>
      <c r="F91" s="139">
        <f t="shared" si="8"/>
        <v>34575</v>
      </c>
      <c r="G91" s="428">
        <f t="shared" si="7"/>
        <v>25303</v>
      </c>
      <c r="H91" s="138">
        <v>346</v>
      </c>
    </row>
    <row r="92" spans="1:8" x14ac:dyDescent="0.2">
      <c r="A92" s="92">
        <v>88</v>
      </c>
      <c r="B92" s="57">
        <f t="shared" si="6"/>
        <v>12.87</v>
      </c>
      <c r="C92" s="56">
        <f t="shared" si="9"/>
        <v>40.83</v>
      </c>
      <c r="D92" s="139">
        <v>23340</v>
      </c>
      <c r="E92" s="138">
        <v>12040</v>
      </c>
      <c r="F92" s="139">
        <f t="shared" si="8"/>
        <v>34572</v>
      </c>
      <c r="G92" s="428">
        <f t="shared" si="7"/>
        <v>25301</v>
      </c>
      <c r="H92" s="138">
        <v>346</v>
      </c>
    </row>
    <row r="93" spans="1:8" x14ac:dyDescent="0.2">
      <c r="A93" s="92">
        <v>89</v>
      </c>
      <c r="B93" s="57">
        <f t="shared" ref="B93:B124" si="10">ROUND(0.0015*A93+12.74285,2)</f>
        <v>12.88</v>
      </c>
      <c r="C93" s="56">
        <f t="shared" si="9"/>
        <v>40.86</v>
      </c>
      <c r="D93" s="139">
        <v>23340</v>
      </c>
      <c r="E93" s="138">
        <v>12040</v>
      </c>
      <c r="F93" s="139">
        <f t="shared" si="8"/>
        <v>34546</v>
      </c>
      <c r="G93" s="428">
        <f t="shared" si="7"/>
        <v>25281</v>
      </c>
      <c r="H93" s="138">
        <v>346</v>
      </c>
    </row>
    <row r="94" spans="1:8" x14ac:dyDescent="0.2">
      <c r="A94" s="92">
        <v>90</v>
      </c>
      <c r="B94" s="57">
        <f t="shared" si="10"/>
        <v>12.88</v>
      </c>
      <c r="C94" s="56">
        <f t="shared" si="9"/>
        <v>40.880000000000003</v>
      </c>
      <c r="D94" s="139">
        <v>23340</v>
      </c>
      <c r="E94" s="138">
        <v>12040</v>
      </c>
      <c r="F94" s="139">
        <f t="shared" si="8"/>
        <v>34544</v>
      </c>
      <c r="G94" s="428">
        <f t="shared" si="7"/>
        <v>25280</v>
      </c>
      <c r="H94" s="138">
        <v>346</v>
      </c>
    </row>
    <row r="95" spans="1:8" x14ac:dyDescent="0.2">
      <c r="A95" s="92">
        <v>91</v>
      </c>
      <c r="B95" s="57">
        <f t="shared" si="10"/>
        <v>12.88</v>
      </c>
      <c r="C95" s="56">
        <f t="shared" si="9"/>
        <v>40.9</v>
      </c>
      <c r="D95" s="139">
        <v>23340</v>
      </c>
      <c r="E95" s="138">
        <v>12040</v>
      </c>
      <c r="F95" s="139">
        <f t="shared" si="8"/>
        <v>34541</v>
      </c>
      <c r="G95" s="428">
        <f t="shared" si="7"/>
        <v>25278</v>
      </c>
      <c r="H95" s="138">
        <v>346</v>
      </c>
    </row>
    <row r="96" spans="1:8" x14ac:dyDescent="0.2">
      <c r="A96" s="92">
        <v>92</v>
      </c>
      <c r="B96" s="57">
        <f t="shared" si="10"/>
        <v>12.88</v>
      </c>
      <c r="C96" s="56">
        <f t="shared" si="9"/>
        <v>40.92</v>
      </c>
      <c r="D96" s="139">
        <v>23340</v>
      </c>
      <c r="E96" s="138">
        <v>12040</v>
      </c>
      <c r="F96" s="139">
        <f t="shared" si="8"/>
        <v>34539</v>
      </c>
      <c r="G96" s="428">
        <f t="shared" si="7"/>
        <v>25276</v>
      </c>
      <c r="H96" s="138">
        <v>346</v>
      </c>
    </row>
    <row r="97" spans="1:8" x14ac:dyDescent="0.2">
      <c r="A97" s="92">
        <v>93</v>
      </c>
      <c r="B97" s="57">
        <f t="shared" si="10"/>
        <v>12.88</v>
      </c>
      <c r="C97" s="56">
        <f t="shared" si="9"/>
        <v>40.93</v>
      </c>
      <c r="D97" s="139">
        <v>23340</v>
      </c>
      <c r="E97" s="138">
        <v>12040</v>
      </c>
      <c r="F97" s="139">
        <f t="shared" si="8"/>
        <v>34538</v>
      </c>
      <c r="G97" s="428">
        <f t="shared" si="7"/>
        <v>25275</v>
      </c>
      <c r="H97" s="138">
        <v>346</v>
      </c>
    </row>
    <row r="98" spans="1:8" x14ac:dyDescent="0.2">
      <c r="A98" s="92">
        <v>94</v>
      </c>
      <c r="B98" s="57">
        <f t="shared" si="10"/>
        <v>12.88</v>
      </c>
      <c r="C98" s="56">
        <f t="shared" si="9"/>
        <v>40.950000000000003</v>
      </c>
      <c r="D98" s="139">
        <v>23340</v>
      </c>
      <c r="E98" s="138">
        <v>12040</v>
      </c>
      <c r="F98" s="139">
        <f t="shared" si="8"/>
        <v>34536</v>
      </c>
      <c r="G98" s="428">
        <f t="shared" si="7"/>
        <v>25274</v>
      </c>
      <c r="H98" s="138">
        <v>346</v>
      </c>
    </row>
    <row r="99" spans="1:8" x14ac:dyDescent="0.2">
      <c r="A99" s="92">
        <v>95</v>
      </c>
      <c r="B99" s="57">
        <f t="shared" si="10"/>
        <v>12.89</v>
      </c>
      <c r="C99" s="56">
        <f t="shared" si="9"/>
        <v>40.97</v>
      </c>
      <c r="D99" s="139">
        <v>23340</v>
      </c>
      <c r="E99" s="138">
        <v>12040</v>
      </c>
      <c r="F99" s="139">
        <f t="shared" si="8"/>
        <v>34510</v>
      </c>
      <c r="G99" s="428">
        <f t="shared" si="7"/>
        <v>25255</v>
      </c>
      <c r="H99" s="138">
        <v>346</v>
      </c>
    </row>
    <row r="100" spans="1:8" x14ac:dyDescent="0.2">
      <c r="A100" s="92">
        <v>96</v>
      </c>
      <c r="B100" s="57">
        <f t="shared" si="10"/>
        <v>12.89</v>
      </c>
      <c r="C100" s="56">
        <f t="shared" si="9"/>
        <v>40.98</v>
      </c>
      <c r="D100" s="139">
        <v>23340</v>
      </c>
      <c r="E100" s="138">
        <v>12040</v>
      </c>
      <c r="F100" s="139">
        <f t="shared" si="8"/>
        <v>34509</v>
      </c>
      <c r="G100" s="428">
        <f t="shared" si="7"/>
        <v>25254</v>
      </c>
      <c r="H100" s="138">
        <v>346</v>
      </c>
    </row>
    <row r="101" spans="1:8" x14ac:dyDescent="0.2">
      <c r="A101" s="92">
        <v>97</v>
      </c>
      <c r="B101" s="57">
        <f t="shared" si="10"/>
        <v>12.89</v>
      </c>
      <c r="C101" s="56">
        <f t="shared" si="9"/>
        <v>40.99</v>
      </c>
      <c r="D101" s="139">
        <v>23340</v>
      </c>
      <c r="E101" s="138">
        <v>12040</v>
      </c>
      <c r="F101" s="139">
        <f t="shared" si="8"/>
        <v>34508</v>
      </c>
      <c r="G101" s="428">
        <f t="shared" si="7"/>
        <v>25253</v>
      </c>
      <c r="H101" s="138">
        <v>346</v>
      </c>
    </row>
    <row r="102" spans="1:8" x14ac:dyDescent="0.2">
      <c r="A102" s="92">
        <v>98</v>
      </c>
      <c r="B102" s="57">
        <f t="shared" si="10"/>
        <v>12.89</v>
      </c>
      <c r="C102" s="56">
        <f t="shared" si="9"/>
        <v>41.01</v>
      </c>
      <c r="D102" s="139">
        <v>23340</v>
      </c>
      <c r="E102" s="138">
        <v>12040</v>
      </c>
      <c r="F102" s="139">
        <f t="shared" si="8"/>
        <v>34506</v>
      </c>
      <c r="G102" s="428">
        <f t="shared" si="7"/>
        <v>25252</v>
      </c>
      <c r="H102" s="138">
        <v>346</v>
      </c>
    </row>
    <row r="103" spans="1:8" x14ac:dyDescent="0.2">
      <c r="A103" s="92">
        <v>99</v>
      </c>
      <c r="B103" s="57">
        <f t="shared" si="10"/>
        <v>12.89</v>
      </c>
      <c r="C103" s="56">
        <f t="shared" si="9"/>
        <v>41.02</v>
      </c>
      <c r="D103" s="139">
        <v>23340</v>
      </c>
      <c r="E103" s="138">
        <v>12040</v>
      </c>
      <c r="F103" s="139">
        <f t="shared" si="8"/>
        <v>34505</v>
      </c>
      <c r="G103" s="428">
        <f t="shared" si="7"/>
        <v>25251</v>
      </c>
      <c r="H103" s="138">
        <v>346</v>
      </c>
    </row>
    <row r="104" spans="1:8" x14ac:dyDescent="0.2">
      <c r="A104" s="92">
        <v>100</v>
      </c>
      <c r="B104" s="57">
        <f t="shared" si="10"/>
        <v>12.89</v>
      </c>
      <c r="C104" s="56">
        <f t="shared" si="9"/>
        <v>41.03</v>
      </c>
      <c r="D104" s="139">
        <v>23340</v>
      </c>
      <c r="E104" s="138">
        <v>12040</v>
      </c>
      <c r="F104" s="139">
        <f t="shared" si="8"/>
        <v>34503</v>
      </c>
      <c r="G104" s="428">
        <f t="shared" si="7"/>
        <v>25250</v>
      </c>
      <c r="H104" s="138">
        <v>346</v>
      </c>
    </row>
    <row r="105" spans="1:8" x14ac:dyDescent="0.2">
      <c r="A105" s="92">
        <v>101</v>
      </c>
      <c r="B105" s="57">
        <f t="shared" si="10"/>
        <v>12.89</v>
      </c>
      <c r="C105" s="56">
        <f t="shared" si="9"/>
        <v>41.04</v>
      </c>
      <c r="D105" s="139">
        <v>23340</v>
      </c>
      <c r="E105" s="138">
        <v>12040</v>
      </c>
      <c r="F105" s="139">
        <f t="shared" si="8"/>
        <v>34502</v>
      </c>
      <c r="G105" s="428">
        <f t="shared" si="7"/>
        <v>25249</v>
      </c>
      <c r="H105" s="138">
        <v>346</v>
      </c>
    </row>
    <row r="106" spans="1:8" x14ac:dyDescent="0.2">
      <c r="A106" s="92">
        <v>102</v>
      </c>
      <c r="B106" s="57">
        <f t="shared" si="10"/>
        <v>12.9</v>
      </c>
      <c r="C106" s="56">
        <f t="shared" si="9"/>
        <v>41.05</v>
      </c>
      <c r="D106" s="139">
        <v>23340</v>
      </c>
      <c r="E106" s="138">
        <v>12040</v>
      </c>
      <c r="F106" s="139">
        <f t="shared" si="8"/>
        <v>34478</v>
      </c>
      <c r="G106" s="428">
        <f t="shared" si="7"/>
        <v>25231</v>
      </c>
      <c r="H106" s="138">
        <v>346</v>
      </c>
    </row>
    <row r="107" spans="1:8" x14ac:dyDescent="0.2">
      <c r="A107" s="92">
        <v>103</v>
      </c>
      <c r="B107" s="57">
        <f t="shared" si="10"/>
        <v>12.9</v>
      </c>
      <c r="C107" s="56">
        <f t="shared" si="9"/>
        <v>41.06</v>
      </c>
      <c r="D107" s="139">
        <v>23340</v>
      </c>
      <c r="E107" s="138">
        <v>12040</v>
      </c>
      <c r="F107" s="139">
        <f t="shared" si="8"/>
        <v>34477</v>
      </c>
      <c r="G107" s="428">
        <f t="shared" si="7"/>
        <v>25230</v>
      </c>
      <c r="H107" s="138">
        <v>346</v>
      </c>
    </row>
    <row r="108" spans="1:8" x14ac:dyDescent="0.2">
      <c r="A108" s="92">
        <v>104</v>
      </c>
      <c r="B108" s="57">
        <f t="shared" si="10"/>
        <v>12.9</v>
      </c>
      <c r="C108" s="56">
        <f t="shared" si="9"/>
        <v>41.06</v>
      </c>
      <c r="D108" s="139">
        <v>23340</v>
      </c>
      <c r="E108" s="138">
        <v>12040</v>
      </c>
      <c r="F108" s="139">
        <f t="shared" si="8"/>
        <v>34477</v>
      </c>
      <c r="G108" s="428">
        <f t="shared" si="7"/>
        <v>25230</v>
      </c>
      <c r="H108" s="138">
        <v>346</v>
      </c>
    </row>
    <row r="109" spans="1:8" x14ac:dyDescent="0.2">
      <c r="A109" s="92">
        <v>105</v>
      </c>
      <c r="B109" s="57">
        <f t="shared" si="10"/>
        <v>12.9</v>
      </c>
      <c r="C109" s="56">
        <f t="shared" si="9"/>
        <v>41.07</v>
      </c>
      <c r="D109" s="139">
        <v>23340</v>
      </c>
      <c r="E109" s="138">
        <v>12040</v>
      </c>
      <c r="F109" s="139">
        <f t="shared" si="8"/>
        <v>34476</v>
      </c>
      <c r="G109" s="428">
        <f t="shared" si="7"/>
        <v>25230</v>
      </c>
      <c r="H109" s="138">
        <v>346</v>
      </c>
    </row>
    <row r="110" spans="1:8" x14ac:dyDescent="0.2">
      <c r="A110" s="92">
        <v>106</v>
      </c>
      <c r="B110" s="57">
        <f t="shared" si="10"/>
        <v>12.9</v>
      </c>
      <c r="C110" s="56">
        <f t="shared" si="9"/>
        <v>41.07</v>
      </c>
      <c r="D110" s="139">
        <v>23340</v>
      </c>
      <c r="E110" s="138">
        <v>12040</v>
      </c>
      <c r="F110" s="139">
        <f t="shared" si="8"/>
        <v>34476</v>
      </c>
      <c r="G110" s="428">
        <f t="shared" si="7"/>
        <v>25230</v>
      </c>
      <c r="H110" s="138">
        <v>346</v>
      </c>
    </row>
    <row r="111" spans="1:8" x14ac:dyDescent="0.2">
      <c r="A111" s="92">
        <v>107</v>
      </c>
      <c r="B111" s="57">
        <f t="shared" si="10"/>
        <v>12.9</v>
      </c>
      <c r="C111" s="56">
        <v>41.1</v>
      </c>
      <c r="D111" s="139">
        <v>23340</v>
      </c>
      <c r="E111" s="138">
        <v>12040</v>
      </c>
      <c r="F111" s="139">
        <f t="shared" si="8"/>
        <v>34473</v>
      </c>
      <c r="G111" s="428">
        <f t="shared" si="7"/>
        <v>25227</v>
      </c>
      <c r="H111" s="138">
        <v>346</v>
      </c>
    </row>
    <row r="112" spans="1:8" x14ac:dyDescent="0.2">
      <c r="A112" s="92">
        <v>108</v>
      </c>
      <c r="B112" s="57">
        <f t="shared" si="10"/>
        <v>12.9</v>
      </c>
      <c r="C112" s="56">
        <v>41.1</v>
      </c>
      <c r="D112" s="139">
        <v>23340</v>
      </c>
      <c r="E112" s="138">
        <v>12040</v>
      </c>
      <c r="F112" s="139">
        <f t="shared" si="8"/>
        <v>34473</v>
      </c>
      <c r="G112" s="428">
        <f t="shared" si="7"/>
        <v>25227</v>
      </c>
      <c r="H112" s="138">
        <v>346</v>
      </c>
    </row>
    <row r="113" spans="1:8" x14ac:dyDescent="0.2">
      <c r="A113" s="92">
        <v>109</v>
      </c>
      <c r="B113" s="57">
        <f t="shared" si="10"/>
        <v>12.91</v>
      </c>
      <c r="C113" s="56">
        <v>41.1</v>
      </c>
      <c r="D113" s="139">
        <v>23340</v>
      </c>
      <c r="E113" s="138">
        <v>12040</v>
      </c>
      <c r="F113" s="139">
        <f t="shared" si="8"/>
        <v>34450</v>
      </c>
      <c r="G113" s="428">
        <f t="shared" si="7"/>
        <v>25210</v>
      </c>
      <c r="H113" s="138">
        <v>346</v>
      </c>
    </row>
    <row r="114" spans="1:8" x14ac:dyDescent="0.2">
      <c r="A114" s="92">
        <v>110</v>
      </c>
      <c r="B114" s="57">
        <f t="shared" si="10"/>
        <v>12.91</v>
      </c>
      <c r="C114" s="56">
        <v>41.1</v>
      </c>
      <c r="D114" s="139">
        <v>23340</v>
      </c>
      <c r="E114" s="138">
        <v>12040</v>
      </c>
      <c r="F114" s="139">
        <f t="shared" si="8"/>
        <v>34450</v>
      </c>
      <c r="G114" s="428">
        <f t="shared" si="7"/>
        <v>25210</v>
      </c>
      <c r="H114" s="138">
        <v>346</v>
      </c>
    </row>
    <row r="115" spans="1:8" x14ac:dyDescent="0.2">
      <c r="A115" s="92">
        <v>111</v>
      </c>
      <c r="B115" s="57">
        <f t="shared" si="10"/>
        <v>12.91</v>
      </c>
      <c r="C115" s="56">
        <v>41.1</v>
      </c>
      <c r="D115" s="139">
        <v>23340</v>
      </c>
      <c r="E115" s="138">
        <v>12040</v>
      </c>
      <c r="F115" s="139">
        <f t="shared" si="8"/>
        <v>34450</v>
      </c>
      <c r="G115" s="428">
        <f t="shared" si="7"/>
        <v>25210</v>
      </c>
      <c r="H115" s="138">
        <v>346</v>
      </c>
    </row>
    <row r="116" spans="1:8" x14ac:dyDescent="0.2">
      <c r="A116" s="92">
        <v>112</v>
      </c>
      <c r="B116" s="57">
        <f t="shared" si="10"/>
        <v>12.91</v>
      </c>
      <c r="C116" s="56">
        <v>41.1</v>
      </c>
      <c r="D116" s="139">
        <v>23340</v>
      </c>
      <c r="E116" s="138">
        <v>12040</v>
      </c>
      <c r="F116" s="139">
        <f t="shared" si="8"/>
        <v>34450</v>
      </c>
      <c r="G116" s="428">
        <f t="shared" si="7"/>
        <v>25210</v>
      </c>
      <c r="H116" s="138">
        <v>346</v>
      </c>
    </row>
    <row r="117" spans="1:8" x14ac:dyDescent="0.2">
      <c r="A117" s="92">
        <v>113</v>
      </c>
      <c r="B117" s="57">
        <f t="shared" si="10"/>
        <v>12.91</v>
      </c>
      <c r="C117" s="56">
        <v>41.1</v>
      </c>
      <c r="D117" s="139">
        <v>23340</v>
      </c>
      <c r="E117" s="138">
        <v>12040</v>
      </c>
      <c r="F117" s="139">
        <f t="shared" si="8"/>
        <v>34450</v>
      </c>
      <c r="G117" s="428">
        <f t="shared" si="7"/>
        <v>25210</v>
      </c>
      <c r="H117" s="138">
        <v>346</v>
      </c>
    </row>
    <row r="118" spans="1:8" x14ac:dyDescent="0.2">
      <c r="A118" s="92">
        <v>114</v>
      </c>
      <c r="B118" s="57">
        <f t="shared" si="10"/>
        <v>12.91</v>
      </c>
      <c r="C118" s="56">
        <v>41.1</v>
      </c>
      <c r="D118" s="139">
        <v>23340</v>
      </c>
      <c r="E118" s="138">
        <v>12040</v>
      </c>
      <c r="F118" s="139">
        <f t="shared" si="8"/>
        <v>34450</v>
      </c>
      <c r="G118" s="428">
        <f t="shared" si="7"/>
        <v>25210</v>
      </c>
      <c r="H118" s="138">
        <v>346</v>
      </c>
    </row>
    <row r="119" spans="1:8" x14ac:dyDescent="0.2">
      <c r="A119" s="92">
        <v>115</v>
      </c>
      <c r="B119" s="57">
        <f t="shared" si="10"/>
        <v>12.92</v>
      </c>
      <c r="C119" s="56">
        <v>41.1</v>
      </c>
      <c r="D119" s="139">
        <v>23340</v>
      </c>
      <c r="E119" s="138">
        <v>12040</v>
      </c>
      <c r="F119" s="139">
        <f t="shared" si="8"/>
        <v>34427</v>
      </c>
      <c r="G119" s="428">
        <f t="shared" si="7"/>
        <v>25193</v>
      </c>
      <c r="H119" s="138">
        <v>346</v>
      </c>
    </row>
    <row r="120" spans="1:8" x14ac:dyDescent="0.2">
      <c r="A120" s="92">
        <v>116</v>
      </c>
      <c r="B120" s="57">
        <f t="shared" si="10"/>
        <v>12.92</v>
      </c>
      <c r="C120" s="56">
        <v>41.1</v>
      </c>
      <c r="D120" s="139">
        <v>23340</v>
      </c>
      <c r="E120" s="138">
        <v>12040</v>
      </c>
      <c r="F120" s="139">
        <f t="shared" si="8"/>
        <v>34427</v>
      </c>
      <c r="G120" s="428">
        <f t="shared" si="7"/>
        <v>25193</v>
      </c>
      <c r="H120" s="138">
        <v>346</v>
      </c>
    </row>
    <row r="121" spans="1:8" x14ac:dyDescent="0.2">
      <c r="A121" s="92">
        <v>117</v>
      </c>
      <c r="B121" s="57">
        <f t="shared" si="10"/>
        <v>12.92</v>
      </c>
      <c r="C121" s="56">
        <v>41.1</v>
      </c>
      <c r="D121" s="139">
        <v>23340</v>
      </c>
      <c r="E121" s="138">
        <v>12040</v>
      </c>
      <c r="F121" s="139">
        <f t="shared" si="8"/>
        <v>34427</v>
      </c>
      <c r="G121" s="428">
        <f t="shared" si="7"/>
        <v>25193</v>
      </c>
      <c r="H121" s="138">
        <v>346</v>
      </c>
    </row>
    <row r="122" spans="1:8" x14ac:dyDescent="0.2">
      <c r="A122" s="92">
        <v>118</v>
      </c>
      <c r="B122" s="57">
        <f t="shared" si="10"/>
        <v>12.92</v>
      </c>
      <c r="C122" s="56">
        <v>41.1</v>
      </c>
      <c r="D122" s="139">
        <v>23340</v>
      </c>
      <c r="E122" s="138">
        <v>12040</v>
      </c>
      <c r="F122" s="139">
        <f t="shared" si="8"/>
        <v>34427</v>
      </c>
      <c r="G122" s="428">
        <f t="shared" si="7"/>
        <v>25193</v>
      </c>
      <c r="H122" s="138">
        <v>346</v>
      </c>
    </row>
    <row r="123" spans="1:8" x14ac:dyDescent="0.2">
      <c r="A123" s="92">
        <v>119</v>
      </c>
      <c r="B123" s="57">
        <f t="shared" si="10"/>
        <v>12.92</v>
      </c>
      <c r="C123" s="56">
        <v>41.1</v>
      </c>
      <c r="D123" s="139">
        <v>23340</v>
      </c>
      <c r="E123" s="138">
        <v>12040</v>
      </c>
      <c r="F123" s="139">
        <f t="shared" si="8"/>
        <v>34427</v>
      </c>
      <c r="G123" s="428">
        <f t="shared" si="7"/>
        <v>25193</v>
      </c>
      <c r="H123" s="138">
        <v>346</v>
      </c>
    </row>
    <row r="124" spans="1:8" x14ac:dyDescent="0.2">
      <c r="A124" s="92">
        <v>120</v>
      </c>
      <c r="B124" s="57">
        <f t="shared" si="10"/>
        <v>12.92</v>
      </c>
      <c r="C124" s="56">
        <v>41.1</v>
      </c>
      <c r="D124" s="139">
        <v>23340</v>
      </c>
      <c r="E124" s="138">
        <v>12040</v>
      </c>
      <c r="F124" s="139">
        <f t="shared" si="8"/>
        <v>34427</v>
      </c>
      <c r="G124" s="428">
        <f t="shared" si="7"/>
        <v>25193</v>
      </c>
      <c r="H124" s="138">
        <v>346</v>
      </c>
    </row>
    <row r="125" spans="1:8" x14ac:dyDescent="0.2">
      <c r="A125" s="92">
        <v>121</v>
      </c>
      <c r="B125" s="57">
        <f t="shared" ref="B125:B156" si="11">ROUND(0.0015*A125+12.74285,2)</f>
        <v>12.92</v>
      </c>
      <c r="C125" s="56">
        <v>41.1</v>
      </c>
      <c r="D125" s="139">
        <v>23340</v>
      </c>
      <c r="E125" s="138">
        <v>12040</v>
      </c>
      <c r="F125" s="139">
        <f t="shared" si="8"/>
        <v>34427</v>
      </c>
      <c r="G125" s="428">
        <f t="shared" si="7"/>
        <v>25193</v>
      </c>
      <c r="H125" s="138">
        <v>346</v>
      </c>
    </row>
    <row r="126" spans="1:8" x14ac:dyDescent="0.2">
      <c r="A126" s="92">
        <v>122</v>
      </c>
      <c r="B126" s="57">
        <f t="shared" si="11"/>
        <v>12.93</v>
      </c>
      <c r="C126" s="56">
        <v>41.1</v>
      </c>
      <c r="D126" s="139">
        <v>23340</v>
      </c>
      <c r="E126" s="138">
        <v>12040</v>
      </c>
      <c r="F126" s="139">
        <f t="shared" si="8"/>
        <v>34404</v>
      </c>
      <c r="G126" s="428">
        <f t="shared" si="7"/>
        <v>25177</v>
      </c>
      <c r="H126" s="138">
        <v>346</v>
      </c>
    </row>
    <row r="127" spans="1:8" x14ac:dyDescent="0.2">
      <c r="A127" s="92">
        <v>123</v>
      </c>
      <c r="B127" s="57">
        <f t="shared" si="11"/>
        <v>12.93</v>
      </c>
      <c r="C127" s="56">
        <v>41.1</v>
      </c>
      <c r="D127" s="139">
        <v>23340</v>
      </c>
      <c r="E127" s="138">
        <v>12040</v>
      </c>
      <c r="F127" s="139">
        <f t="shared" si="8"/>
        <v>34404</v>
      </c>
      <c r="G127" s="428">
        <f t="shared" si="7"/>
        <v>25177</v>
      </c>
      <c r="H127" s="138">
        <v>346</v>
      </c>
    </row>
    <row r="128" spans="1:8" x14ac:dyDescent="0.2">
      <c r="A128" s="92">
        <v>124</v>
      </c>
      <c r="B128" s="57">
        <f t="shared" si="11"/>
        <v>12.93</v>
      </c>
      <c r="C128" s="56">
        <v>41.1</v>
      </c>
      <c r="D128" s="139">
        <v>23340</v>
      </c>
      <c r="E128" s="138">
        <v>12040</v>
      </c>
      <c r="F128" s="139">
        <f t="shared" si="8"/>
        <v>34404</v>
      </c>
      <c r="G128" s="428">
        <f t="shared" si="7"/>
        <v>25177</v>
      </c>
      <c r="H128" s="138">
        <v>346</v>
      </c>
    </row>
    <row r="129" spans="1:8" x14ac:dyDescent="0.2">
      <c r="A129" s="92">
        <v>125</v>
      </c>
      <c r="B129" s="57">
        <f t="shared" si="11"/>
        <v>12.93</v>
      </c>
      <c r="C129" s="56">
        <v>41.1</v>
      </c>
      <c r="D129" s="139">
        <v>23340</v>
      </c>
      <c r="E129" s="138">
        <v>12040</v>
      </c>
      <c r="F129" s="139">
        <f t="shared" si="8"/>
        <v>34404</v>
      </c>
      <c r="G129" s="428">
        <f t="shared" si="7"/>
        <v>25177</v>
      </c>
      <c r="H129" s="138">
        <v>346</v>
      </c>
    </row>
    <row r="130" spans="1:8" x14ac:dyDescent="0.2">
      <c r="A130" s="92">
        <v>126</v>
      </c>
      <c r="B130" s="57">
        <f t="shared" si="11"/>
        <v>12.93</v>
      </c>
      <c r="C130" s="56">
        <v>41.1</v>
      </c>
      <c r="D130" s="139">
        <v>23340</v>
      </c>
      <c r="E130" s="138">
        <v>12040</v>
      </c>
      <c r="F130" s="139">
        <f t="shared" si="8"/>
        <v>34404</v>
      </c>
      <c r="G130" s="428">
        <f t="shared" si="7"/>
        <v>25177</v>
      </c>
      <c r="H130" s="138">
        <v>346</v>
      </c>
    </row>
    <row r="131" spans="1:8" x14ac:dyDescent="0.2">
      <c r="A131" s="92">
        <v>127</v>
      </c>
      <c r="B131" s="57">
        <f t="shared" si="11"/>
        <v>12.93</v>
      </c>
      <c r="C131" s="56">
        <v>41.1</v>
      </c>
      <c r="D131" s="139">
        <v>23340</v>
      </c>
      <c r="E131" s="138">
        <v>12040</v>
      </c>
      <c r="F131" s="139">
        <f t="shared" si="8"/>
        <v>34404</v>
      </c>
      <c r="G131" s="428">
        <f t="shared" si="7"/>
        <v>25177</v>
      </c>
      <c r="H131" s="138">
        <v>346</v>
      </c>
    </row>
    <row r="132" spans="1:8" x14ac:dyDescent="0.2">
      <c r="A132" s="92">
        <v>128</v>
      </c>
      <c r="B132" s="57">
        <f t="shared" si="11"/>
        <v>12.93</v>
      </c>
      <c r="C132" s="56">
        <v>41.1</v>
      </c>
      <c r="D132" s="139">
        <v>23340</v>
      </c>
      <c r="E132" s="138">
        <v>12040</v>
      </c>
      <c r="F132" s="139">
        <f t="shared" si="8"/>
        <v>34404</v>
      </c>
      <c r="G132" s="428">
        <f t="shared" si="7"/>
        <v>25177</v>
      </c>
      <c r="H132" s="138">
        <v>346</v>
      </c>
    </row>
    <row r="133" spans="1:8" x14ac:dyDescent="0.2">
      <c r="A133" s="92">
        <v>129</v>
      </c>
      <c r="B133" s="57">
        <f t="shared" si="11"/>
        <v>12.94</v>
      </c>
      <c r="C133" s="56">
        <v>41.1</v>
      </c>
      <c r="D133" s="139">
        <v>23340</v>
      </c>
      <c r="E133" s="138">
        <v>12040</v>
      </c>
      <c r="F133" s="139">
        <f t="shared" si="8"/>
        <v>34382</v>
      </c>
      <c r="G133" s="428">
        <f t="shared" si="7"/>
        <v>25160</v>
      </c>
      <c r="H133" s="138">
        <v>346</v>
      </c>
    </row>
    <row r="134" spans="1:8" x14ac:dyDescent="0.2">
      <c r="A134" s="92">
        <v>130</v>
      </c>
      <c r="B134" s="57">
        <f t="shared" si="11"/>
        <v>12.94</v>
      </c>
      <c r="C134" s="56">
        <v>41.1</v>
      </c>
      <c r="D134" s="139">
        <v>23340</v>
      </c>
      <c r="E134" s="138">
        <v>12040</v>
      </c>
      <c r="F134" s="139">
        <f t="shared" si="8"/>
        <v>34382</v>
      </c>
      <c r="G134" s="428">
        <f t="shared" si="7"/>
        <v>25160</v>
      </c>
      <c r="H134" s="138">
        <v>346</v>
      </c>
    </row>
    <row r="135" spans="1:8" x14ac:dyDescent="0.2">
      <c r="A135" s="92">
        <v>131</v>
      </c>
      <c r="B135" s="57">
        <f t="shared" si="11"/>
        <v>12.94</v>
      </c>
      <c r="C135" s="56">
        <v>41.1</v>
      </c>
      <c r="D135" s="139">
        <v>23340</v>
      </c>
      <c r="E135" s="138">
        <v>12040</v>
      </c>
      <c r="F135" s="139">
        <f t="shared" si="8"/>
        <v>34382</v>
      </c>
      <c r="G135" s="428">
        <f t="shared" si="7"/>
        <v>25160</v>
      </c>
      <c r="H135" s="138">
        <v>346</v>
      </c>
    </row>
    <row r="136" spans="1:8" x14ac:dyDescent="0.2">
      <c r="A136" s="92">
        <v>132</v>
      </c>
      <c r="B136" s="57">
        <f t="shared" si="11"/>
        <v>12.94</v>
      </c>
      <c r="C136" s="56">
        <v>41.1</v>
      </c>
      <c r="D136" s="139">
        <v>23340</v>
      </c>
      <c r="E136" s="138">
        <v>12040</v>
      </c>
      <c r="F136" s="139">
        <f t="shared" si="8"/>
        <v>34382</v>
      </c>
      <c r="G136" s="428">
        <f t="shared" si="7"/>
        <v>25160</v>
      </c>
      <c r="H136" s="138">
        <v>346</v>
      </c>
    </row>
    <row r="137" spans="1:8" x14ac:dyDescent="0.2">
      <c r="A137" s="92">
        <v>133</v>
      </c>
      <c r="B137" s="57">
        <f t="shared" si="11"/>
        <v>12.94</v>
      </c>
      <c r="C137" s="56">
        <v>41.1</v>
      </c>
      <c r="D137" s="139">
        <v>23340</v>
      </c>
      <c r="E137" s="138">
        <v>12040</v>
      </c>
      <c r="F137" s="139">
        <f t="shared" si="8"/>
        <v>34382</v>
      </c>
      <c r="G137" s="428">
        <f t="shared" si="7"/>
        <v>25160</v>
      </c>
      <c r="H137" s="138">
        <v>346</v>
      </c>
    </row>
    <row r="138" spans="1:8" x14ac:dyDescent="0.2">
      <c r="A138" s="92">
        <v>134</v>
      </c>
      <c r="B138" s="57">
        <f t="shared" si="11"/>
        <v>12.94</v>
      </c>
      <c r="C138" s="56">
        <v>41.1</v>
      </c>
      <c r="D138" s="139">
        <v>23340</v>
      </c>
      <c r="E138" s="138">
        <v>12040</v>
      </c>
      <c r="F138" s="139">
        <f t="shared" si="8"/>
        <v>34382</v>
      </c>
      <c r="G138" s="428">
        <f t="shared" si="7"/>
        <v>25160</v>
      </c>
      <c r="H138" s="138">
        <v>346</v>
      </c>
    </row>
    <row r="139" spans="1:8" x14ac:dyDescent="0.2">
      <c r="A139" s="92">
        <v>135</v>
      </c>
      <c r="B139" s="57">
        <f t="shared" si="11"/>
        <v>12.95</v>
      </c>
      <c r="C139" s="56">
        <v>41.1</v>
      </c>
      <c r="D139" s="139">
        <v>23340</v>
      </c>
      <c r="E139" s="138">
        <v>12040</v>
      </c>
      <c r="F139" s="139">
        <f t="shared" si="8"/>
        <v>34359</v>
      </c>
      <c r="G139" s="428">
        <f t="shared" si="7"/>
        <v>25143</v>
      </c>
      <c r="H139" s="138">
        <v>346</v>
      </c>
    </row>
    <row r="140" spans="1:8" x14ac:dyDescent="0.2">
      <c r="A140" s="92">
        <v>136</v>
      </c>
      <c r="B140" s="57">
        <f t="shared" si="11"/>
        <v>12.95</v>
      </c>
      <c r="C140" s="56">
        <v>41.1</v>
      </c>
      <c r="D140" s="139">
        <v>23340</v>
      </c>
      <c r="E140" s="138">
        <v>12040</v>
      </c>
      <c r="F140" s="139">
        <f t="shared" si="8"/>
        <v>34359</v>
      </c>
      <c r="G140" s="428">
        <f t="shared" si="7"/>
        <v>25143</v>
      </c>
      <c r="H140" s="138">
        <v>346</v>
      </c>
    </row>
    <row r="141" spans="1:8" x14ac:dyDescent="0.2">
      <c r="A141" s="92">
        <v>137</v>
      </c>
      <c r="B141" s="57">
        <f t="shared" si="11"/>
        <v>12.95</v>
      </c>
      <c r="C141" s="56">
        <v>41.1</v>
      </c>
      <c r="D141" s="139">
        <v>23340</v>
      </c>
      <c r="E141" s="138">
        <v>12040</v>
      </c>
      <c r="F141" s="139">
        <f t="shared" si="8"/>
        <v>34359</v>
      </c>
      <c r="G141" s="428">
        <f t="shared" si="7"/>
        <v>25143</v>
      </c>
      <c r="H141" s="138">
        <v>346</v>
      </c>
    </row>
    <row r="142" spans="1:8" x14ac:dyDescent="0.2">
      <c r="A142" s="92">
        <v>138</v>
      </c>
      <c r="B142" s="57">
        <f t="shared" si="11"/>
        <v>12.95</v>
      </c>
      <c r="C142" s="56">
        <v>41.1</v>
      </c>
      <c r="D142" s="139">
        <v>23340</v>
      </c>
      <c r="E142" s="138">
        <v>12040</v>
      </c>
      <c r="F142" s="139">
        <f t="shared" si="8"/>
        <v>34359</v>
      </c>
      <c r="G142" s="428">
        <f t="shared" si="7"/>
        <v>25143</v>
      </c>
      <c r="H142" s="138">
        <v>346</v>
      </c>
    </row>
    <row r="143" spans="1:8" x14ac:dyDescent="0.2">
      <c r="A143" s="92">
        <v>139</v>
      </c>
      <c r="B143" s="57">
        <f t="shared" si="11"/>
        <v>12.95</v>
      </c>
      <c r="C143" s="56">
        <v>41.1</v>
      </c>
      <c r="D143" s="139">
        <v>23340</v>
      </c>
      <c r="E143" s="138">
        <v>12040</v>
      </c>
      <c r="F143" s="139">
        <f t="shared" si="8"/>
        <v>34359</v>
      </c>
      <c r="G143" s="428">
        <f t="shared" si="7"/>
        <v>25143</v>
      </c>
      <c r="H143" s="138">
        <v>346</v>
      </c>
    </row>
    <row r="144" spans="1:8" x14ac:dyDescent="0.2">
      <c r="A144" s="92">
        <v>140</v>
      </c>
      <c r="B144" s="57">
        <f t="shared" si="11"/>
        <v>12.95</v>
      </c>
      <c r="C144" s="56">
        <v>41.1</v>
      </c>
      <c r="D144" s="139">
        <v>23340</v>
      </c>
      <c r="E144" s="138">
        <v>12040</v>
      </c>
      <c r="F144" s="139">
        <f t="shared" si="8"/>
        <v>34359</v>
      </c>
      <c r="G144" s="428">
        <f t="shared" ref="G144:G187" si="12">ROUND(12*(1/B144*D144+1/C144*E144),0)</f>
        <v>25143</v>
      </c>
      <c r="H144" s="138">
        <v>346</v>
      </c>
    </row>
    <row r="145" spans="1:8" x14ac:dyDescent="0.2">
      <c r="A145" s="92">
        <v>141</v>
      </c>
      <c r="B145" s="57">
        <f t="shared" si="11"/>
        <v>12.95</v>
      </c>
      <c r="C145" s="56">
        <v>41.1</v>
      </c>
      <c r="D145" s="139">
        <v>23340</v>
      </c>
      <c r="E145" s="138">
        <v>12040</v>
      </c>
      <c r="F145" s="139">
        <f t="shared" ref="F145:F187" si="13">ROUND(12*1.35278*(1/B145*D145+1/C145*E145)+H145,0)</f>
        <v>34359</v>
      </c>
      <c r="G145" s="428">
        <f t="shared" si="12"/>
        <v>25143</v>
      </c>
      <c r="H145" s="138">
        <v>346</v>
      </c>
    </row>
    <row r="146" spans="1:8" x14ac:dyDescent="0.2">
      <c r="A146" s="92">
        <v>142</v>
      </c>
      <c r="B146" s="57">
        <f t="shared" si="11"/>
        <v>12.96</v>
      </c>
      <c r="C146" s="56">
        <v>41.1</v>
      </c>
      <c r="D146" s="139">
        <v>23340</v>
      </c>
      <c r="E146" s="138">
        <v>12040</v>
      </c>
      <c r="F146" s="139">
        <f t="shared" si="13"/>
        <v>34337</v>
      </c>
      <c r="G146" s="428">
        <f t="shared" si="12"/>
        <v>25126</v>
      </c>
      <c r="H146" s="138">
        <v>346</v>
      </c>
    </row>
    <row r="147" spans="1:8" x14ac:dyDescent="0.2">
      <c r="A147" s="92">
        <v>143</v>
      </c>
      <c r="B147" s="57">
        <f t="shared" si="11"/>
        <v>12.96</v>
      </c>
      <c r="C147" s="56">
        <v>41.1</v>
      </c>
      <c r="D147" s="139">
        <v>23340</v>
      </c>
      <c r="E147" s="138">
        <v>12040</v>
      </c>
      <c r="F147" s="139">
        <f t="shared" si="13"/>
        <v>34337</v>
      </c>
      <c r="G147" s="428">
        <f t="shared" si="12"/>
        <v>25126</v>
      </c>
      <c r="H147" s="138">
        <v>346</v>
      </c>
    </row>
    <row r="148" spans="1:8" x14ac:dyDescent="0.2">
      <c r="A148" s="92">
        <v>144</v>
      </c>
      <c r="B148" s="57">
        <f t="shared" si="11"/>
        <v>12.96</v>
      </c>
      <c r="C148" s="56">
        <v>41.1</v>
      </c>
      <c r="D148" s="139">
        <v>23340</v>
      </c>
      <c r="E148" s="138">
        <v>12040</v>
      </c>
      <c r="F148" s="139">
        <f t="shared" si="13"/>
        <v>34337</v>
      </c>
      <c r="G148" s="428">
        <f t="shared" si="12"/>
        <v>25126</v>
      </c>
      <c r="H148" s="138">
        <v>346</v>
      </c>
    </row>
    <row r="149" spans="1:8" x14ac:dyDescent="0.2">
      <c r="A149" s="92">
        <v>145</v>
      </c>
      <c r="B149" s="57">
        <f t="shared" si="11"/>
        <v>12.96</v>
      </c>
      <c r="C149" s="56">
        <v>41.1</v>
      </c>
      <c r="D149" s="139">
        <v>23340</v>
      </c>
      <c r="E149" s="138">
        <v>12040</v>
      </c>
      <c r="F149" s="139">
        <f t="shared" si="13"/>
        <v>34337</v>
      </c>
      <c r="G149" s="428">
        <f t="shared" si="12"/>
        <v>25126</v>
      </c>
      <c r="H149" s="138">
        <v>346</v>
      </c>
    </row>
    <row r="150" spans="1:8" x14ac:dyDescent="0.2">
      <c r="A150" s="92">
        <v>146</v>
      </c>
      <c r="B150" s="57">
        <f t="shared" si="11"/>
        <v>12.96</v>
      </c>
      <c r="C150" s="56">
        <v>41.1</v>
      </c>
      <c r="D150" s="139">
        <v>23340</v>
      </c>
      <c r="E150" s="138">
        <v>12040</v>
      </c>
      <c r="F150" s="139">
        <f t="shared" si="13"/>
        <v>34337</v>
      </c>
      <c r="G150" s="428">
        <f t="shared" si="12"/>
        <v>25126</v>
      </c>
      <c r="H150" s="138">
        <v>346</v>
      </c>
    </row>
    <row r="151" spans="1:8" x14ac:dyDescent="0.2">
      <c r="A151" s="92">
        <v>147</v>
      </c>
      <c r="B151" s="57">
        <f t="shared" si="11"/>
        <v>12.96</v>
      </c>
      <c r="C151" s="56">
        <v>41.1</v>
      </c>
      <c r="D151" s="139">
        <v>23340</v>
      </c>
      <c r="E151" s="138">
        <v>12040</v>
      </c>
      <c r="F151" s="139">
        <f t="shared" si="13"/>
        <v>34337</v>
      </c>
      <c r="G151" s="428">
        <f t="shared" si="12"/>
        <v>25126</v>
      </c>
      <c r="H151" s="138">
        <v>346</v>
      </c>
    </row>
    <row r="152" spans="1:8" x14ac:dyDescent="0.2">
      <c r="A152" s="92">
        <v>148</v>
      </c>
      <c r="B152" s="57">
        <f t="shared" si="11"/>
        <v>12.96</v>
      </c>
      <c r="C152" s="56">
        <v>41.1</v>
      </c>
      <c r="D152" s="139">
        <v>23340</v>
      </c>
      <c r="E152" s="138">
        <v>12040</v>
      </c>
      <c r="F152" s="139">
        <f t="shared" si="13"/>
        <v>34337</v>
      </c>
      <c r="G152" s="428">
        <f t="shared" si="12"/>
        <v>25126</v>
      </c>
      <c r="H152" s="138">
        <v>346</v>
      </c>
    </row>
    <row r="153" spans="1:8" x14ac:dyDescent="0.2">
      <c r="A153" s="92">
        <v>149</v>
      </c>
      <c r="B153" s="57">
        <f t="shared" si="11"/>
        <v>12.97</v>
      </c>
      <c r="C153" s="56">
        <v>41.1</v>
      </c>
      <c r="D153" s="139">
        <v>23340</v>
      </c>
      <c r="E153" s="138">
        <v>12040</v>
      </c>
      <c r="F153" s="139">
        <f t="shared" si="13"/>
        <v>34314</v>
      </c>
      <c r="G153" s="428">
        <f t="shared" si="12"/>
        <v>25110</v>
      </c>
      <c r="H153" s="138">
        <v>346</v>
      </c>
    </row>
    <row r="154" spans="1:8" x14ac:dyDescent="0.2">
      <c r="A154" s="92">
        <v>150</v>
      </c>
      <c r="B154" s="57">
        <f t="shared" si="11"/>
        <v>12.97</v>
      </c>
      <c r="C154" s="56">
        <v>41.1</v>
      </c>
      <c r="D154" s="139">
        <v>23340</v>
      </c>
      <c r="E154" s="138">
        <v>12040</v>
      </c>
      <c r="F154" s="139">
        <f t="shared" si="13"/>
        <v>34314</v>
      </c>
      <c r="G154" s="428">
        <f t="shared" si="12"/>
        <v>25110</v>
      </c>
      <c r="H154" s="138">
        <v>346</v>
      </c>
    </row>
    <row r="155" spans="1:8" x14ac:dyDescent="0.2">
      <c r="A155" s="92">
        <v>151</v>
      </c>
      <c r="B155" s="57">
        <f t="shared" si="11"/>
        <v>12.97</v>
      </c>
      <c r="C155" s="56">
        <v>41.1</v>
      </c>
      <c r="D155" s="139">
        <v>23340</v>
      </c>
      <c r="E155" s="138">
        <v>12040</v>
      </c>
      <c r="F155" s="139">
        <f t="shared" si="13"/>
        <v>34314</v>
      </c>
      <c r="G155" s="428">
        <f t="shared" si="12"/>
        <v>25110</v>
      </c>
      <c r="H155" s="138">
        <v>346</v>
      </c>
    </row>
    <row r="156" spans="1:8" x14ac:dyDescent="0.2">
      <c r="A156" s="92">
        <v>152</v>
      </c>
      <c r="B156" s="57">
        <f t="shared" si="11"/>
        <v>12.97</v>
      </c>
      <c r="C156" s="56">
        <v>41.1</v>
      </c>
      <c r="D156" s="139">
        <v>23340</v>
      </c>
      <c r="E156" s="138">
        <v>12040</v>
      </c>
      <c r="F156" s="139">
        <f t="shared" si="13"/>
        <v>34314</v>
      </c>
      <c r="G156" s="428">
        <f t="shared" si="12"/>
        <v>25110</v>
      </c>
      <c r="H156" s="138">
        <v>346</v>
      </c>
    </row>
    <row r="157" spans="1:8" x14ac:dyDescent="0.2">
      <c r="A157" s="92">
        <v>153</v>
      </c>
      <c r="B157" s="57">
        <f t="shared" ref="B157:B187" si="14">ROUND(0.0015*A157+12.74285,2)</f>
        <v>12.97</v>
      </c>
      <c r="C157" s="56">
        <v>41.1</v>
      </c>
      <c r="D157" s="139">
        <v>23340</v>
      </c>
      <c r="E157" s="138">
        <v>12040</v>
      </c>
      <c r="F157" s="139">
        <f t="shared" si="13"/>
        <v>34314</v>
      </c>
      <c r="G157" s="428">
        <f t="shared" si="12"/>
        <v>25110</v>
      </c>
      <c r="H157" s="138">
        <v>346</v>
      </c>
    </row>
    <row r="158" spans="1:8" x14ac:dyDescent="0.2">
      <c r="A158" s="92">
        <v>154</v>
      </c>
      <c r="B158" s="57">
        <f t="shared" si="14"/>
        <v>12.97</v>
      </c>
      <c r="C158" s="56">
        <v>41.1</v>
      </c>
      <c r="D158" s="139">
        <v>23340</v>
      </c>
      <c r="E158" s="138">
        <v>12040</v>
      </c>
      <c r="F158" s="139">
        <f t="shared" si="13"/>
        <v>34314</v>
      </c>
      <c r="G158" s="428">
        <f t="shared" si="12"/>
        <v>25110</v>
      </c>
      <c r="H158" s="138">
        <v>346</v>
      </c>
    </row>
    <row r="159" spans="1:8" x14ac:dyDescent="0.2">
      <c r="A159" s="92">
        <v>155</v>
      </c>
      <c r="B159" s="57">
        <f t="shared" si="14"/>
        <v>12.98</v>
      </c>
      <c r="C159" s="56">
        <v>41.1</v>
      </c>
      <c r="D159" s="139">
        <v>23340</v>
      </c>
      <c r="E159" s="138">
        <v>12040</v>
      </c>
      <c r="F159" s="139">
        <f t="shared" si="13"/>
        <v>34291</v>
      </c>
      <c r="G159" s="428">
        <f t="shared" si="12"/>
        <v>25093</v>
      </c>
      <c r="H159" s="138">
        <v>346</v>
      </c>
    </row>
    <row r="160" spans="1:8" x14ac:dyDescent="0.2">
      <c r="A160" s="92">
        <v>156</v>
      </c>
      <c r="B160" s="57">
        <f t="shared" si="14"/>
        <v>12.98</v>
      </c>
      <c r="C160" s="56">
        <v>41.1</v>
      </c>
      <c r="D160" s="139">
        <v>23340</v>
      </c>
      <c r="E160" s="138">
        <v>12040</v>
      </c>
      <c r="F160" s="139">
        <f t="shared" si="13"/>
        <v>34291</v>
      </c>
      <c r="G160" s="428">
        <f t="shared" si="12"/>
        <v>25093</v>
      </c>
      <c r="H160" s="138">
        <v>346</v>
      </c>
    </row>
    <row r="161" spans="1:8" x14ac:dyDescent="0.2">
      <c r="A161" s="92">
        <v>157</v>
      </c>
      <c r="B161" s="57">
        <f t="shared" si="14"/>
        <v>12.98</v>
      </c>
      <c r="C161" s="56">
        <v>41.1</v>
      </c>
      <c r="D161" s="139">
        <v>23340</v>
      </c>
      <c r="E161" s="138">
        <v>12040</v>
      </c>
      <c r="F161" s="139">
        <f t="shared" si="13"/>
        <v>34291</v>
      </c>
      <c r="G161" s="428">
        <f t="shared" si="12"/>
        <v>25093</v>
      </c>
      <c r="H161" s="138">
        <v>346</v>
      </c>
    </row>
    <row r="162" spans="1:8" x14ac:dyDescent="0.2">
      <c r="A162" s="92">
        <v>158</v>
      </c>
      <c r="B162" s="57">
        <f t="shared" si="14"/>
        <v>12.98</v>
      </c>
      <c r="C162" s="56">
        <v>41.1</v>
      </c>
      <c r="D162" s="139">
        <v>23340</v>
      </c>
      <c r="E162" s="138">
        <v>12040</v>
      </c>
      <c r="F162" s="139">
        <f t="shared" si="13"/>
        <v>34291</v>
      </c>
      <c r="G162" s="428">
        <f t="shared" si="12"/>
        <v>25093</v>
      </c>
      <c r="H162" s="138">
        <v>346</v>
      </c>
    </row>
    <row r="163" spans="1:8" x14ac:dyDescent="0.2">
      <c r="A163" s="92">
        <v>159</v>
      </c>
      <c r="B163" s="57">
        <f t="shared" si="14"/>
        <v>12.98</v>
      </c>
      <c r="C163" s="56">
        <v>41.1</v>
      </c>
      <c r="D163" s="139">
        <v>23340</v>
      </c>
      <c r="E163" s="138">
        <v>12040</v>
      </c>
      <c r="F163" s="139">
        <f t="shared" si="13"/>
        <v>34291</v>
      </c>
      <c r="G163" s="428">
        <f t="shared" si="12"/>
        <v>25093</v>
      </c>
      <c r="H163" s="138">
        <v>346</v>
      </c>
    </row>
    <row r="164" spans="1:8" x14ac:dyDescent="0.2">
      <c r="A164" s="92">
        <v>160</v>
      </c>
      <c r="B164" s="57">
        <f t="shared" si="14"/>
        <v>12.98</v>
      </c>
      <c r="C164" s="56">
        <v>41.1</v>
      </c>
      <c r="D164" s="139">
        <v>23340</v>
      </c>
      <c r="E164" s="138">
        <v>12040</v>
      </c>
      <c r="F164" s="139">
        <f t="shared" si="13"/>
        <v>34291</v>
      </c>
      <c r="G164" s="428">
        <f t="shared" si="12"/>
        <v>25093</v>
      </c>
      <c r="H164" s="138">
        <v>346</v>
      </c>
    </row>
    <row r="165" spans="1:8" x14ac:dyDescent="0.2">
      <c r="A165" s="92">
        <v>161</v>
      </c>
      <c r="B165" s="57">
        <f t="shared" si="14"/>
        <v>12.98</v>
      </c>
      <c r="C165" s="56">
        <v>41.1</v>
      </c>
      <c r="D165" s="139">
        <v>23340</v>
      </c>
      <c r="E165" s="138">
        <v>12040</v>
      </c>
      <c r="F165" s="139">
        <f t="shared" si="13"/>
        <v>34291</v>
      </c>
      <c r="G165" s="428">
        <f t="shared" si="12"/>
        <v>25093</v>
      </c>
      <c r="H165" s="138">
        <v>346</v>
      </c>
    </row>
    <row r="166" spans="1:8" x14ac:dyDescent="0.2">
      <c r="A166" s="92">
        <v>162</v>
      </c>
      <c r="B166" s="57">
        <f t="shared" si="14"/>
        <v>12.99</v>
      </c>
      <c r="C166" s="56">
        <v>41.1</v>
      </c>
      <c r="D166" s="139">
        <v>23340</v>
      </c>
      <c r="E166" s="138">
        <v>12040</v>
      </c>
      <c r="F166" s="139">
        <f t="shared" si="13"/>
        <v>34269</v>
      </c>
      <c r="G166" s="428">
        <f t="shared" si="12"/>
        <v>25077</v>
      </c>
      <c r="H166" s="138">
        <v>346</v>
      </c>
    </row>
    <row r="167" spans="1:8" x14ac:dyDescent="0.2">
      <c r="A167" s="92">
        <v>163</v>
      </c>
      <c r="B167" s="57">
        <f t="shared" si="14"/>
        <v>12.99</v>
      </c>
      <c r="C167" s="56">
        <v>41.1</v>
      </c>
      <c r="D167" s="139">
        <v>23340</v>
      </c>
      <c r="E167" s="138">
        <v>12040</v>
      </c>
      <c r="F167" s="139">
        <f t="shared" si="13"/>
        <v>34269</v>
      </c>
      <c r="G167" s="428">
        <f t="shared" si="12"/>
        <v>25077</v>
      </c>
      <c r="H167" s="138">
        <v>346</v>
      </c>
    </row>
    <row r="168" spans="1:8" x14ac:dyDescent="0.2">
      <c r="A168" s="92">
        <v>164</v>
      </c>
      <c r="B168" s="57">
        <f t="shared" si="14"/>
        <v>12.99</v>
      </c>
      <c r="C168" s="56">
        <v>41.1</v>
      </c>
      <c r="D168" s="139">
        <v>23340</v>
      </c>
      <c r="E168" s="138">
        <v>12040</v>
      </c>
      <c r="F168" s="139">
        <f t="shared" si="13"/>
        <v>34269</v>
      </c>
      <c r="G168" s="428">
        <f t="shared" si="12"/>
        <v>25077</v>
      </c>
      <c r="H168" s="138">
        <v>346</v>
      </c>
    </row>
    <row r="169" spans="1:8" x14ac:dyDescent="0.2">
      <c r="A169" s="92">
        <v>165</v>
      </c>
      <c r="B169" s="57">
        <f t="shared" si="14"/>
        <v>12.99</v>
      </c>
      <c r="C169" s="56">
        <v>41.1</v>
      </c>
      <c r="D169" s="139">
        <v>23340</v>
      </c>
      <c r="E169" s="138">
        <v>12040</v>
      </c>
      <c r="F169" s="139">
        <f t="shared" si="13"/>
        <v>34269</v>
      </c>
      <c r="G169" s="428">
        <f t="shared" si="12"/>
        <v>25077</v>
      </c>
      <c r="H169" s="138">
        <v>346</v>
      </c>
    </row>
    <row r="170" spans="1:8" x14ac:dyDescent="0.2">
      <c r="A170" s="92">
        <v>166</v>
      </c>
      <c r="B170" s="57">
        <f t="shared" si="14"/>
        <v>12.99</v>
      </c>
      <c r="C170" s="56">
        <v>41.1</v>
      </c>
      <c r="D170" s="139">
        <v>23340</v>
      </c>
      <c r="E170" s="138">
        <v>12040</v>
      </c>
      <c r="F170" s="139">
        <f t="shared" si="13"/>
        <v>34269</v>
      </c>
      <c r="G170" s="428">
        <f t="shared" si="12"/>
        <v>25077</v>
      </c>
      <c r="H170" s="138">
        <v>346</v>
      </c>
    </row>
    <row r="171" spans="1:8" x14ac:dyDescent="0.2">
      <c r="A171" s="92">
        <v>167</v>
      </c>
      <c r="B171" s="57">
        <f t="shared" si="14"/>
        <v>12.99</v>
      </c>
      <c r="C171" s="56">
        <v>41.1</v>
      </c>
      <c r="D171" s="139">
        <v>23340</v>
      </c>
      <c r="E171" s="138">
        <v>12040</v>
      </c>
      <c r="F171" s="139">
        <f t="shared" si="13"/>
        <v>34269</v>
      </c>
      <c r="G171" s="428">
        <f t="shared" si="12"/>
        <v>25077</v>
      </c>
      <c r="H171" s="138">
        <v>346</v>
      </c>
    </row>
    <row r="172" spans="1:8" x14ac:dyDescent="0.2">
      <c r="A172" s="92">
        <v>168</v>
      </c>
      <c r="B172" s="57">
        <f t="shared" si="14"/>
        <v>12.99</v>
      </c>
      <c r="C172" s="56">
        <v>41.1</v>
      </c>
      <c r="D172" s="139">
        <v>23340</v>
      </c>
      <c r="E172" s="138">
        <v>12040</v>
      </c>
      <c r="F172" s="139">
        <f t="shared" si="13"/>
        <v>34269</v>
      </c>
      <c r="G172" s="428">
        <f t="shared" si="12"/>
        <v>25077</v>
      </c>
      <c r="H172" s="138">
        <v>346</v>
      </c>
    </row>
    <row r="173" spans="1:8" x14ac:dyDescent="0.2">
      <c r="A173" s="92">
        <v>169</v>
      </c>
      <c r="B173" s="57">
        <f t="shared" si="14"/>
        <v>13</v>
      </c>
      <c r="C173" s="56">
        <v>41.1</v>
      </c>
      <c r="D173" s="139">
        <v>23340</v>
      </c>
      <c r="E173" s="138">
        <v>12040</v>
      </c>
      <c r="F173" s="139">
        <f t="shared" si="13"/>
        <v>34247</v>
      </c>
      <c r="G173" s="428">
        <f t="shared" si="12"/>
        <v>25060</v>
      </c>
      <c r="H173" s="138">
        <v>346</v>
      </c>
    </row>
    <row r="174" spans="1:8" x14ac:dyDescent="0.2">
      <c r="A174" s="92">
        <v>170</v>
      </c>
      <c r="B174" s="57">
        <f t="shared" si="14"/>
        <v>13</v>
      </c>
      <c r="C174" s="56">
        <v>41.1</v>
      </c>
      <c r="D174" s="139">
        <v>23340</v>
      </c>
      <c r="E174" s="138">
        <v>12040</v>
      </c>
      <c r="F174" s="139">
        <f t="shared" si="13"/>
        <v>34247</v>
      </c>
      <c r="G174" s="428">
        <f t="shared" si="12"/>
        <v>25060</v>
      </c>
      <c r="H174" s="138">
        <v>346</v>
      </c>
    </row>
    <row r="175" spans="1:8" x14ac:dyDescent="0.2">
      <c r="A175" s="92">
        <v>171</v>
      </c>
      <c r="B175" s="57">
        <f t="shared" si="14"/>
        <v>13</v>
      </c>
      <c r="C175" s="56">
        <v>41.1</v>
      </c>
      <c r="D175" s="139">
        <v>23340</v>
      </c>
      <c r="E175" s="138">
        <v>12040</v>
      </c>
      <c r="F175" s="139">
        <f t="shared" si="13"/>
        <v>34247</v>
      </c>
      <c r="G175" s="428">
        <f t="shared" si="12"/>
        <v>25060</v>
      </c>
      <c r="H175" s="138">
        <v>346</v>
      </c>
    </row>
    <row r="176" spans="1:8" x14ac:dyDescent="0.2">
      <c r="A176" s="92">
        <v>172</v>
      </c>
      <c r="B176" s="57">
        <f t="shared" si="14"/>
        <v>13</v>
      </c>
      <c r="C176" s="56">
        <v>41.1</v>
      </c>
      <c r="D176" s="139">
        <v>23340</v>
      </c>
      <c r="E176" s="138">
        <v>12040</v>
      </c>
      <c r="F176" s="139">
        <f t="shared" si="13"/>
        <v>34247</v>
      </c>
      <c r="G176" s="428">
        <f t="shared" si="12"/>
        <v>25060</v>
      </c>
      <c r="H176" s="138">
        <v>346</v>
      </c>
    </row>
    <row r="177" spans="1:8" x14ac:dyDescent="0.2">
      <c r="A177" s="92">
        <v>173</v>
      </c>
      <c r="B177" s="57">
        <f t="shared" si="14"/>
        <v>13</v>
      </c>
      <c r="C177" s="56">
        <v>41.1</v>
      </c>
      <c r="D177" s="139">
        <v>23340</v>
      </c>
      <c r="E177" s="138">
        <v>12040</v>
      </c>
      <c r="F177" s="139">
        <f t="shared" si="13"/>
        <v>34247</v>
      </c>
      <c r="G177" s="428">
        <f t="shared" si="12"/>
        <v>25060</v>
      </c>
      <c r="H177" s="138">
        <v>346</v>
      </c>
    </row>
    <row r="178" spans="1:8" x14ac:dyDescent="0.2">
      <c r="A178" s="92">
        <v>174</v>
      </c>
      <c r="B178" s="57">
        <f t="shared" si="14"/>
        <v>13</v>
      </c>
      <c r="C178" s="56">
        <v>41.1</v>
      </c>
      <c r="D178" s="139">
        <v>23340</v>
      </c>
      <c r="E178" s="138">
        <v>12040</v>
      </c>
      <c r="F178" s="139">
        <f t="shared" si="13"/>
        <v>34247</v>
      </c>
      <c r="G178" s="428">
        <f t="shared" si="12"/>
        <v>25060</v>
      </c>
      <c r="H178" s="138">
        <v>346</v>
      </c>
    </row>
    <row r="179" spans="1:8" x14ac:dyDescent="0.2">
      <c r="A179" s="92">
        <v>175</v>
      </c>
      <c r="B179" s="57">
        <f t="shared" si="14"/>
        <v>13.01</v>
      </c>
      <c r="C179" s="56">
        <v>41.1</v>
      </c>
      <c r="D179" s="139">
        <v>23340</v>
      </c>
      <c r="E179" s="138">
        <v>12040</v>
      </c>
      <c r="F179" s="139">
        <f t="shared" si="13"/>
        <v>34224</v>
      </c>
      <c r="G179" s="428">
        <f t="shared" si="12"/>
        <v>25043</v>
      </c>
      <c r="H179" s="138">
        <v>346</v>
      </c>
    </row>
    <row r="180" spans="1:8" x14ac:dyDescent="0.2">
      <c r="A180" s="92">
        <v>176</v>
      </c>
      <c r="B180" s="57">
        <f t="shared" si="14"/>
        <v>13.01</v>
      </c>
      <c r="C180" s="56">
        <v>41.1</v>
      </c>
      <c r="D180" s="139">
        <v>23340</v>
      </c>
      <c r="E180" s="138">
        <v>12040</v>
      </c>
      <c r="F180" s="139">
        <f t="shared" si="13"/>
        <v>34224</v>
      </c>
      <c r="G180" s="428">
        <f t="shared" si="12"/>
        <v>25043</v>
      </c>
      <c r="H180" s="138">
        <v>346</v>
      </c>
    </row>
    <row r="181" spans="1:8" x14ac:dyDescent="0.2">
      <c r="A181" s="92">
        <v>177</v>
      </c>
      <c r="B181" s="57">
        <f t="shared" si="14"/>
        <v>13.01</v>
      </c>
      <c r="C181" s="56">
        <v>41.1</v>
      </c>
      <c r="D181" s="139">
        <v>23340</v>
      </c>
      <c r="E181" s="138">
        <v>12040</v>
      </c>
      <c r="F181" s="139">
        <f t="shared" si="13"/>
        <v>34224</v>
      </c>
      <c r="G181" s="428">
        <f t="shared" si="12"/>
        <v>25043</v>
      </c>
      <c r="H181" s="138">
        <v>346</v>
      </c>
    </row>
    <row r="182" spans="1:8" x14ac:dyDescent="0.2">
      <c r="A182" s="92">
        <v>178</v>
      </c>
      <c r="B182" s="57">
        <f t="shared" si="14"/>
        <v>13.01</v>
      </c>
      <c r="C182" s="56">
        <v>41.1</v>
      </c>
      <c r="D182" s="139">
        <v>23340</v>
      </c>
      <c r="E182" s="138">
        <v>12040</v>
      </c>
      <c r="F182" s="139">
        <f t="shared" si="13"/>
        <v>34224</v>
      </c>
      <c r="G182" s="428">
        <f t="shared" si="12"/>
        <v>25043</v>
      </c>
      <c r="H182" s="138">
        <v>346</v>
      </c>
    </row>
    <row r="183" spans="1:8" x14ac:dyDescent="0.2">
      <c r="A183" s="92">
        <v>179</v>
      </c>
      <c r="B183" s="57">
        <f t="shared" si="14"/>
        <v>13.01</v>
      </c>
      <c r="C183" s="56">
        <v>41.1</v>
      </c>
      <c r="D183" s="139">
        <v>23340</v>
      </c>
      <c r="E183" s="138">
        <v>12040</v>
      </c>
      <c r="F183" s="139">
        <f t="shared" si="13"/>
        <v>34224</v>
      </c>
      <c r="G183" s="428">
        <f t="shared" si="12"/>
        <v>25043</v>
      </c>
      <c r="H183" s="138">
        <v>346</v>
      </c>
    </row>
    <row r="184" spans="1:8" x14ac:dyDescent="0.2">
      <c r="A184" s="92">
        <v>180</v>
      </c>
      <c r="B184" s="57">
        <f t="shared" si="14"/>
        <v>13.01</v>
      </c>
      <c r="C184" s="56">
        <v>41.1</v>
      </c>
      <c r="D184" s="139">
        <v>23340</v>
      </c>
      <c r="E184" s="138">
        <v>12040</v>
      </c>
      <c r="F184" s="139">
        <f t="shared" si="13"/>
        <v>34224</v>
      </c>
      <c r="G184" s="428">
        <f t="shared" si="12"/>
        <v>25043</v>
      </c>
      <c r="H184" s="138">
        <v>346</v>
      </c>
    </row>
    <row r="185" spans="1:8" x14ac:dyDescent="0.2">
      <c r="A185" s="92">
        <v>181</v>
      </c>
      <c r="B185" s="57">
        <f t="shared" si="14"/>
        <v>13.01</v>
      </c>
      <c r="C185" s="56">
        <v>41.1</v>
      </c>
      <c r="D185" s="139">
        <v>23340</v>
      </c>
      <c r="E185" s="138">
        <v>12040</v>
      </c>
      <c r="F185" s="139">
        <f t="shared" si="13"/>
        <v>34224</v>
      </c>
      <c r="G185" s="428">
        <f t="shared" si="12"/>
        <v>25043</v>
      </c>
      <c r="H185" s="138">
        <v>346</v>
      </c>
    </row>
    <row r="186" spans="1:8" x14ac:dyDescent="0.2">
      <c r="A186" s="92">
        <v>182</v>
      </c>
      <c r="B186" s="57">
        <f t="shared" si="14"/>
        <v>13.02</v>
      </c>
      <c r="C186" s="56">
        <v>41.1</v>
      </c>
      <c r="D186" s="139">
        <v>23340</v>
      </c>
      <c r="E186" s="138">
        <v>12040</v>
      </c>
      <c r="F186" s="139">
        <f t="shared" si="13"/>
        <v>34202</v>
      </c>
      <c r="G186" s="428">
        <f t="shared" si="12"/>
        <v>25027</v>
      </c>
      <c r="H186" s="138">
        <v>346</v>
      </c>
    </row>
    <row r="187" spans="1:8" ht="13.5" thickBot="1" x14ac:dyDescent="0.25">
      <c r="A187" s="93">
        <v>183</v>
      </c>
      <c r="B187" s="64">
        <f t="shared" si="14"/>
        <v>13.02</v>
      </c>
      <c r="C187" s="65">
        <v>41.1</v>
      </c>
      <c r="D187" s="144">
        <v>23340</v>
      </c>
      <c r="E187" s="141">
        <v>12040</v>
      </c>
      <c r="F187" s="144">
        <f t="shared" si="13"/>
        <v>34202</v>
      </c>
      <c r="G187" s="438">
        <f t="shared" si="12"/>
        <v>25027</v>
      </c>
      <c r="H187" s="141">
        <v>346</v>
      </c>
    </row>
  </sheetData>
  <mergeCells count="2">
    <mergeCell ref="A13:B13"/>
    <mergeCell ref="G14:H1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fitToHeight="12" orientation="portrait" r:id="rId1"/>
  <headerFooter alignWithMargins="0">
    <oddHeader>&amp;LKrajský úřad Plzeňského kraje&amp;R25. 2. 2015</oddHead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I187"/>
  <sheetViews>
    <sheetView workbookViewId="0">
      <pane ySplit="15" topLeftCell="A16" activePane="bottomLeft" state="frozenSplit"/>
      <selection activeCell="J36" sqref="J36"/>
      <selection pane="bottomLeft" activeCell="F189" sqref="F189"/>
    </sheetView>
  </sheetViews>
  <sheetFormatPr defaultRowHeight="12.75" x14ac:dyDescent="0.2"/>
  <cols>
    <col min="1" max="1" width="10" customWidth="1"/>
    <col min="2" max="2" width="9.5703125" customWidth="1"/>
    <col min="3" max="3" width="10.85546875" customWidth="1"/>
    <col min="4" max="4" width="14.7109375" customWidth="1"/>
    <col min="5" max="5" width="14.140625" customWidth="1"/>
    <col min="6" max="6" width="11.5703125" customWidth="1"/>
    <col min="7" max="7" width="11.42578125" customWidth="1"/>
    <col min="8" max="8" width="9.28515625" bestFit="1" customWidth="1"/>
    <col min="9" max="9" width="16.140625" customWidth="1"/>
  </cols>
  <sheetData>
    <row r="1" spans="1:9" x14ac:dyDescent="0.2">
      <c r="H1" t="s">
        <v>15</v>
      </c>
    </row>
    <row r="2" spans="1:9" ht="4.5" customHeight="1" x14ac:dyDescent="0.2"/>
    <row r="3" spans="1:9" ht="20.25" x14ac:dyDescent="0.3">
      <c r="A3" s="30" t="s">
        <v>735</v>
      </c>
      <c r="C3" s="26"/>
      <c r="D3" s="27"/>
      <c r="E3" s="27"/>
      <c r="F3" s="27"/>
      <c r="G3" s="27"/>
      <c r="H3" s="28"/>
      <c r="I3" s="28"/>
    </row>
    <row r="4" spans="1:9" ht="15" x14ac:dyDescent="0.25">
      <c r="A4" s="58" t="s">
        <v>213</v>
      </c>
      <c r="B4" s="32"/>
      <c r="C4" s="32"/>
      <c r="D4" s="32"/>
      <c r="E4" s="32"/>
      <c r="F4" s="32"/>
      <c r="G4" s="32"/>
      <c r="I4" s="28"/>
    </row>
    <row r="5" spans="1:9" ht="6.75" customHeight="1" x14ac:dyDescent="0.25">
      <c r="A5" s="58"/>
      <c r="B5" s="32"/>
      <c r="C5" s="32"/>
      <c r="D5" s="32"/>
      <c r="E5" s="32"/>
      <c r="F5" s="32"/>
      <c r="G5" s="32"/>
      <c r="I5" s="28"/>
    </row>
    <row r="6" spans="1:9" ht="15.75" x14ac:dyDescent="0.25">
      <c r="A6" s="33"/>
      <c r="B6" s="34"/>
      <c r="C6" s="35" t="s">
        <v>158</v>
      </c>
      <c r="D6" s="36"/>
      <c r="E6" s="36"/>
      <c r="F6" s="36" t="s">
        <v>159</v>
      </c>
      <c r="G6" s="36"/>
      <c r="I6" s="28"/>
    </row>
    <row r="7" spans="1:9" ht="15.75" x14ac:dyDescent="0.25">
      <c r="A7" s="37" t="s">
        <v>25</v>
      </c>
      <c r="B7" s="34"/>
      <c r="C7" s="59">
        <v>18</v>
      </c>
      <c r="D7" s="59"/>
      <c r="E7" s="59"/>
      <c r="F7" s="59">
        <v>64.7</v>
      </c>
      <c r="G7" s="62"/>
      <c r="I7" s="28"/>
    </row>
    <row r="8" spans="1:9" ht="15.75" x14ac:dyDescent="0.25">
      <c r="A8" s="37" t="s">
        <v>26</v>
      </c>
      <c r="B8" s="34"/>
      <c r="C8" s="59" t="s">
        <v>241</v>
      </c>
      <c r="D8" s="62"/>
      <c r="E8" s="62"/>
      <c r="F8" s="62" t="s">
        <v>256</v>
      </c>
      <c r="G8" s="62"/>
      <c r="I8" s="28"/>
    </row>
    <row r="9" spans="1:9" ht="15.75" x14ac:dyDescent="0.25">
      <c r="A9" s="37" t="s">
        <v>27</v>
      </c>
      <c r="B9" s="34"/>
      <c r="C9" s="59" t="s">
        <v>242</v>
      </c>
      <c r="D9" s="62"/>
      <c r="E9" s="62"/>
      <c r="F9" s="62" t="s">
        <v>256</v>
      </c>
      <c r="G9" s="62"/>
      <c r="I9" s="28"/>
    </row>
    <row r="10" spans="1:9" ht="15.75" x14ac:dyDescent="0.25">
      <c r="A10" s="37" t="s">
        <v>28</v>
      </c>
      <c r="B10" s="34"/>
      <c r="C10" s="59" t="s">
        <v>72</v>
      </c>
      <c r="D10" s="62"/>
      <c r="E10" s="62"/>
      <c r="F10" s="62" t="s">
        <v>256</v>
      </c>
      <c r="G10" s="62"/>
      <c r="I10" s="28"/>
    </row>
    <row r="11" spans="1:9" ht="15.75" x14ac:dyDescent="0.25">
      <c r="A11" s="37" t="s">
        <v>29</v>
      </c>
      <c r="B11" s="34"/>
      <c r="C11" s="59" t="s">
        <v>73</v>
      </c>
      <c r="D11" s="62"/>
      <c r="E11" s="62"/>
      <c r="F11" s="62" t="s">
        <v>256</v>
      </c>
      <c r="G11" s="62"/>
      <c r="I11" s="28"/>
    </row>
    <row r="12" spans="1:9" ht="15.75" x14ac:dyDescent="0.25">
      <c r="A12" s="37" t="s">
        <v>30</v>
      </c>
      <c r="B12" s="34"/>
      <c r="C12" s="59" t="s">
        <v>73</v>
      </c>
      <c r="D12" s="59"/>
      <c r="E12" s="59"/>
      <c r="F12" s="59">
        <v>74.16</v>
      </c>
      <c r="G12" s="62"/>
      <c r="I12" s="28"/>
    </row>
    <row r="13" spans="1:9" ht="6" customHeight="1" thickBot="1" x14ac:dyDescent="0.25">
      <c r="A13" s="512"/>
      <c r="B13" s="512"/>
      <c r="C13" s="44"/>
      <c r="D13" s="46"/>
      <c r="E13" s="46"/>
      <c r="F13" s="46"/>
      <c r="G13" s="46"/>
      <c r="I13" s="28"/>
    </row>
    <row r="14" spans="1:9" ht="15.75" x14ac:dyDescent="0.2">
      <c r="A14" s="29"/>
      <c r="B14" s="47" t="s">
        <v>197</v>
      </c>
      <c r="C14" s="48"/>
      <c r="D14" s="102" t="s">
        <v>198</v>
      </c>
      <c r="E14" s="49"/>
      <c r="F14" s="49" t="s">
        <v>199</v>
      </c>
      <c r="G14" s="513" t="s">
        <v>200</v>
      </c>
      <c r="H14" s="514"/>
    </row>
    <row r="15" spans="1:9" ht="45.75" thickBot="1" x14ac:dyDescent="0.25">
      <c r="A15" s="50" t="s">
        <v>31</v>
      </c>
      <c r="B15" s="51" t="s">
        <v>158</v>
      </c>
      <c r="C15" s="52" t="s">
        <v>159</v>
      </c>
      <c r="D15" s="53" t="s">
        <v>201</v>
      </c>
      <c r="E15" s="53" t="s">
        <v>202</v>
      </c>
      <c r="F15" s="53" t="s">
        <v>199</v>
      </c>
      <c r="G15" s="143" t="s">
        <v>535</v>
      </c>
      <c r="H15" s="54" t="s">
        <v>204</v>
      </c>
    </row>
    <row r="16" spans="1:9" x14ac:dyDescent="0.2">
      <c r="A16" s="127" t="s">
        <v>32</v>
      </c>
      <c r="B16" s="125">
        <v>18</v>
      </c>
      <c r="C16" s="123">
        <v>64.7</v>
      </c>
      <c r="D16" s="145">
        <v>23340</v>
      </c>
      <c r="E16" s="146">
        <v>12040</v>
      </c>
      <c r="F16" s="145">
        <f>ROUND(12*1.35278*(1/B16*D16+1/C16*E16)+H16,0)</f>
        <v>24244</v>
      </c>
      <c r="G16" s="140">
        <f>ROUND(12*(1/B16*D16+1/C16*E16),0)</f>
        <v>17793</v>
      </c>
      <c r="H16" s="183">
        <v>174</v>
      </c>
    </row>
    <row r="17" spans="1:8" x14ac:dyDescent="0.2">
      <c r="A17" s="128">
        <v>13</v>
      </c>
      <c r="B17" s="126">
        <f t="shared" ref="B17:B22" si="0">ROUND(2*(2.4962*POWER(A17,0.5)),2)</f>
        <v>18</v>
      </c>
      <c r="C17" s="124">
        <f t="shared" ref="C17:C29" si="1">ROUND(2*(-0.0005*POWER(A17,2)+0.1103*A17+31),2)</f>
        <v>64.7</v>
      </c>
      <c r="D17" s="139">
        <v>23340</v>
      </c>
      <c r="E17" s="147">
        <v>12040</v>
      </c>
      <c r="F17" s="139">
        <f t="shared" ref="F17:F80" si="2">ROUND(12*1.35278*(1/B17*D17+1/C17*E17)+H17,0)</f>
        <v>24244</v>
      </c>
      <c r="G17" s="140">
        <f t="shared" ref="G17:G80" si="3">ROUND(12*(1/B17*D17+1/C17*E17),0)</f>
        <v>17793</v>
      </c>
      <c r="H17" s="235">
        <v>174</v>
      </c>
    </row>
    <row r="18" spans="1:8" x14ac:dyDescent="0.2">
      <c r="A18" s="92">
        <v>14</v>
      </c>
      <c r="B18" s="57">
        <f t="shared" si="0"/>
        <v>18.68</v>
      </c>
      <c r="C18" s="56">
        <f t="shared" si="1"/>
        <v>64.89</v>
      </c>
      <c r="D18" s="139">
        <v>23340</v>
      </c>
      <c r="E18" s="147">
        <v>12040</v>
      </c>
      <c r="F18" s="139">
        <f t="shared" si="2"/>
        <v>23469</v>
      </c>
      <c r="G18" s="140">
        <f t="shared" si="3"/>
        <v>17220</v>
      </c>
      <c r="H18" s="235">
        <v>174</v>
      </c>
    </row>
    <row r="19" spans="1:8" x14ac:dyDescent="0.2">
      <c r="A19" s="92">
        <v>15</v>
      </c>
      <c r="B19" s="57">
        <f t="shared" si="0"/>
        <v>19.34</v>
      </c>
      <c r="C19" s="56">
        <f t="shared" si="1"/>
        <v>65.08</v>
      </c>
      <c r="D19" s="139">
        <v>23340</v>
      </c>
      <c r="E19" s="147">
        <v>12040</v>
      </c>
      <c r="F19" s="139">
        <f t="shared" si="2"/>
        <v>22768</v>
      </c>
      <c r="G19" s="140">
        <f t="shared" si="3"/>
        <v>16702</v>
      </c>
      <c r="H19" s="235">
        <v>174</v>
      </c>
    </row>
    <row r="20" spans="1:8" x14ac:dyDescent="0.2">
      <c r="A20" s="92">
        <v>16</v>
      </c>
      <c r="B20" s="57">
        <f t="shared" si="0"/>
        <v>19.97</v>
      </c>
      <c r="C20" s="56">
        <f t="shared" si="1"/>
        <v>65.27</v>
      </c>
      <c r="D20" s="139">
        <v>23340</v>
      </c>
      <c r="E20" s="147">
        <v>12040</v>
      </c>
      <c r="F20" s="139">
        <f t="shared" si="2"/>
        <v>22141</v>
      </c>
      <c r="G20" s="140">
        <f t="shared" si="3"/>
        <v>16239</v>
      </c>
      <c r="H20" s="235">
        <v>174</v>
      </c>
    </row>
    <row r="21" spans="1:8" x14ac:dyDescent="0.2">
      <c r="A21" s="92">
        <v>17</v>
      </c>
      <c r="B21" s="57">
        <f t="shared" si="0"/>
        <v>20.58</v>
      </c>
      <c r="C21" s="56">
        <f t="shared" si="1"/>
        <v>65.459999999999994</v>
      </c>
      <c r="D21" s="139">
        <v>23340</v>
      </c>
      <c r="E21" s="147">
        <v>12040</v>
      </c>
      <c r="F21" s="139">
        <f t="shared" si="2"/>
        <v>21570</v>
      </c>
      <c r="G21" s="140">
        <f t="shared" si="3"/>
        <v>15816</v>
      </c>
      <c r="H21" s="235">
        <v>174</v>
      </c>
    </row>
    <row r="22" spans="1:8" x14ac:dyDescent="0.2">
      <c r="A22" s="92">
        <v>18</v>
      </c>
      <c r="B22" s="57">
        <f t="shared" si="0"/>
        <v>21.18</v>
      </c>
      <c r="C22" s="56">
        <f t="shared" si="1"/>
        <v>65.650000000000006</v>
      </c>
      <c r="D22" s="139">
        <v>23340</v>
      </c>
      <c r="E22" s="147">
        <v>12040</v>
      </c>
      <c r="F22" s="139">
        <f t="shared" si="2"/>
        <v>21040</v>
      </c>
      <c r="G22" s="140">
        <f t="shared" si="3"/>
        <v>15425</v>
      </c>
      <c r="H22" s="235">
        <v>174</v>
      </c>
    </row>
    <row r="23" spans="1:8" x14ac:dyDescent="0.2">
      <c r="A23" s="92">
        <v>19</v>
      </c>
      <c r="B23" s="57">
        <f t="shared" ref="B23:B28" si="4">ROUND(2*(3.89*POWER(A23,0.355)),2)</f>
        <v>22.13</v>
      </c>
      <c r="C23" s="56">
        <f t="shared" si="1"/>
        <v>65.83</v>
      </c>
      <c r="D23" s="139">
        <v>23340</v>
      </c>
      <c r="E23" s="147">
        <v>12040</v>
      </c>
      <c r="F23" s="139">
        <f t="shared" si="2"/>
        <v>20264</v>
      </c>
      <c r="G23" s="140">
        <f t="shared" si="3"/>
        <v>14851</v>
      </c>
      <c r="H23" s="235">
        <v>174</v>
      </c>
    </row>
    <row r="24" spans="1:8" x14ac:dyDescent="0.2">
      <c r="A24" s="92">
        <v>20</v>
      </c>
      <c r="B24" s="57">
        <f t="shared" si="4"/>
        <v>22.53</v>
      </c>
      <c r="C24" s="56">
        <f t="shared" si="1"/>
        <v>66.010000000000005</v>
      </c>
      <c r="D24" s="139">
        <v>23340</v>
      </c>
      <c r="E24" s="147">
        <v>12040</v>
      </c>
      <c r="F24" s="139">
        <f t="shared" si="2"/>
        <v>19952</v>
      </c>
      <c r="G24" s="140">
        <f t="shared" si="3"/>
        <v>14620</v>
      </c>
      <c r="H24" s="235">
        <v>174</v>
      </c>
    </row>
    <row r="25" spans="1:8" x14ac:dyDescent="0.2">
      <c r="A25" s="92">
        <v>21</v>
      </c>
      <c r="B25" s="57">
        <f t="shared" si="4"/>
        <v>22.93</v>
      </c>
      <c r="C25" s="56">
        <f t="shared" si="1"/>
        <v>66.19</v>
      </c>
      <c r="D25" s="139">
        <v>23340</v>
      </c>
      <c r="E25" s="147">
        <v>12040</v>
      </c>
      <c r="F25" s="139">
        <f t="shared" si="2"/>
        <v>19650</v>
      </c>
      <c r="G25" s="140">
        <f t="shared" si="3"/>
        <v>14397</v>
      </c>
      <c r="H25" s="235">
        <v>174</v>
      </c>
    </row>
    <row r="26" spans="1:8" x14ac:dyDescent="0.2">
      <c r="A26" s="92">
        <v>22</v>
      </c>
      <c r="B26" s="57">
        <f t="shared" si="4"/>
        <v>23.31</v>
      </c>
      <c r="C26" s="56">
        <f t="shared" si="1"/>
        <v>66.37</v>
      </c>
      <c r="D26" s="139">
        <v>23340</v>
      </c>
      <c r="E26" s="147">
        <v>12040</v>
      </c>
      <c r="F26" s="139">
        <f t="shared" si="2"/>
        <v>19373</v>
      </c>
      <c r="G26" s="140">
        <f t="shared" si="3"/>
        <v>14192</v>
      </c>
      <c r="H26" s="235">
        <v>174</v>
      </c>
    </row>
    <row r="27" spans="1:8" x14ac:dyDescent="0.2">
      <c r="A27" s="92">
        <v>23</v>
      </c>
      <c r="B27" s="57">
        <f t="shared" si="4"/>
        <v>23.68</v>
      </c>
      <c r="C27" s="56">
        <f t="shared" si="1"/>
        <v>66.540000000000006</v>
      </c>
      <c r="D27" s="139">
        <v>23340</v>
      </c>
      <c r="E27" s="147">
        <v>12040</v>
      </c>
      <c r="F27" s="139">
        <f t="shared" si="2"/>
        <v>19112</v>
      </c>
      <c r="G27" s="140">
        <f t="shared" si="3"/>
        <v>13999</v>
      </c>
      <c r="H27" s="235">
        <v>174</v>
      </c>
    </row>
    <row r="28" spans="1:8" x14ac:dyDescent="0.2">
      <c r="A28" s="92">
        <v>24</v>
      </c>
      <c r="B28" s="57">
        <f t="shared" si="4"/>
        <v>24.04</v>
      </c>
      <c r="C28" s="56">
        <f t="shared" si="1"/>
        <v>66.72</v>
      </c>
      <c r="D28" s="139">
        <v>23340</v>
      </c>
      <c r="E28" s="147">
        <v>12040</v>
      </c>
      <c r="F28" s="139">
        <f t="shared" si="2"/>
        <v>18864</v>
      </c>
      <c r="G28" s="140">
        <f t="shared" si="3"/>
        <v>13816</v>
      </c>
      <c r="H28" s="235">
        <v>174</v>
      </c>
    </row>
    <row r="29" spans="1:8" x14ac:dyDescent="0.2">
      <c r="A29" s="92">
        <v>25</v>
      </c>
      <c r="B29" s="57">
        <f>ROUND(2*(LN(A29)+8.803),2)</f>
        <v>24.04</v>
      </c>
      <c r="C29" s="56">
        <f t="shared" si="1"/>
        <v>66.89</v>
      </c>
      <c r="D29" s="139">
        <v>23340</v>
      </c>
      <c r="E29" s="147">
        <v>12040</v>
      </c>
      <c r="F29" s="139">
        <f t="shared" si="2"/>
        <v>18857</v>
      </c>
      <c r="G29" s="140">
        <f t="shared" si="3"/>
        <v>13811</v>
      </c>
      <c r="H29" s="235">
        <v>174</v>
      </c>
    </row>
    <row r="30" spans="1:8" x14ac:dyDescent="0.2">
      <c r="A30" s="92">
        <v>26</v>
      </c>
      <c r="B30" s="57">
        <f t="shared" ref="B30:B60" si="5">ROUND(2*(LN(A30)+8.803),2)</f>
        <v>24.12</v>
      </c>
      <c r="C30" s="56">
        <f t="shared" ref="C30:C60" si="6">ROUND(2*(-0.0005*POWER(A30,2)+0.1103*A30+31),2)</f>
        <v>67.06</v>
      </c>
      <c r="D30" s="139">
        <v>23340</v>
      </c>
      <c r="E30" s="147">
        <v>12040</v>
      </c>
      <c r="F30" s="139">
        <f t="shared" si="2"/>
        <v>18797</v>
      </c>
      <c r="G30" s="140">
        <f t="shared" si="3"/>
        <v>13766</v>
      </c>
      <c r="H30" s="235">
        <v>174</v>
      </c>
    </row>
    <row r="31" spans="1:8" x14ac:dyDescent="0.2">
      <c r="A31" s="92">
        <v>27</v>
      </c>
      <c r="B31" s="57">
        <f t="shared" si="5"/>
        <v>24.2</v>
      </c>
      <c r="C31" s="56">
        <f t="shared" si="6"/>
        <v>67.23</v>
      </c>
      <c r="D31" s="139">
        <v>23340</v>
      </c>
      <c r="E31" s="147">
        <v>12040</v>
      </c>
      <c r="F31" s="139">
        <f t="shared" si="2"/>
        <v>18738</v>
      </c>
      <c r="G31" s="140">
        <f t="shared" si="3"/>
        <v>13723</v>
      </c>
      <c r="H31" s="235">
        <v>174</v>
      </c>
    </row>
    <row r="32" spans="1:8" x14ac:dyDescent="0.2">
      <c r="A32" s="92">
        <v>28</v>
      </c>
      <c r="B32" s="57">
        <f t="shared" si="5"/>
        <v>24.27</v>
      </c>
      <c r="C32" s="56">
        <f t="shared" si="6"/>
        <v>67.39</v>
      </c>
      <c r="D32" s="139">
        <v>23340</v>
      </c>
      <c r="E32" s="147">
        <v>12040</v>
      </c>
      <c r="F32" s="139">
        <f t="shared" si="2"/>
        <v>18686</v>
      </c>
      <c r="G32" s="140">
        <f t="shared" si="3"/>
        <v>13684</v>
      </c>
      <c r="H32" s="235">
        <v>174</v>
      </c>
    </row>
    <row r="33" spans="1:8" x14ac:dyDescent="0.2">
      <c r="A33" s="92">
        <v>29</v>
      </c>
      <c r="B33" s="57">
        <f t="shared" si="5"/>
        <v>24.34</v>
      </c>
      <c r="C33" s="56">
        <f t="shared" si="6"/>
        <v>67.56</v>
      </c>
      <c r="D33" s="139">
        <v>23340</v>
      </c>
      <c r="E33" s="147">
        <v>12040</v>
      </c>
      <c r="F33" s="139">
        <f t="shared" si="2"/>
        <v>18633</v>
      </c>
      <c r="G33" s="140">
        <f t="shared" si="3"/>
        <v>13646</v>
      </c>
      <c r="H33" s="235">
        <v>174</v>
      </c>
    </row>
    <row r="34" spans="1:8" x14ac:dyDescent="0.2">
      <c r="A34" s="92">
        <v>30</v>
      </c>
      <c r="B34" s="57">
        <f t="shared" si="5"/>
        <v>24.41</v>
      </c>
      <c r="C34" s="56">
        <f t="shared" si="6"/>
        <v>67.72</v>
      </c>
      <c r="D34" s="139">
        <v>23340</v>
      </c>
      <c r="E34" s="147">
        <v>12040</v>
      </c>
      <c r="F34" s="139">
        <f t="shared" si="2"/>
        <v>18582</v>
      </c>
      <c r="G34" s="140">
        <f t="shared" si="3"/>
        <v>13607</v>
      </c>
      <c r="H34" s="235">
        <v>174</v>
      </c>
    </row>
    <row r="35" spans="1:8" x14ac:dyDescent="0.2">
      <c r="A35" s="92">
        <v>31</v>
      </c>
      <c r="B35" s="57">
        <f t="shared" si="5"/>
        <v>24.47</v>
      </c>
      <c r="C35" s="56">
        <f t="shared" si="6"/>
        <v>67.88</v>
      </c>
      <c r="D35" s="139">
        <v>23340</v>
      </c>
      <c r="E35" s="147">
        <v>12040</v>
      </c>
      <c r="F35" s="139">
        <f t="shared" si="2"/>
        <v>18537</v>
      </c>
      <c r="G35" s="140">
        <f t="shared" si="3"/>
        <v>13574</v>
      </c>
      <c r="H35" s="235">
        <v>174</v>
      </c>
    </row>
    <row r="36" spans="1:8" x14ac:dyDescent="0.2">
      <c r="A36" s="92">
        <v>32</v>
      </c>
      <c r="B36" s="57">
        <f t="shared" si="5"/>
        <v>24.54</v>
      </c>
      <c r="C36" s="56">
        <f t="shared" si="6"/>
        <v>68.040000000000006</v>
      </c>
      <c r="D36" s="139">
        <v>23340</v>
      </c>
      <c r="E36" s="147">
        <v>12040</v>
      </c>
      <c r="F36" s="139">
        <f t="shared" si="2"/>
        <v>18486</v>
      </c>
      <c r="G36" s="140">
        <f t="shared" si="3"/>
        <v>13537</v>
      </c>
      <c r="H36" s="235">
        <v>174</v>
      </c>
    </row>
    <row r="37" spans="1:8" x14ac:dyDescent="0.2">
      <c r="A37" s="92">
        <v>33</v>
      </c>
      <c r="B37" s="57">
        <f t="shared" si="5"/>
        <v>24.6</v>
      </c>
      <c r="C37" s="56">
        <f t="shared" si="6"/>
        <v>68.19</v>
      </c>
      <c r="D37" s="139">
        <v>23340</v>
      </c>
      <c r="E37" s="147">
        <v>12040</v>
      </c>
      <c r="F37" s="139">
        <f t="shared" si="2"/>
        <v>18442</v>
      </c>
      <c r="G37" s="140">
        <f t="shared" si="3"/>
        <v>13504</v>
      </c>
      <c r="H37" s="235">
        <v>174</v>
      </c>
    </row>
    <row r="38" spans="1:8" x14ac:dyDescent="0.2">
      <c r="A38" s="92">
        <v>34</v>
      </c>
      <c r="B38" s="57">
        <f t="shared" si="5"/>
        <v>24.66</v>
      </c>
      <c r="C38" s="56">
        <f t="shared" si="6"/>
        <v>68.34</v>
      </c>
      <c r="D38" s="139">
        <v>23340</v>
      </c>
      <c r="E38" s="147">
        <v>12040</v>
      </c>
      <c r="F38" s="139">
        <f t="shared" si="2"/>
        <v>18398</v>
      </c>
      <c r="G38" s="140">
        <f t="shared" si="3"/>
        <v>13472</v>
      </c>
      <c r="H38" s="235">
        <v>174</v>
      </c>
    </row>
    <row r="39" spans="1:8" x14ac:dyDescent="0.2">
      <c r="A39" s="92">
        <v>35</v>
      </c>
      <c r="B39" s="57">
        <f t="shared" si="5"/>
        <v>24.72</v>
      </c>
      <c r="C39" s="56">
        <f t="shared" si="6"/>
        <v>68.5</v>
      </c>
      <c r="D39" s="139">
        <v>23340</v>
      </c>
      <c r="E39" s="147">
        <v>12040</v>
      </c>
      <c r="F39" s="139">
        <f t="shared" si="2"/>
        <v>18354</v>
      </c>
      <c r="G39" s="140">
        <f t="shared" si="3"/>
        <v>13439</v>
      </c>
      <c r="H39" s="235">
        <v>174</v>
      </c>
    </row>
    <row r="40" spans="1:8" x14ac:dyDescent="0.2">
      <c r="A40" s="92">
        <v>36</v>
      </c>
      <c r="B40" s="57">
        <f t="shared" si="5"/>
        <v>24.77</v>
      </c>
      <c r="C40" s="56">
        <f t="shared" si="6"/>
        <v>68.650000000000006</v>
      </c>
      <c r="D40" s="139">
        <v>23340</v>
      </c>
      <c r="E40" s="147">
        <v>12040</v>
      </c>
      <c r="F40" s="139">
        <f t="shared" si="2"/>
        <v>18317</v>
      </c>
      <c r="G40" s="140">
        <f t="shared" si="3"/>
        <v>13412</v>
      </c>
      <c r="H40" s="235">
        <v>174</v>
      </c>
    </row>
    <row r="41" spans="1:8" x14ac:dyDescent="0.2">
      <c r="A41" s="92">
        <v>37</v>
      </c>
      <c r="B41" s="57">
        <f t="shared" si="5"/>
        <v>24.83</v>
      </c>
      <c r="C41" s="56">
        <f t="shared" si="6"/>
        <v>68.790000000000006</v>
      </c>
      <c r="D41" s="139">
        <v>23340</v>
      </c>
      <c r="E41" s="147">
        <v>12040</v>
      </c>
      <c r="F41" s="139">
        <f t="shared" si="2"/>
        <v>18274</v>
      </c>
      <c r="G41" s="140">
        <f t="shared" si="3"/>
        <v>13380</v>
      </c>
      <c r="H41" s="235">
        <v>174</v>
      </c>
    </row>
    <row r="42" spans="1:8" x14ac:dyDescent="0.2">
      <c r="A42" s="92">
        <v>38</v>
      </c>
      <c r="B42" s="57">
        <f t="shared" si="5"/>
        <v>24.88</v>
      </c>
      <c r="C42" s="56">
        <f t="shared" si="6"/>
        <v>68.94</v>
      </c>
      <c r="D42" s="139">
        <v>23340</v>
      </c>
      <c r="E42" s="147">
        <v>12040</v>
      </c>
      <c r="F42" s="139">
        <f t="shared" si="2"/>
        <v>18238</v>
      </c>
      <c r="G42" s="140">
        <f t="shared" si="3"/>
        <v>13353</v>
      </c>
      <c r="H42" s="235">
        <v>174</v>
      </c>
    </row>
    <row r="43" spans="1:8" x14ac:dyDescent="0.2">
      <c r="A43" s="92">
        <v>39</v>
      </c>
      <c r="B43" s="57">
        <f t="shared" si="5"/>
        <v>24.93</v>
      </c>
      <c r="C43" s="56">
        <f t="shared" si="6"/>
        <v>69.08</v>
      </c>
      <c r="D43" s="139">
        <v>23340</v>
      </c>
      <c r="E43" s="147">
        <v>12040</v>
      </c>
      <c r="F43" s="139">
        <f t="shared" si="2"/>
        <v>18201</v>
      </c>
      <c r="G43" s="140">
        <f t="shared" si="3"/>
        <v>13326</v>
      </c>
      <c r="H43" s="235">
        <v>174</v>
      </c>
    </row>
    <row r="44" spans="1:8" x14ac:dyDescent="0.2">
      <c r="A44" s="92">
        <v>40</v>
      </c>
      <c r="B44" s="57">
        <f t="shared" si="5"/>
        <v>24.98</v>
      </c>
      <c r="C44" s="56">
        <f t="shared" si="6"/>
        <v>69.22</v>
      </c>
      <c r="D44" s="139">
        <v>23340</v>
      </c>
      <c r="E44" s="147">
        <v>12040</v>
      </c>
      <c r="F44" s="139">
        <f t="shared" si="2"/>
        <v>18165</v>
      </c>
      <c r="G44" s="140">
        <f t="shared" si="3"/>
        <v>13299</v>
      </c>
      <c r="H44" s="235">
        <v>174</v>
      </c>
    </row>
    <row r="45" spans="1:8" x14ac:dyDescent="0.2">
      <c r="A45" s="92">
        <v>41</v>
      </c>
      <c r="B45" s="57">
        <f t="shared" si="5"/>
        <v>25.03</v>
      </c>
      <c r="C45" s="56">
        <f t="shared" si="6"/>
        <v>69.36</v>
      </c>
      <c r="D45" s="139">
        <v>23340</v>
      </c>
      <c r="E45" s="147">
        <v>12040</v>
      </c>
      <c r="F45" s="139">
        <f t="shared" si="2"/>
        <v>18129</v>
      </c>
      <c r="G45" s="140">
        <f t="shared" si="3"/>
        <v>13273</v>
      </c>
      <c r="H45" s="235">
        <v>174</v>
      </c>
    </row>
    <row r="46" spans="1:8" x14ac:dyDescent="0.2">
      <c r="A46" s="92">
        <v>42</v>
      </c>
      <c r="B46" s="57">
        <f t="shared" si="5"/>
        <v>25.08</v>
      </c>
      <c r="C46" s="56">
        <f t="shared" si="6"/>
        <v>69.5</v>
      </c>
      <c r="D46" s="139">
        <v>23340</v>
      </c>
      <c r="E46" s="147">
        <v>12040</v>
      </c>
      <c r="F46" s="139">
        <f t="shared" si="2"/>
        <v>18093</v>
      </c>
      <c r="G46" s="140">
        <f t="shared" si="3"/>
        <v>13246</v>
      </c>
      <c r="H46" s="235">
        <v>174</v>
      </c>
    </row>
    <row r="47" spans="1:8" x14ac:dyDescent="0.2">
      <c r="A47" s="92">
        <v>43</v>
      </c>
      <c r="B47" s="57">
        <f t="shared" si="5"/>
        <v>25.13</v>
      </c>
      <c r="C47" s="56">
        <f t="shared" si="6"/>
        <v>69.64</v>
      </c>
      <c r="D47" s="139">
        <v>23340</v>
      </c>
      <c r="E47" s="147">
        <v>12040</v>
      </c>
      <c r="F47" s="139">
        <f t="shared" si="2"/>
        <v>18058</v>
      </c>
      <c r="G47" s="140">
        <f t="shared" si="3"/>
        <v>13220</v>
      </c>
      <c r="H47" s="235">
        <v>174</v>
      </c>
    </row>
    <row r="48" spans="1:8" x14ac:dyDescent="0.2">
      <c r="A48" s="92">
        <v>44</v>
      </c>
      <c r="B48" s="57">
        <f t="shared" si="5"/>
        <v>25.17</v>
      </c>
      <c r="C48" s="56">
        <f t="shared" si="6"/>
        <v>69.77</v>
      </c>
      <c r="D48" s="139">
        <v>23340</v>
      </c>
      <c r="E48" s="147">
        <v>12040</v>
      </c>
      <c r="F48" s="139">
        <f t="shared" si="2"/>
        <v>18028</v>
      </c>
      <c r="G48" s="140">
        <f t="shared" si="3"/>
        <v>13198</v>
      </c>
      <c r="H48" s="235">
        <v>174</v>
      </c>
    </row>
    <row r="49" spans="1:8" x14ac:dyDescent="0.2">
      <c r="A49" s="92">
        <v>45</v>
      </c>
      <c r="B49" s="57">
        <f t="shared" si="5"/>
        <v>25.22</v>
      </c>
      <c r="C49" s="56">
        <f t="shared" si="6"/>
        <v>69.900000000000006</v>
      </c>
      <c r="D49" s="139">
        <v>23340</v>
      </c>
      <c r="E49" s="147">
        <v>12040</v>
      </c>
      <c r="F49" s="139">
        <f t="shared" si="2"/>
        <v>17993</v>
      </c>
      <c r="G49" s="140">
        <f t="shared" si="3"/>
        <v>13172</v>
      </c>
      <c r="H49" s="235">
        <v>174</v>
      </c>
    </row>
    <row r="50" spans="1:8" x14ac:dyDescent="0.2">
      <c r="A50" s="92">
        <v>46</v>
      </c>
      <c r="B50" s="57">
        <f t="shared" si="5"/>
        <v>25.26</v>
      </c>
      <c r="C50" s="56">
        <f t="shared" si="6"/>
        <v>70.03</v>
      </c>
      <c r="D50" s="139">
        <v>23340</v>
      </c>
      <c r="E50" s="147">
        <v>12040</v>
      </c>
      <c r="F50" s="139">
        <f t="shared" si="2"/>
        <v>17964</v>
      </c>
      <c r="G50" s="140">
        <f t="shared" si="3"/>
        <v>13151</v>
      </c>
      <c r="H50" s="235">
        <v>174</v>
      </c>
    </row>
    <row r="51" spans="1:8" x14ac:dyDescent="0.2">
      <c r="A51" s="92">
        <v>47</v>
      </c>
      <c r="B51" s="57">
        <f t="shared" si="5"/>
        <v>25.31</v>
      </c>
      <c r="C51" s="56">
        <f t="shared" si="6"/>
        <v>70.16</v>
      </c>
      <c r="D51" s="139">
        <v>23340</v>
      </c>
      <c r="E51" s="147">
        <v>12040</v>
      </c>
      <c r="F51" s="139">
        <f t="shared" si="2"/>
        <v>17930</v>
      </c>
      <c r="G51" s="140">
        <f t="shared" si="3"/>
        <v>13125</v>
      </c>
      <c r="H51" s="235">
        <v>174</v>
      </c>
    </row>
    <row r="52" spans="1:8" x14ac:dyDescent="0.2">
      <c r="A52" s="92">
        <v>48</v>
      </c>
      <c r="B52" s="57">
        <f t="shared" si="5"/>
        <v>25.35</v>
      </c>
      <c r="C52" s="56">
        <f t="shared" si="6"/>
        <v>70.28</v>
      </c>
      <c r="D52" s="139">
        <v>23340</v>
      </c>
      <c r="E52" s="147">
        <v>12040</v>
      </c>
      <c r="F52" s="139">
        <f t="shared" si="2"/>
        <v>17901</v>
      </c>
      <c r="G52" s="140">
        <f t="shared" si="3"/>
        <v>13104</v>
      </c>
      <c r="H52" s="235">
        <v>174</v>
      </c>
    </row>
    <row r="53" spans="1:8" x14ac:dyDescent="0.2">
      <c r="A53" s="92">
        <v>49</v>
      </c>
      <c r="B53" s="57">
        <f t="shared" si="5"/>
        <v>25.39</v>
      </c>
      <c r="C53" s="56">
        <f t="shared" si="6"/>
        <v>70.41</v>
      </c>
      <c r="D53" s="139">
        <v>23340</v>
      </c>
      <c r="E53" s="147">
        <v>12040</v>
      </c>
      <c r="F53" s="139">
        <f t="shared" si="2"/>
        <v>17873</v>
      </c>
      <c r="G53" s="140">
        <f t="shared" si="3"/>
        <v>13083</v>
      </c>
      <c r="H53" s="235">
        <v>174</v>
      </c>
    </row>
    <row r="54" spans="1:8" x14ac:dyDescent="0.2">
      <c r="A54" s="92">
        <v>50</v>
      </c>
      <c r="B54" s="57">
        <f t="shared" si="5"/>
        <v>25.43</v>
      </c>
      <c r="C54" s="56">
        <f t="shared" si="6"/>
        <v>70.53</v>
      </c>
      <c r="D54" s="139">
        <v>23340</v>
      </c>
      <c r="E54" s="147">
        <v>12040</v>
      </c>
      <c r="F54" s="139">
        <f t="shared" si="2"/>
        <v>17844</v>
      </c>
      <c r="G54" s="140">
        <f t="shared" si="3"/>
        <v>13062</v>
      </c>
      <c r="H54" s="235">
        <v>174</v>
      </c>
    </row>
    <row r="55" spans="1:8" x14ac:dyDescent="0.2">
      <c r="A55" s="92">
        <v>51</v>
      </c>
      <c r="B55" s="57">
        <f t="shared" si="5"/>
        <v>25.47</v>
      </c>
      <c r="C55" s="56">
        <f t="shared" si="6"/>
        <v>70.650000000000006</v>
      </c>
      <c r="D55" s="139">
        <v>23340</v>
      </c>
      <c r="E55" s="147">
        <v>12040</v>
      </c>
      <c r="F55" s="139">
        <f t="shared" si="2"/>
        <v>17816</v>
      </c>
      <c r="G55" s="140">
        <f t="shared" si="3"/>
        <v>13041</v>
      </c>
      <c r="H55" s="235">
        <v>174</v>
      </c>
    </row>
    <row r="56" spans="1:8" x14ac:dyDescent="0.2">
      <c r="A56" s="92">
        <v>52</v>
      </c>
      <c r="B56" s="57">
        <f t="shared" si="5"/>
        <v>25.51</v>
      </c>
      <c r="C56" s="56">
        <f t="shared" si="6"/>
        <v>70.77</v>
      </c>
      <c r="D56" s="139">
        <v>23340</v>
      </c>
      <c r="E56" s="147">
        <v>12040</v>
      </c>
      <c r="F56" s="139">
        <f t="shared" si="2"/>
        <v>17788</v>
      </c>
      <c r="G56" s="140">
        <f t="shared" si="3"/>
        <v>13021</v>
      </c>
      <c r="H56" s="235">
        <v>174</v>
      </c>
    </row>
    <row r="57" spans="1:8" x14ac:dyDescent="0.2">
      <c r="A57" s="92">
        <v>53</v>
      </c>
      <c r="B57" s="57">
        <f t="shared" si="5"/>
        <v>25.55</v>
      </c>
      <c r="C57" s="56">
        <f t="shared" si="6"/>
        <v>70.88</v>
      </c>
      <c r="D57" s="139">
        <v>23340</v>
      </c>
      <c r="E57" s="147">
        <v>12040</v>
      </c>
      <c r="F57" s="139">
        <f t="shared" si="2"/>
        <v>17761</v>
      </c>
      <c r="G57" s="140">
        <f t="shared" si="3"/>
        <v>13000</v>
      </c>
      <c r="H57" s="235">
        <v>174</v>
      </c>
    </row>
    <row r="58" spans="1:8" x14ac:dyDescent="0.2">
      <c r="A58" s="92">
        <v>54</v>
      </c>
      <c r="B58" s="57">
        <f t="shared" si="5"/>
        <v>25.58</v>
      </c>
      <c r="C58" s="56">
        <f t="shared" si="6"/>
        <v>71</v>
      </c>
      <c r="D58" s="139">
        <v>23340</v>
      </c>
      <c r="E58" s="147">
        <v>12040</v>
      </c>
      <c r="F58" s="139">
        <f t="shared" si="2"/>
        <v>17739</v>
      </c>
      <c r="G58" s="140">
        <f t="shared" si="3"/>
        <v>12984</v>
      </c>
      <c r="H58" s="235">
        <v>174</v>
      </c>
    </row>
    <row r="59" spans="1:8" x14ac:dyDescent="0.2">
      <c r="A59" s="92">
        <v>55</v>
      </c>
      <c r="B59" s="57">
        <f t="shared" si="5"/>
        <v>25.62</v>
      </c>
      <c r="C59" s="56">
        <f t="shared" si="6"/>
        <v>71.11</v>
      </c>
      <c r="D59" s="139">
        <v>23340</v>
      </c>
      <c r="E59" s="147">
        <v>12040</v>
      </c>
      <c r="F59" s="139">
        <f t="shared" si="2"/>
        <v>17711</v>
      </c>
      <c r="G59" s="140">
        <f t="shared" si="3"/>
        <v>12964</v>
      </c>
      <c r="H59" s="235">
        <v>174</v>
      </c>
    </row>
    <row r="60" spans="1:8" x14ac:dyDescent="0.2">
      <c r="A60" s="92">
        <v>56</v>
      </c>
      <c r="B60" s="57">
        <f t="shared" si="5"/>
        <v>25.66</v>
      </c>
      <c r="C60" s="56">
        <f t="shared" si="6"/>
        <v>71.22</v>
      </c>
      <c r="D60" s="139">
        <v>23340</v>
      </c>
      <c r="E60" s="147">
        <v>12040</v>
      </c>
      <c r="F60" s="139">
        <f t="shared" si="2"/>
        <v>17684</v>
      </c>
      <c r="G60" s="140">
        <f t="shared" si="3"/>
        <v>12944</v>
      </c>
      <c r="H60" s="235">
        <v>174</v>
      </c>
    </row>
    <row r="61" spans="1:8" x14ac:dyDescent="0.2">
      <c r="A61" s="92">
        <v>57</v>
      </c>
      <c r="B61" s="57">
        <f>ROUND(2*(0.0015*A61+12.74285),2)</f>
        <v>25.66</v>
      </c>
      <c r="C61" s="56">
        <f>ROUND(2*(-0.0005*POWER(A61,2)+0.1103*A61+31),2)</f>
        <v>71.33</v>
      </c>
      <c r="D61" s="139">
        <v>23340</v>
      </c>
      <c r="E61" s="147">
        <v>12040</v>
      </c>
      <c r="F61" s="139">
        <f t="shared" si="2"/>
        <v>17680</v>
      </c>
      <c r="G61" s="140">
        <f t="shared" si="3"/>
        <v>12941</v>
      </c>
      <c r="H61" s="235">
        <v>174</v>
      </c>
    </row>
    <row r="62" spans="1:8" x14ac:dyDescent="0.2">
      <c r="A62" s="92">
        <v>58</v>
      </c>
      <c r="B62" s="57">
        <f t="shared" ref="B62:B110" si="7">ROUND(2*(0.0015*A62+12.74285),2)</f>
        <v>25.66</v>
      </c>
      <c r="C62" s="56">
        <f t="shared" ref="C62:C110" si="8">ROUND(2*(-0.0005*POWER(A62,2)+0.1103*A62+31),2)</f>
        <v>71.430000000000007</v>
      </c>
      <c r="D62" s="139">
        <v>23340</v>
      </c>
      <c r="E62" s="147">
        <v>12040</v>
      </c>
      <c r="F62" s="139">
        <f t="shared" si="2"/>
        <v>17676</v>
      </c>
      <c r="G62" s="140">
        <f t="shared" si="3"/>
        <v>12938</v>
      </c>
      <c r="H62" s="235">
        <v>174</v>
      </c>
    </row>
    <row r="63" spans="1:8" x14ac:dyDescent="0.2">
      <c r="A63" s="92">
        <v>59</v>
      </c>
      <c r="B63" s="57">
        <f t="shared" si="7"/>
        <v>25.66</v>
      </c>
      <c r="C63" s="56">
        <f t="shared" si="8"/>
        <v>71.53</v>
      </c>
      <c r="D63" s="139">
        <v>23340</v>
      </c>
      <c r="E63" s="147">
        <v>12040</v>
      </c>
      <c r="F63" s="139">
        <f t="shared" si="2"/>
        <v>17672</v>
      </c>
      <c r="G63" s="140">
        <f t="shared" si="3"/>
        <v>12935</v>
      </c>
      <c r="H63" s="235">
        <v>174</v>
      </c>
    </row>
    <row r="64" spans="1:8" x14ac:dyDescent="0.2">
      <c r="A64" s="92">
        <v>60</v>
      </c>
      <c r="B64" s="57">
        <f t="shared" si="7"/>
        <v>25.67</v>
      </c>
      <c r="C64" s="56">
        <f t="shared" si="8"/>
        <v>71.64</v>
      </c>
      <c r="D64" s="139">
        <v>23340</v>
      </c>
      <c r="E64" s="147">
        <v>12040</v>
      </c>
      <c r="F64" s="139">
        <f t="shared" si="2"/>
        <v>17662</v>
      </c>
      <c r="G64" s="140">
        <f t="shared" si="3"/>
        <v>12928</v>
      </c>
      <c r="H64" s="235">
        <v>174</v>
      </c>
    </row>
    <row r="65" spans="1:8" x14ac:dyDescent="0.2">
      <c r="A65" s="92">
        <v>61</v>
      </c>
      <c r="B65" s="57">
        <f t="shared" si="7"/>
        <v>25.67</v>
      </c>
      <c r="C65" s="56">
        <f t="shared" si="8"/>
        <v>71.739999999999995</v>
      </c>
      <c r="D65" s="139">
        <v>23340</v>
      </c>
      <c r="E65" s="147">
        <v>12040</v>
      </c>
      <c r="F65" s="139">
        <f t="shared" si="2"/>
        <v>17658</v>
      </c>
      <c r="G65" s="140">
        <f t="shared" si="3"/>
        <v>12925</v>
      </c>
      <c r="H65" s="235">
        <v>174</v>
      </c>
    </row>
    <row r="66" spans="1:8" x14ac:dyDescent="0.2">
      <c r="A66" s="92">
        <v>62</v>
      </c>
      <c r="B66" s="57">
        <f t="shared" si="7"/>
        <v>25.67</v>
      </c>
      <c r="C66" s="56">
        <f t="shared" si="8"/>
        <v>71.83</v>
      </c>
      <c r="D66" s="139">
        <v>23340</v>
      </c>
      <c r="E66" s="147">
        <v>12040</v>
      </c>
      <c r="F66" s="139">
        <f t="shared" si="2"/>
        <v>17655</v>
      </c>
      <c r="G66" s="140">
        <f t="shared" si="3"/>
        <v>12922</v>
      </c>
      <c r="H66" s="235">
        <v>174</v>
      </c>
    </row>
    <row r="67" spans="1:8" x14ac:dyDescent="0.2">
      <c r="A67" s="92">
        <v>63</v>
      </c>
      <c r="B67" s="57">
        <f t="shared" si="7"/>
        <v>25.67</v>
      </c>
      <c r="C67" s="56">
        <f t="shared" si="8"/>
        <v>71.930000000000007</v>
      </c>
      <c r="D67" s="139">
        <v>23340</v>
      </c>
      <c r="E67" s="147">
        <v>12040</v>
      </c>
      <c r="F67" s="139">
        <f t="shared" si="2"/>
        <v>17651</v>
      </c>
      <c r="G67" s="140">
        <f t="shared" si="3"/>
        <v>12919</v>
      </c>
      <c r="H67" s="235">
        <v>174</v>
      </c>
    </row>
    <row r="68" spans="1:8" x14ac:dyDescent="0.2">
      <c r="A68" s="92">
        <v>64</v>
      </c>
      <c r="B68" s="57">
        <f t="shared" si="7"/>
        <v>25.68</v>
      </c>
      <c r="C68" s="56">
        <f t="shared" si="8"/>
        <v>72.02</v>
      </c>
      <c r="D68" s="139">
        <v>23340</v>
      </c>
      <c r="E68" s="147">
        <v>12040</v>
      </c>
      <c r="F68" s="139">
        <f t="shared" si="2"/>
        <v>17642</v>
      </c>
      <c r="G68" s="140">
        <f t="shared" si="3"/>
        <v>12913</v>
      </c>
      <c r="H68" s="235">
        <v>174</v>
      </c>
    </row>
    <row r="69" spans="1:8" x14ac:dyDescent="0.2">
      <c r="A69" s="92">
        <v>65</v>
      </c>
      <c r="B69" s="57">
        <f t="shared" si="7"/>
        <v>25.68</v>
      </c>
      <c r="C69" s="56">
        <f t="shared" si="8"/>
        <v>72.11</v>
      </c>
      <c r="D69" s="139">
        <v>23340</v>
      </c>
      <c r="E69" s="147">
        <v>12040</v>
      </c>
      <c r="F69" s="139">
        <f t="shared" si="2"/>
        <v>17639</v>
      </c>
      <c r="G69" s="140">
        <f t="shared" si="3"/>
        <v>12910</v>
      </c>
      <c r="H69" s="235">
        <v>174</v>
      </c>
    </row>
    <row r="70" spans="1:8" x14ac:dyDescent="0.2">
      <c r="A70" s="92">
        <v>66</v>
      </c>
      <c r="B70" s="57">
        <f t="shared" si="7"/>
        <v>25.68</v>
      </c>
      <c r="C70" s="56">
        <f t="shared" si="8"/>
        <v>72.2</v>
      </c>
      <c r="D70" s="139">
        <v>23340</v>
      </c>
      <c r="E70" s="147">
        <v>12040</v>
      </c>
      <c r="F70" s="139">
        <f t="shared" si="2"/>
        <v>17635</v>
      </c>
      <c r="G70" s="140">
        <f t="shared" si="3"/>
        <v>12908</v>
      </c>
      <c r="H70" s="235">
        <v>174</v>
      </c>
    </row>
    <row r="71" spans="1:8" x14ac:dyDescent="0.2">
      <c r="A71" s="92">
        <v>67</v>
      </c>
      <c r="B71" s="57">
        <f t="shared" si="7"/>
        <v>25.69</v>
      </c>
      <c r="C71" s="56">
        <f t="shared" si="8"/>
        <v>72.290000000000006</v>
      </c>
      <c r="D71" s="139">
        <v>23340</v>
      </c>
      <c r="E71" s="147">
        <v>12040</v>
      </c>
      <c r="F71" s="139">
        <f t="shared" si="2"/>
        <v>17626</v>
      </c>
      <c r="G71" s="140">
        <f t="shared" si="3"/>
        <v>12901</v>
      </c>
      <c r="H71" s="235">
        <v>174</v>
      </c>
    </row>
    <row r="72" spans="1:8" x14ac:dyDescent="0.2">
      <c r="A72" s="92">
        <v>68</v>
      </c>
      <c r="B72" s="57">
        <f t="shared" si="7"/>
        <v>25.69</v>
      </c>
      <c r="C72" s="56">
        <f t="shared" si="8"/>
        <v>72.38</v>
      </c>
      <c r="D72" s="139">
        <v>23340</v>
      </c>
      <c r="E72" s="147">
        <v>12040</v>
      </c>
      <c r="F72" s="139">
        <f t="shared" si="2"/>
        <v>17623</v>
      </c>
      <c r="G72" s="140">
        <f t="shared" si="3"/>
        <v>12898</v>
      </c>
      <c r="H72" s="235">
        <v>174</v>
      </c>
    </row>
    <row r="73" spans="1:8" x14ac:dyDescent="0.2">
      <c r="A73" s="92">
        <v>69</v>
      </c>
      <c r="B73" s="57">
        <f t="shared" si="7"/>
        <v>25.69</v>
      </c>
      <c r="C73" s="56">
        <f t="shared" si="8"/>
        <v>72.459999999999994</v>
      </c>
      <c r="D73" s="139">
        <v>23340</v>
      </c>
      <c r="E73" s="147">
        <v>12040</v>
      </c>
      <c r="F73" s="139">
        <f t="shared" si="2"/>
        <v>17620</v>
      </c>
      <c r="G73" s="140">
        <f t="shared" si="3"/>
        <v>12896</v>
      </c>
      <c r="H73" s="235">
        <v>174</v>
      </c>
    </row>
    <row r="74" spans="1:8" x14ac:dyDescent="0.2">
      <c r="A74" s="92">
        <v>70</v>
      </c>
      <c r="B74" s="57">
        <f t="shared" si="7"/>
        <v>25.7</v>
      </c>
      <c r="C74" s="56">
        <f t="shared" si="8"/>
        <v>72.540000000000006</v>
      </c>
      <c r="D74" s="139">
        <v>23340</v>
      </c>
      <c r="E74" s="147">
        <v>12040</v>
      </c>
      <c r="F74" s="139">
        <f t="shared" si="2"/>
        <v>17611</v>
      </c>
      <c r="G74" s="140">
        <f t="shared" si="3"/>
        <v>12890</v>
      </c>
      <c r="H74" s="235">
        <v>174</v>
      </c>
    </row>
    <row r="75" spans="1:8" x14ac:dyDescent="0.2">
      <c r="A75" s="92">
        <v>71</v>
      </c>
      <c r="B75" s="57">
        <f t="shared" si="7"/>
        <v>25.7</v>
      </c>
      <c r="C75" s="56">
        <f t="shared" si="8"/>
        <v>72.62</v>
      </c>
      <c r="D75" s="139">
        <v>23340</v>
      </c>
      <c r="E75" s="147">
        <v>12040</v>
      </c>
      <c r="F75" s="139">
        <f t="shared" si="2"/>
        <v>17608</v>
      </c>
      <c r="G75" s="140">
        <f t="shared" si="3"/>
        <v>12888</v>
      </c>
      <c r="H75" s="235">
        <v>174</v>
      </c>
    </row>
    <row r="76" spans="1:8" x14ac:dyDescent="0.2">
      <c r="A76" s="92">
        <v>72</v>
      </c>
      <c r="B76" s="57">
        <f t="shared" si="7"/>
        <v>25.7</v>
      </c>
      <c r="C76" s="56">
        <f t="shared" si="8"/>
        <v>72.7</v>
      </c>
      <c r="D76" s="139">
        <v>23340</v>
      </c>
      <c r="E76" s="147">
        <v>12040</v>
      </c>
      <c r="F76" s="139">
        <f t="shared" si="2"/>
        <v>17605</v>
      </c>
      <c r="G76" s="140">
        <f t="shared" si="3"/>
        <v>12885</v>
      </c>
      <c r="H76" s="235">
        <v>174</v>
      </c>
    </row>
    <row r="77" spans="1:8" x14ac:dyDescent="0.2">
      <c r="A77" s="92">
        <v>73</v>
      </c>
      <c r="B77" s="57">
        <f t="shared" si="7"/>
        <v>25.7</v>
      </c>
      <c r="C77" s="56">
        <f t="shared" si="8"/>
        <v>72.77</v>
      </c>
      <c r="D77" s="139">
        <v>23340</v>
      </c>
      <c r="E77" s="147">
        <v>12040</v>
      </c>
      <c r="F77" s="139">
        <f t="shared" si="2"/>
        <v>17603</v>
      </c>
      <c r="G77" s="140">
        <f t="shared" si="3"/>
        <v>12883</v>
      </c>
      <c r="H77" s="235">
        <v>174</v>
      </c>
    </row>
    <row r="78" spans="1:8" x14ac:dyDescent="0.2">
      <c r="A78" s="92">
        <v>74</v>
      </c>
      <c r="B78" s="57">
        <f t="shared" si="7"/>
        <v>25.71</v>
      </c>
      <c r="C78" s="56">
        <f t="shared" si="8"/>
        <v>72.849999999999994</v>
      </c>
      <c r="D78" s="139">
        <v>23340</v>
      </c>
      <c r="E78" s="147">
        <v>12040</v>
      </c>
      <c r="F78" s="139">
        <f t="shared" si="2"/>
        <v>17594</v>
      </c>
      <c r="G78" s="140">
        <f t="shared" si="3"/>
        <v>12877</v>
      </c>
      <c r="H78" s="235">
        <v>174</v>
      </c>
    </row>
    <row r="79" spans="1:8" x14ac:dyDescent="0.2">
      <c r="A79" s="92">
        <v>75</v>
      </c>
      <c r="B79" s="57">
        <f t="shared" si="7"/>
        <v>25.71</v>
      </c>
      <c r="C79" s="56">
        <f t="shared" si="8"/>
        <v>72.92</v>
      </c>
      <c r="D79" s="139">
        <v>23340</v>
      </c>
      <c r="E79" s="147">
        <v>12040</v>
      </c>
      <c r="F79" s="139">
        <f t="shared" si="2"/>
        <v>17591</v>
      </c>
      <c r="G79" s="140">
        <f t="shared" si="3"/>
        <v>12875</v>
      </c>
      <c r="H79" s="235">
        <v>174</v>
      </c>
    </row>
    <row r="80" spans="1:8" x14ac:dyDescent="0.2">
      <c r="A80" s="92">
        <v>76</v>
      </c>
      <c r="B80" s="57">
        <f t="shared" si="7"/>
        <v>25.71</v>
      </c>
      <c r="C80" s="56">
        <f t="shared" si="8"/>
        <v>72.989999999999995</v>
      </c>
      <c r="D80" s="139">
        <v>23340</v>
      </c>
      <c r="E80" s="147">
        <v>12040</v>
      </c>
      <c r="F80" s="139">
        <f t="shared" si="2"/>
        <v>17589</v>
      </c>
      <c r="G80" s="140">
        <f t="shared" si="3"/>
        <v>12873</v>
      </c>
      <c r="H80" s="235">
        <v>174</v>
      </c>
    </row>
    <row r="81" spans="1:8" x14ac:dyDescent="0.2">
      <c r="A81" s="92">
        <v>77</v>
      </c>
      <c r="B81" s="57">
        <f t="shared" si="7"/>
        <v>25.72</v>
      </c>
      <c r="C81" s="56">
        <f t="shared" si="8"/>
        <v>73.06</v>
      </c>
      <c r="D81" s="139">
        <v>23340</v>
      </c>
      <c r="E81" s="147">
        <v>12040</v>
      </c>
      <c r="F81" s="139">
        <f t="shared" ref="F81:F144" si="9">ROUND(12*1.35278*(1/B81*D81+1/C81*E81)+H81,0)</f>
        <v>17580</v>
      </c>
      <c r="G81" s="140">
        <f t="shared" ref="G81:G144" si="10">ROUND(12*(1/B81*D81+1/C81*E81),0)</f>
        <v>12867</v>
      </c>
      <c r="H81" s="235">
        <v>174</v>
      </c>
    </row>
    <row r="82" spans="1:8" x14ac:dyDescent="0.2">
      <c r="A82" s="92">
        <v>78</v>
      </c>
      <c r="B82" s="57">
        <f t="shared" si="7"/>
        <v>25.72</v>
      </c>
      <c r="C82" s="56">
        <f t="shared" si="8"/>
        <v>73.12</v>
      </c>
      <c r="D82" s="139">
        <v>23340</v>
      </c>
      <c r="E82" s="147">
        <v>12040</v>
      </c>
      <c r="F82" s="139">
        <f t="shared" si="9"/>
        <v>17578</v>
      </c>
      <c r="G82" s="140">
        <f t="shared" si="10"/>
        <v>12866</v>
      </c>
      <c r="H82" s="235">
        <v>174</v>
      </c>
    </row>
    <row r="83" spans="1:8" x14ac:dyDescent="0.2">
      <c r="A83" s="92">
        <v>79</v>
      </c>
      <c r="B83" s="57">
        <f t="shared" si="7"/>
        <v>25.72</v>
      </c>
      <c r="C83" s="56">
        <f t="shared" si="8"/>
        <v>73.19</v>
      </c>
      <c r="D83" s="139">
        <v>23340</v>
      </c>
      <c r="E83" s="147">
        <v>12040</v>
      </c>
      <c r="F83" s="139">
        <f t="shared" si="9"/>
        <v>17576</v>
      </c>
      <c r="G83" s="140">
        <f t="shared" si="10"/>
        <v>12864</v>
      </c>
      <c r="H83" s="235">
        <v>174</v>
      </c>
    </row>
    <row r="84" spans="1:8" x14ac:dyDescent="0.2">
      <c r="A84" s="92">
        <v>80</v>
      </c>
      <c r="B84" s="57">
        <f t="shared" si="7"/>
        <v>25.73</v>
      </c>
      <c r="C84" s="56">
        <f t="shared" si="8"/>
        <v>73.25</v>
      </c>
      <c r="D84" s="139">
        <v>23340</v>
      </c>
      <c r="E84" s="147">
        <v>12040</v>
      </c>
      <c r="F84" s="139">
        <f t="shared" si="9"/>
        <v>17568</v>
      </c>
      <c r="G84" s="140">
        <f t="shared" si="10"/>
        <v>12858</v>
      </c>
      <c r="H84" s="235">
        <v>174</v>
      </c>
    </row>
    <row r="85" spans="1:8" x14ac:dyDescent="0.2">
      <c r="A85" s="92">
        <v>81</v>
      </c>
      <c r="B85" s="57">
        <f t="shared" si="7"/>
        <v>25.73</v>
      </c>
      <c r="C85" s="56">
        <f t="shared" si="8"/>
        <v>73.31</v>
      </c>
      <c r="D85" s="139">
        <v>23340</v>
      </c>
      <c r="E85" s="147">
        <v>12040</v>
      </c>
      <c r="F85" s="139">
        <f t="shared" si="9"/>
        <v>17566</v>
      </c>
      <c r="G85" s="140">
        <f t="shared" si="10"/>
        <v>12856</v>
      </c>
      <c r="H85" s="235">
        <v>174</v>
      </c>
    </row>
    <row r="86" spans="1:8" x14ac:dyDescent="0.2">
      <c r="A86" s="92">
        <v>82</v>
      </c>
      <c r="B86" s="57">
        <f t="shared" si="7"/>
        <v>25.73</v>
      </c>
      <c r="C86" s="56">
        <f t="shared" si="8"/>
        <v>73.37</v>
      </c>
      <c r="D86" s="139">
        <v>23340</v>
      </c>
      <c r="E86" s="147">
        <v>12040</v>
      </c>
      <c r="F86" s="139">
        <f t="shared" si="9"/>
        <v>17563</v>
      </c>
      <c r="G86" s="140">
        <f t="shared" si="10"/>
        <v>12855</v>
      </c>
      <c r="H86" s="235">
        <v>174</v>
      </c>
    </row>
    <row r="87" spans="1:8" x14ac:dyDescent="0.2">
      <c r="A87" s="92">
        <v>83</v>
      </c>
      <c r="B87" s="57">
        <f t="shared" si="7"/>
        <v>25.73</v>
      </c>
      <c r="C87" s="56">
        <f t="shared" si="8"/>
        <v>73.42</v>
      </c>
      <c r="D87" s="139">
        <v>23340</v>
      </c>
      <c r="E87" s="147">
        <v>12040</v>
      </c>
      <c r="F87" s="139">
        <f t="shared" si="9"/>
        <v>17562</v>
      </c>
      <c r="G87" s="140">
        <f t="shared" si="10"/>
        <v>12853</v>
      </c>
      <c r="H87" s="235">
        <v>174</v>
      </c>
    </row>
    <row r="88" spans="1:8" x14ac:dyDescent="0.2">
      <c r="A88" s="92">
        <v>84</v>
      </c>
      <c r="B88" s="57">
        <f t="shared" si="7"/>
        <v>25.74</v>
      </c>
      <c r="C88" s="56">
        <f t="shared" si="8"/>
        <v>73.47</v>
      </c>
      <c r="D88" s="139">
        <v>23340</v>
      </c>
      <c r="E88" s="147">
        <v>12040</v>
      </c>
      <c r="F88" s="139">
        <f t="shared" si="9"/>
        <v>17554</v>
      </c>
      <c r="G88" s="140">
        <f t="shared" si="10"/>
        <v>12848</v>
      </c>
      <c r="H88" s="235">
        <v>174</v>
      </c>
    </row>
    <row r="89" spans="1:8" x14ac:dyDescent="0.2">
      <c r="A89" s="92">
        <v>85</v>
      </c>
      <c r="B89" s="57">
        <f t="shared" si="7"/>
        <v>25.74</v>
      </c>
      <c r="C89" s="56">
        <f t="shared" si="8"/>
        <v>73.53</v>
      </c>
      <c r="D89" s="139">
        <v>23340</v>
      </c>
      <c r="E89" s="147">
        <v>12040</v>
      </c>
      <c r="F89" s="139">
        <f t="shared" si="9"/>
        <v>17552</v>
      </c>
      <c r="G89" s="140">
        <f t="shared" si="10"/>
        <v>12846</v>
      </c>
      <c r="H89" s="235">
        <v>174</v>
      </c>
    </row>
    <row r="90" spans="1:8" x14ac:dyDescent="0.2">
      <c r="A90" s="92">
        <v>86</v>
      </c>
      <c r="B90" s="57">
        <f t="shared" si="7"/>
        <v>25.74</v>
      </c>
      <c r="C90" s="56">
        <f t="shared" si="8"/>
        <v>73.58</v>
      </c>
      <c r="D90" s="139">
        <v>23340</v>
      </c>
      <c r="E90" s="147">
        <v>12040</v>
      </c>
      <c r="F90" s="139">
        <f t="shared" si="9"/>
        <v>17550</v>
      </c>
      <c r="G90" s="140">
        <f t="shared" si="10"/>
        <v>12845</v>
      </c>
      <c r="H90" s="235">
        <v>174</v>
      </c>
    </row>
    <row r="91" spans="1:8" x14ac:dyDescent="0.2">
      <c r="A91" s="92">
        <v>87</v>
      </c>
      <c r="B91" s="57">
        <f t="shared" si="7"/>
        <v>25.75</v>
      </c>
      <c r="C91" s="56">
        <f t="shared" si="8"/>
        <v>73.62</v>
      </c>
      <c r="D91" s="139">
        <v>23340</v>
      </c>
      <c r="E91" s="147">
        <v>12040</v>
      </c>
      <c r="F91" s="139">
        <f t="shared" si="9"/>
        <v>17543</v>
      </c>
      <c r="G91" s="140">
        <f t="shared" si="10"/>
        <v>12839</v>
      </c>
      <c r="H91" s="235">
        <v>174</v>
      </c>
    </row>
    <row r="92" spans="1:8" x14ac:dyDescent="0.2">
      <c r="A92" s="92">
        <v>88</v>
      </c>
      <c r="B92" s="57">
        <f t="shared" si="7"/>
        <v>25.75</v>
      </c>
      <c r="C92" s="56">
        <f t="shared" si="8"/>
        <v>73.67</v>
      </c>
      <c r="D92" s="139">
        <v>23340</v>
      </c>
      <c r="E92" s="147">
        <v>12040</v>
      </c>
      <c r="F92" s="139">
        <f t="shared" si="9"/>
        <v>17541</v>
      </c>
      <c r="G92" s="140">
        <f t="shared" si="10"/>
        <v>12838</v>
      </c>
      <c r="H92" s="235">
        <v>174</v>
      </c>
    </row>
    <row r="93" spans="1:8" x14ac:dyDescent="0.2">
      <c r="A93" s="92">
        <v>89</v>
      </c>
      <c r="B93" s="57">
        <f t="shared" si="7"/>
        <v>25.75</v>
      </c>
      <c r="C93" s="56">
        <f t="shared" si="8"/>
        <v>73.709999999999994</v>
      </c>
      <c r="D93" s="139">
        <v>23340</v>
      </c>
      <c r="E93" s="147">
        <v>12040</v>
      </c>
      <c r="F93" s="139">
        <f t="shared" si="9"/>
        <v>17540</v>
      </c>
      <c r="G93" s="140">
        <f t="shared" si="10"/>
        <v>12837</v>
      </c>
      <c r="H93" s="235">
        <v>174</v>
      </c>
    </row>
    <row r="94" spans="1:8" x14ac:dyDescent="0.2">
      <c r="A94" s="92">
        <v>90</v>
      </c>
      <c r="B94" s="57">
        <f t="shared" si="7"/>
        <v>25.76</v>
      </c>
      <c r="C94" s="56">
        <f t="shared" si="8"/>
        <v>73.75</v>
      </c>
      <c r="D94" s="139">
        <v>23340</v>
      </c>
      <c r="E94" s="147">
        <v>12040</v>
      </c>
      <c r="F94" s="139">
        <f t="shared" si="9"/>
        <v>17532</v>
      </c>
      <c r="G94" s="140">
        <f t="shared" si="10"/>
        <v>12832</v>
      </c>
      <c r="H94" s="235">
        <v>174</v>
      </c>
    </row>
    <row r="95" spans="1:8" x14ac:dyDescent="0.2">
      <c r="A95" s="92">
        <v>91</v>
      </c>
      <c r="B95" s="57">
        <f t="shared" si="7"/>
        <v>25.76</v>
      </c>
      <c r="C95" s="56">
        <f t="shared" si="8"/>
        <v>73.790000000000006</v>
      </c>
      <c r="D95" s="139">
        <v>23340</v>
      </c>
      <c r="E95" s="147">
        <v>12040</v>
      </c>
      <c r="F95" s="139">
        <f t="shared" si="9"/>
        <v>17531</v>
      </c>
      <c r="G95" s="140">
        <f t="shared" si="10"/>
        <v>12831</v>
      </c>
      <c r="H95" s="235">
        <v>174</v>
      </c>
    </row>
    <row r="96" spans="1:8" x14ac:dyDescent="0.2">
      <c r="A96" s="92">
        <v>92</v>
      </c>
      <c r="B96" s="57">
        <f t="shared" si="7"/>
        <v>25.76</v>
      </c>
      <c r="C96" s="56">
        <f t="shared" si="8"/>
        <v>73.83</v>
      </c>
      <c r="D96" s="139">
        <v>23340</v>
      </c>
      <c r="E96" s="147">
        <v>12040</v>
      </c>
      <c r="F96" s="139">
        <f t="shared" si="9"/>
        <v>17530</v>
      </c>
      <c r="G96" s="140">
        <f t="shared" si="10"/>
        <v>12830</v>
      </c>
      <c r="H96" s="235">
        <v>174</v>
      </c>
    </row>
    <row r="97" spans="1:8" x14ac:dyDescent="0.2">
      <c r="A97" s="92">
        <v>93</v>
      </c>
      <c r="B97" s="57">
        <f t="shared" si="7"/>
        <v>25.76</v>
      </c>
      <c r="C97" s="56">
        <f t="shared" si="8"/>
        <v>73.87</v>
      </c>
      <c r="D97" s="139">
        <v>23340</v>
      </c>
      <c r="E97" s="147">
        <v>12040</v>
      </c>
      <c r="F97" s="139">
        <f t="shared" si="9"/>
        <v>17528</v>
      </c>
      <c r="G97" s="140">
        <f t="shared" si="10"/>
        <v>12829</v>
      </c>
      <c r="H97" s="235">
        <v>174</v>
      </c>
    </row>
    <row r="98" spans="1:8" x14ac:dyDescent="0.2">
      <c r="A98" s="92">
        <v>94</v>
      </c>
      <c r="B98" s="57">
        <f t="shared" si="7"/>
        <v>25.77</v>
      </c>
      <c r="C98" s="56">
        <f t="shared" si="8"/>
        <v>73.900000000000006</v>
      </c>
      <c r="D98" s="139">
        <v>23340</v>
      </c>
      <c r="E98" s="147">
        <v>12040</v>
      </c>
      <c r="F98" s="139">
        <f t="shared" si="9"/>
        <v>17521</v>
      </c>
      <c r="G98" s="140">
        <f t="shared" si="10"/>
        <v>12824</v>
      </c>
      <c r="H98" s="235">
        <v>174</v>
      </c>
    </row>
    <row r="99" spans="1:8" x14ac:dyDescent="0.2">
      <c r="A99" s="92">
        <v>95</v>
      </c>
      <c r="B99" s="57">
        <f t="shared" si="7"/>
        <v>25.77</v>
      </c>
      <c r="C99" s="56">
        <f t="shared" si="8"/>
        <v>73.930000000000007</v>
      </c>
      <c r="D99" s="139">
        <v>23340</v>
      </c>
      <c r="E99" s="147">
        <v>12040</v>
      </c>
      <c r="F99" s="139">
        <f t="shared" si="9"/>
        <v>17520</v>
      </c>
      <c r="G99" s="140">
        <f t="shared" si="10"/>
        <v>12823</v>
      </c>
      <c r="H99" s="235">
        <v>174</v>
      </c>
    </row>
    <row r="100" spans="1:8" x14ac:dyDescent="0.2">
      <c r="A100" s="92">
        <v>96</v>
      </c>
      <c r="B100" s="57">
        <f t="shared" si="7"/>
        <v>25.77</v>
      </c>
      <c r="C100" s="56">
        <f t="shared" si="8"/>
        <v>73.959999999999994</v>
      </c>
      <c r="D100" s="139">
        <v>23340</v>
      </c>
      <c r="E100" s="147">
        <v>12040</v>
      </c>
      <c r="F100" s="139">
        <f t="shared" si="9"/>
        <v>17519</v>
      </c>
      <c r="G100" s="140">
        <f t="shared" si="10"/>
        <v>12822</v>
      </c>
      <c r="H100" s="235">
        <v>174</v>
      </c>
    </row>
    <row r="101" spans="1:8" x14ac:dyDescent="0.2">
      <c r="A101" s="92">
        <v>97</v>
      </c>
      <c r="B101" s="57">
        <f t="shared" si="7"/>
        <v>25.78</v>
      </c>
      <c r="C101" s="56">
        <f t="shared" si="8"/>
        <v>73.989999999999995</v>
      </c>
      <c r="D101" s="139">
        <v>23340</v>
      </c>
      <c r="E101" s="147">
        <v>12040</v>
      </c>
      <c r="F101" s="139">
        <f t="shared" si="9"/>
        <v>17512</v>
      </c>
      <c r="G101" s="140">
        <f t="shared" si="10"/>
        <v>12817</v>
      </c>
      <c r="H101" s="235">
        <v>174</v>
      </c>
    </row>
    <row r="102" spans="1:8" x14ac:dyDescent="0.2">
      <c r="A102" s="92">
        <v>98</v>
      </c>
      <c r="B102" s="57">
        <f t="shared" si="7"/>
        <v>25.78</v>
      </c>
      <c r="C102" s="56">
        <f t="shared" si="8"/>
        <v>74.010000000000005</v>
      </c>
      <c r="D102" s="139">
        <v>23340</v>
      </c>
      <c r="E102" s="147">
        <v>12040</v>
      </c>
      <c r="F102" s="139">
        <f t="shared" si="9"/>
        <v>17512</v>
      </c>
      <c r="G102" s="140">
        <f t="shared" si="10"/>
        <v>12816</v>
      </c>
      <c r="H102" s="235">
        <v>174</v>
      </c>
    </row>
    <row r="103" spans="1:8" x14ac:dyDescent="0.2">
      <c r="A103" s="92">
        <v>99</v>
      </c>
      <c r="B103" s="57">
        <f t="shared" si="7"/>
        <v>25.78</v>
      </c>
      <c r="C103" s="56">
        <f t="shared" si="8"/>
        <v>74.040000000000006</v>
      </c>
      <c r="D103" s="139">
        <v>23340</v>
      </c>
      <c r="E103" s="147">
        <v>12040</v>
      </c>
      <c r="F103" s="139">
        <f t="shared" si="9"/>
        <v>17511</v>
      </c>
      <c r="G103" s="140">
        <f t="shared" si="10"/>
        <v>12816</v>
      </c>
      <c r="H103" s="235">
        <v>174</v>
      </c>
    </row>
    <row r="104" spans="1:8" x14ac:dyDescent="0.2">
      <c r="A104" s="92">
        <v>100</v>
      </c>
      <c r="B104" s="57">
        <f t="shared" si="7"/>
        <v>25.79</v>
      </c>
      <c r="C104" s="56">
        <f t="shared" si="8"/>
        <v>74.06</v>
      </c>
      <c r="D104" s="139">
        <v>23340</v>
      </c>
      <c r="E104" s="147">
        <v>12040</v>
      </c>
      <c r="F104" s="139">
        <f t="shared" si="9"/>
        <v>17504</v>
      </c>
      <c r="G104" s="140">
        <f t="shared" si="10"/>
        <v>12811</v>
      </c>
      <c r="H104" s="235">
        <v>174</v>
      </c>
    </row>
    <row r="105" spans="1:8" x14ac:dyDescent="0.2">
      <c r="A105" s="92">
        <v>101</v>
      </c>
      <c r="B105" s="57">
        <f t="shared" si="7"/>
        <v>25.79</v>
      </c>
      <c r="C105" s="56">
        <f t="shared" si="8"/>
        <v>74.08</v>
      </c>
      <c r="D105" s="139">
        <v>23340</v>
      </c>
      <c r="E105" s="147">
        <v>12040</v>
      </c>
      <c r="F105" s="139">
        <f t="shared" si="9"/>
        <v>17504</v>
      </c>
      <c r="G105" s="140">
        <f t="shared" si="10"/>
        <v>12810</v>
      </c>
      <c r="H105" s="235">
        <v>174</v>
      </c>
    </row>
    <row r="106" spans="1:8" x14ac:dyDescent="0.2">
      <c r="A106" s="92">
        <v>102</v>
      </c>
      <c r="B106" s="57">
        <f t="shared" si="7"/>
        <v>25.79</v>
      </c>
      <c r="C106" s="56">
        <f t="shared" si="8"/>
        <v>74.099999999999994</v>
      </c>
      <c r="D106" s="139">
        <v>23340</v>
      </c>
      <c r="E106" s="147">
        <v>12040</v>
      </c>
      <c r="F106" s="139">
        <f t="shared" si="9"/>
        <v>17503</v>
      </c>
      <c r="G106" s="140">
        <f t="shared" si="10"/>
        <v>12810</v>
      </c>
      <c r="H106" s="235">
        <v>174</v>
      </c>
    </row>
    <row r="107" spans="1:8" x14ac:dyDescent="0.2">
      <c r="A107" s="92">
        <v>103</v>
      </c>
      <c r="B107" s="57">
        <f t="shared" si="7"/>
        <v>25.79</v>
      </c>
      <c r="C107" s="56">
        <f t="shared" si="8"/>
        <v>74.11</v>
      </c>
      <c r="D107" s="139">
        <v>23340</v>
      </c>
      <c r="E107" s="147">
        <v>12040</v>
      </c>
      <c r="F107" s="139">
        <f t="shared" si="9"/>
        <v>17503</v>
      </c>
      <c r="G107" s="140">
        <f t="shared" si="10"/>
        <v>12810</v>
      </c>
      <c r="H107" s="235">
        <v>174</v>
      </c>
    </row>
    <row r="108" spans="1:8" x14ac:dyDescent="0.2">
      <c r="A108" s="92">
        <v>104</v>
      </c>
      <c r="B108" s="57">
        <f t="shared" si="7"/>
        <v>25.8</v>
      </c>
      <c r="C108" s="56">
        <f t="shared" si="8"/>
        <v>74.13</v>
      </c>
      <c r="D108" s="139">
        <v>23340</v>
      </c>
      <c r="E108" s="147">
        <v>12040</v>
      </c>
      <c r="F108" s="139">
        <f t="shared" si="9"/>
        <v>17496</v>
      </c>
      <c r="G108" s="140">
        <f t="shared" si="10"/>
        <v>12805</v>
      </c>
      <c r="H108" s="235">
        <v>174</v>
      </c>
    </row>
    <row r="109" spans="1:8" x14ac:dyDescent="0.2">
      <c r="A109" s="92">
        <v>105</v>
      </c>
      <c r="B109" s="57">
        <f t="shared" si="7"/>
        <v>25.8</v>
      </c>
      <c r="C109" s="56">
        <f t="shared" si="8"/>
        <v>74.14</v>
      </c>
      <c r="D109" s="139">
        <v>23340</v>
      </c>
      <c r="E109" s="147">
        <v>12040</v>
      </c>
      <c r="F109" s="139">
        <f t="shared" si="9"/>
        <v>17496</v>
      </c>
      <c r="G109" s="140">
        <f t="shared" si="10"/>
        <v>12805</v>
      </c>
      <c r="H109" s="235">
        <v>174</v>
      </c>
    </row>
    <row r="110" spans="1:8" x14ac:dyDescent="0.2">
      <c r="A110" s="148">
        <v>106</v>
      </c>
      <c r="B110" s="149">
        <f t="shared" si="7"/>
        <v>25.8</v>
      </c>
      <c r="C110" s="150">
        <f t="shared" si="8"/>
        <v>74.150000000000006</v>
      </c>
      <c r="D110" s="139">
        <v>23340</v>
      </c>
      <c r="E110" s="147">
        <v>12040</v>
      </c>
      <c r="F110" s="139">
        <f t="shared" si="9"/>
        <v>17495</v>
      </c>
      <c r="G110" s="140">
        <f t="shared" si="10"/>
        <v>12804</v>
      </c>
      <c r="H110" s="235">
        <v>174</v>
      </c>
    </row>
    <row r="111" spans="1:8" x14ac:dyDescent="0.2">
      <c r="A111" s="92">
        <v>107</v>
      </c>
      <c r="B111" s="57">
        <f>ROUND(2*(0.0015*A111+12.74285),2)</f>
        <v>25.81</v>
      </c>
      <c r="C111" s="56">
        <v>74.16</v>
      </c>
      <c r="D111" s="139">
        <v>23340</v>
      </c>
      <c r="E111" s="147">
        <v>12040</v>
      </c>
      <c r="F111" s="139">
        <f t="shared" si="9"/>
        <v>17489</v>
      </c>
      <c r="G111" s="140">
        <f t="shared" si="10"/>
        <v>12800</v>
      </c>
      <c r="H111" s="235">
        <v>174</v>
      </c>
    </row>
    <row r="112" spans="1:8" x14ac:dyDescent="0.2">
      <c r="A112" s="92">
        <v>108</v>
      </c>
      <c r="B112" s="57">
        <f t="shared" ref="B112:B175" si="11">ROUND(2*(0.0015*A112+12.74285),2)</f>
        <v>25.81</v>
      </c>
      <c r="C112" s="63">
        <v>74.16</v>
      </c>
      <c r="D112" s="139">
        <v>23340</v>
      </c>
      <c r="E112" s="147">
        <v>12040</v>
      </c>
      <c r="F112" s="139">
        <f t="shared" si="9"/>
        <v>17489</v>
      </c>
      <c r="G112" s="140">
        <f t="shared" si="10"/>
        <v>12800</v>
      </c>
      <c r="H112" s="235">
        <v>174</v>
      </c>
    </row>
    <row r="113" spans="1:8" x14ac:dyDescent="0.2">
      <c r="A113" s="92">
        <v>109</v>
      </c>
      <c r="B113" s="57">
        <f t="shared" si="11"/>
        <v>25.81</v>
      </c>
      <c r="C113" s="63">
        <v>74.16</v>
      </c>
      <c r="D113" s="139">
        <v>23340</v>
      </c>
      <c r="E113" s="147">
        <v>12040</v>
      </c>
      <c r="F113" s="139">
        <f t="shared" si="9"/>
        <v>17489</v>
      </c>
      <c r="G113" s="140">
        <f t="shared" si="10"/>
        <v>12800</v>
      </c>
      <c r="H113" s="235">
        <v>174</v>
      </c>
    </row>
    <row r="114" spans="1:8" x14ac:dyDescent="0.2">
      <c r="A114" s="92">
        <v>110</v>
      </c>
      <c r="B114" s="57">
        <f t="shared" si="11"/>
        <v>25.82</v>
      </c>
      <c r="C114" s="63">
        <v>74.16</v>
      </c>
      <c r="D114" s="139">
        <v>23340</v>
      </c>
      <c r="E114" s="147">
        <v>12040</v>
      </c>
      <c r="F114" s="139">
        <f t="shared" si="9"/>
        <v>17484</v>
      </c>
      <c r="G114" s="140">
        <f t="shared" si="10"/>
        <v>12796</v>
      </c>
      <c r="H114" s="235">
        <v>174</v>
      </c>
    </row>
    <row r="115" spans="1:8" x14ac:dyDescent="0.2">
      <c r="A115" s="92">
        <v>111</v>
      </c>
      <c r="B115" s="57">
        <f t="shared" si="11"/>
        <v>25.82</v>
      </c>
      <c r="C115" s="63">
        <v>74.16</v>
      </c>
      <c r="D115" s="139">
        <v>23340</v>
      </c>
      <c r="E115" s="147">
        <v>12040</v>
      </c>
      <c r="F115" s="139">
        <f t="shared" si="9"/>
        <v>17484</v>
      </c>
      <c r="G115" s="140">
        <f t="shared" si="10"/>
        <v>12796</v>
      </c>
      <c r="H115" s="235">
        <v>174</v>
      </c>
    </row>
    <row r="116" spans="1:8" x14ac:dyDescent="0.2">
      <c r="A116" s="92">
        <v>112</v>
      </c>
      <c r="B116" s="57">
        <f t="shared" si="11"/>
        <v>25.82</v>
      </c>
      <c r="C116" s="63">
        <v>74.16</v>
      </c>
      <c r="D116" s="139">
        <v>23340</v>
      </c>
      <c r="E116" s="147">
        <v>12040</v>
      </c>
      <c r="F116" s="139">
        <f t="shared" si="9"/>
        <v>17484</v>
      </c>
      <c r="G116" s="140">
        <f t="shared" si="10"/>
        <v>12796</v>
      </c>
      <c r="H116" s="235">
        <v>174</v>
      </c>
    </row>
    <row r="117" spans="1:8" x14ac:dyDescent="0.2">
      <c r="A117" s="92">
        <v>113</v>
      </c>
      <c r="B117" s="57">
        <f t="shared" si="11"/>
        <v>25.82</v>
      </c>
      <c r="C117" s="63">
        <v>74.16</v>
      </c>
      <c r="D117" s="139">
        <v>23340</v>
      </c>
      <c r="E117" s="147">
        <v>12040</v>
      </c>
      <c r="F117" s="139">
        <f t="shared" si="9"/>
        <v>17484</v>
      </c>
      <c r="G117" s="140">
        <f t="shared" si="10"/>
        <v>12796</v>
      </c>
      <c r="H117" s="235">
        <v>174</v>
      </c>
    </row>
    <row r="118" spans="1:8" x14ac:dyDescent="0.2">
      <c r="A118" s="92">
        <v>114</v>
      </c>
      <c r="B118" s="57">
        <f t="shared" si="11"/>
        <v>25.83</v>
      </c>
      <c r="C118" s="63">
        <v>74.16</v>
      </c>
      <c r="D118" s="139">
        <v>23340</v>
      </c>
      <c r="E118" s="147">
        <v>12040</v>
      </c>
      <c r="F118" s="139">
        <f t="shared" si="9"/>
        <v>17478</v>
      </c>
      <c r="G118" s="140">
        <f t="shared" si="10"/>
        <v>12791</v>
      </c>
      <c r="H118" s="235">
        <v>174</v>
      </c>
    </row>
    <row r="119" spans="1:8" x14ac:dyDescent="0.2">
      <c r="A119" s="92">
        <v>115</v>
      </c>
      <c r="B119" s="57">
        <f t="shared" si="11"/>
        <v>25.83</v>
      </c>
      <c r="C119" s="63">
        <v>74.16</v>
      </c>
      <c r="D119" s="139">
        <v>23340</v>
      </c>
      <c r="E119" s="147">
        <v>12040</v>
      </c>
      <c r="F119" s="139">
        <f t="shared" si="9"/>
        <v>17478</v>
      </c>
      <c r="G119" s="140">
        <f t="shared" si="10"/>
        <v>12791</v>
      </c>
      <c r="H119" s="235">
        <v>174</v>
      </c>
    </row>
    <row r="120" spans="1:8" x14ac:dyDescent="0.2">
      <c r="A120" s="92">
        <v>116</v>
      </c>
      <c r="B120" s="57">
        <f t="shared" si="11"/>
        <v>25.83</v>
      </c>
      <c r="C120" s="63">
        <v>74.16</v>
      </c>
      <c r="D120" s="139">
        <v>23340</v>
      </c>
      <c r="E120" s="147">
        <v>12040</v>
      </c>
      <c r="F120" s="139">
        <f t="shared" si="9"/>
        <v>17478</v>
      </c>
      <c r="G120" s="140">
        <f t="shared" si="10"/>
        <v>12791</v>
      </c>
      <c r="H120" s="235">
        <v>174</v>
      </c>
    </row>
    <row r="121" spans="1:8" x14ac:dyDescent="0.2">
      <c r="A121" s="92">
        <v>117</v>
      </c>
      <c r="B121" s="57">
        <f t="shared" si="11"/>
        <v>25.84</v>
      </c>
      <c r="C121" s="63">
        <v>74.16</v>
      </c>
      <c r="D121" s="139">
        <v>23340</v>
      </c>
      <c r="E121" s="147">
        <v>12040</v>
      </c>
      <c r="F121" s="139">
        <f t="shared" si="9"/>
        <v>17472</v>
      </c>
      <c r="G121" s="140">
        <f t="shared" si="10"/>
        <v>12787</v>
      </c>
      <c r="H121" s="235">
        <v>174</v>
      </c>
    </row>
    <row r="122" spans="1:8" x14ac:dyDescent="0.2">
      <c r="A122" s="92">
        <v>118</v>
      </c>
      <c r="B122" s="57">
        <f t="shared" si="11"/>
        <v>25.84</v>
      </c>
      <c r="C122" s="63">
        <v>74.16</v>
      </c>
      <c r="D122" s="139">
        <v>23340</v>
      </c>
      <c r="E122" s="147">
        <v>12040</v>
      </c>
      <c r="F122" s="139">
        <f t="shared" si="9"/>
        <v>17472</v>
      </c>
      <c r="G122" s="140">
        <f t="shared" si="10"/>
        <v>12787</v>
      </c>
      <c r="H122" s="235">
        <v>174</v>
      </c>
    </row>
    <row r="123" spans="1:8" x14ac:dyDescent="0.2">
      <c r="A123" s="92">
        <v>119</v>
      </c>
      <c r="B123" s="57">
        <f t="shared" si="11"/>
        <v>25.84</v>
      </c>
      <c r="C123" s="63">
        <v>74.16</v>
      </c>
      <c r="D123" s="139">
        <v>23340</v>
      </c>
      <c r="E123" s="147">
        <v>12040</v>
      </c>
      <c r="F123" s="139">
        <f t="shared" si="9"/>
        <v>17472</v>
      </c>
      <c r="G123" s="140">
        <f t="shared" si="10"/>
        <v>12787</v>
      </c>
      <c r="H123" s="235">
        <v>174</v>
      </c>
    </row>
    <row r="124" spans="1:8" x14ac:dyDescent="0.2">
      <c r="A124" s="92">
        <v>120</v>
      </c>
      <c r="B124" s="57">
        <f t="shared" si="11"/>
        <v>25.85</v>
      </c>
      <c r="C124" s="63">
        <v>74.16</v>
      </c>
      <c r="D124" s="139">
        <v>23340</v>
      </c>
      <c r="E124" s="147">
        <v>12040</v>
      </c>
      <c r="F124" s="139">
        <f t="shared" si="9"/>
        <v>17467</v>
      </c>
      <c r="G124" s="140">
        <f t="shared" si="10"/>
        <v>12783</v>
      </c>
      <c r="H124" s="235">
        <v>174</v>
      </c>
    </row>
    <row r="125" spans="1:8" x14ac:dyDescent="0.2">
      <c r="A125" s="92">
        <v>121</v>
      </c>
      <c r="B125" s="57">
        <f t="shared" si="11"/>
        <v>25.85</v>
      </c>
      <c r="C125" s="63">
        <v>74.16</v>
      </c>
      <c r="D125" s="139">
        <v>23340</v>
      </c>
      <c r="E125" s="147">
        <v>12040</v>
      </c>
      <c r="F125" s="139">
        <f t="shared" si="9"/>
        <v>17467</v>
      </c>
      <c r="G125" s="140">
        <f t="shared" si="10"/>
        <v>12783</v>
      </c>
      <c r="H125" s="235">
        <v>174</v>
      </c>
    </row>
    <row r="126" spans="1:8" x14ac:dyDescent="0.2">
      <c r="A126" s="92">
        <v>122</v>
      </c>
      <c r="B126" s="57">
        <f t="shared" si="11"/>
        <v>25.85</v>
      </c>
      <c r="C126" s="63">
        <v>74.16</v>
      </c>
      <c r="D126" s="139">
        <v>23340</v>
      </c>
      <c r="E126" s="147">
        <v>12040</v>
      </c>
      <c r="F126" s="139">
        <f t="shared" si="9"/>
        <v>17467</v>
      </c>
      <c r="G126" s="140">
        <f t="shared" si="10"/>
        <v>12783</v>
      </c>
      <c r="H126" s="235">
        <v>174</v>
      </c>
    </row>
    <row r="127" spans="1:8" x14ac:dyDescent="0.2">
      <c r="A127" s="92">
        <v>123</v>
      </c>
      <c r="B127" s="57">
        <f t="shared" si="11"/>
        <v>25.85</v>
      </c>
      <c r="C127" s="63">
        <v>74.16</v>
      </c>
      <c r="D127" s="139">
        <v>23340</v>
      </c>
      <c r="E127" s="147">
        <v>12040</v>
      </c>
      <c r="F127" s="139">
        <f t="shared" si="9"/>
        <v>17467</v>
      </c>
      <c r="G127" s="140">
        <f t="shared" si="10"/>
        <v>12783</v>
      </c>
      <c r="H127" s="235">
        <v>174</v>
      </c>
    </row>
    <row r="128" spans="1:8" x14ac:dyDescent="0.2">
      <c r="A128" s="92">
        <v>124</v>
      </c>
      <c r="B128" s="57">
        <f t="shared" si="11"/>
        <v>25.86</v>
      </c>
      <c r="C128" s="63">
        <v>74.16</v>
      </c>
      <c r="D128" s="139">
        <v>23340</v>
      </c>
      <c r="E128" s="147">
        <v>12040</v>
      </c>
      <c r="F128" s="139">
        <f t="shared" si="9"/>
        <v>17461</v>
      </c>
      <c r="G128" s="140">
        <f t="shared" si="10"/>
        <v>12779</v>
      </c>
      <c r="H128" s="235">
        <v>174</v>
      </c>
    </row>
    <row r="129" spans="1:8" x14ac:dyDescent="0.2">
      <c r="A129" s="92">
        <v>125</v>
      </c>
      <c r="B129" s="57">
        <f t="shared" si="11"/>
        <v>25.86</v>
      </c>
      <c r="C129" s="63">
        <v>74.16</v>
      </c>
      <c r="D129" s="139">
        <v>23340</v>
      </c>
      <c r="E129" s="147">
        <v>12040</v>
      </c>
      <c r="F129" s="139">
        <f t="shared" si="9"/>
        <v>17461</v>
      </c>
      <c r="G129" s="140">
        <f t="shared" si="10"/>
        <v>12779</v>
      </c>
      <c r="H129" s="235">
        <v>174</v>
      </c>
    </row>
    <row r="130" spans="1:8" x14ac:dyDescent="0.2">
      <c r="A130" s="92">
        <v>126</v>
      </c>
      <c r="B130" s="57">
        <f t="shared" si="11"/>
        <v>25.86</v>
      </c>
      <c r="C130" s="63">
        <v>74.16</v>
      </c>
      <c r="D130" s="139">
        <v>23340</v>
      </c>
      <c r="E130" s="147">
        <v>12040</v>
      </c>
      <c r="F130" s="139">
        <f t="shared" si="9"/>
        <v>17461</v>
      </c>
      <c r="G130" s="140">
        <f t="shared" si="10"/>
        <v>12779</v>
      </c>
      <c r="H130" s="235">
        <v>174</v>
      </c>
    </row>
    <row r="131" spans="1:8" x14ac:dyDescent="0.2">
      <c r="A131" s="92">
        <v>127</v>
      </c>
      <c r="B131" s="57">
        <f t="shared" si="11"/>
        <v>25.87</v>
      </c>
      <c r="C131" s="63">
        <v>74.16</v>
      </c>
      <c r="D131" s="139">
        <v>23340</v>
      </c>
      <c r="E131" s="147">
        <v>12040</v>
      </c>
      <c r="F131" s="139">
        <f t="shared" si="9"/>
        <v>17455</v>
      </c>
      <c r="G131" s="140">
        <f t="shared" si="10"/>
        <v>12775</v>
      </c>
      <c r="H131" s="235">
        <v>174</v>
      </c>
    </row>
    <row r="132" spans="1:8" x14ac:dyDescent="0.2">
      <c r="A132" s="92">
        <v>128</v>
      </c>
      <c r="B132" s="57">
        <f t="shared" si="11"/>
        <v>25.87</v>
      </c>
      <c r="C132" s="63">
        <v>74.16</v>
      </c>
      <c r="D132" s="139">
        <v>23340</v>
      </c>
      <c r="E132" s="147">
        <v>12040</v>
      </c>
      <c r="F132" s="139">
        <f t="shared" si="9"/>
        <v>17455</v>
      </c>
      <c r="G132" s="140">
        <f t="shared" si="10"/>
        <v>12775</v>
      </c>
      <c r="H132" s="235">
        <v>174</v>
      </c>
    </row>
    <row r="133" spans="1:8" x14ac:dyDescent="0.2">
      <c r="A133" s="92">
        <v>129</v>
      </c>
      <c r="B133" s="57">
        <f t="shared" si="11"/>
        <v>25.87</v>
      </c>
      <c r="C133" s="63">
        <v>74.16</v>
      </c>
      <c r="D133" s="139">
        <v>23340</v>
      </c>
      <c r="E133" s="147">
        <v>12040</v>
      </c>
      <c r="F133" s="139">
        <f t="shared" si="9"/>
        <v>17455</v>
      </c>
      <c r="G133" s="140">
        <f t="shared" si="10"/>
        <v>12775</v>
      </c>
      <c r="H133" s="235">
        <v>174</v>
      </c>
    </row>
    <row r="134" spans="1:8" x14ac:dyDescent="0.2">
      <c r="A134" s="92">
        <v>130</v>
      </c>
      <c r="B134" s="57">
        <f t="shared" si="11"/>
        <v>25.88</v>
      </c>
      <c r="C134" s="63">
        <v>74.16</v>
      </c>
      <c r="D134" s="139">
        <v>23340</v>
      </c>
      <c r="E134" s="147">
        <v>12040</v>
      </c>
      <c r="F134" s="139">
        <f t="shared" si="9"/>
        <v>17450</v>
      </c>
      <c r="G134" s="140">
        <f t="shared" si="10"/>
        <v>12770</v>
      </c>
      <c r="H134" s="235">
        <v>174</v>
      </c>
    </row>
    <row r="135" spans="1:8" x14ac:dyDescent="0.2">
      <c r="A135" s="92">
        <v>131</v>
      </c>
      <c r="B135" s="57">
        <f t="shared" si="11"/>
        <v>25.88</v>
      </c>
      <c r="C135" s="63">
        <v>74.16</v>
      </c>
      <c r="D135" s="139">
        <v>23340</v>
      </c>
      <c r="E135" s="147">
        <v>12040</v>
      </c>
      <c r="F135" s="139">
        <f t="shared" si="9"/>
        <v>17450</v>
      </c>
      <c r="G135" s="140">
        <f t="shared" si="10"/>
        <v>12770</v>
      </c>
      <c r="H135" s="235">
        <v>174</v>
      </c>
    </row>
    <row r="136" spans="1:8" x14ac:dyDescent="0.2">
      <c r="A136" s="92">
        <v>132</v>
      </c>
      <c r="B136" s="57">
        <f t="shared" si="11"/>
        <v>25.88</v>
      </c>
      <c r="C136" s="63">
        <v>74.16</v>
      </c>
      <c r="D136" s="139">
        <v>23340</v>
      </c>
      <c r="E136" s="147">
        <v>12040</v>
      </c>
      <c r="F136" s="139">
        <f t="shared" si="9"/>
        <v>17450</v>
      </c>
      <c r="G136" s="140">
        <f t="shared" si="10"/>
        <v>12770</v>
      </c>
      <c r="H136" s="235">
        <v>174</v>
      </c>
    </row>
    <row r="137" spans="1:8" x14ac:dyDescent="0.2">
      <c r="A137" s="92">
        <v>133</v>
      </c>
      <c r="B137" s="57">
        <f t="shared" si="11"/>
        <v>25.88</v>
      </c>
      <c r="C137" s="63">
        <v>74.16</v>
      </c>
      <c r="D137" s="139">
        <v>23340</v>
      </c>
      <c r="E137" s="147">
        <v>12040</v>
      </c>
      <c r="F137" s="139">
        <f t="shared" si="9"/>
        <v>17450</v>
      </c>
      <c r="G137" s="140">
        <f t="shared" si="10"/>
        <v>12770</v>
      </c>
      <c r="H137" s="235">
        <v>174</v>
      </c>
    </row>
    <row r="138" spans="1:8" x14ac:dyDescent="0.2">
      <c r="A138" s="92">
        <v>134</v>
      </c>
      <c r="B138" s="57">
        <f t="shared" si="11"/>
        <v>25.89</v>
      </c>
      <c r="C138" s="63">
        <v>74.16</v>
      </c>
      <c r="D138" s="139">
        <v>23340</v>
      </c>
      <c r="E138" s="147">
        <v>12040</v>
      </c>
      <c r="F138" s="139">
        <f t="shared" si="9"/>
        <v>17444</v>
      </c>
      <c r="G138" s="140">
        <f t="shared" si="10"/>
        <v>12766</v>
      </c>
      <c r="H138" s="235">
        <v>174</v>
      </c>
    </row>
    <row r="139" spans="1:8" x14ac:dyDescent="0.2">
      <c r="A139" s="92">
        <v>135</v>
      </c>
      <c r="B139" s="57">
        <f t="shared" si="11"/>
        <v>25.89</v>
      </c>
      <c r="C139" s="63">
        <v>74.16</v>
      </c>
      <c r="D139" s="139">
        <v>23340</v>
      </c>
      <c r="E139" s="147">
        <v>12040</v>
      </c>
      <c r="F139" s="139">
        <f t="shared" si="9"/>
        <v>17444</v>
      </c>
      <c r="G139" s="140">
        <f t="shared" si="10"/>
        <v>12766</v>
      </c>
      <c r="H139" s="235">
        <v>174</v>
      </c>
    </row>
    <row r="140" spans="1:8" x14ac:dyDescent="0.2">
      <c r="A140" s="92">
        <v>136</v>
      </c>
      <c r="B140" s="57">
        <f t="shared" si="11"/>
        <v>25.89</v>
      </c>
      <c r="C140" s="63">
        <v>74.16</v>
      </c>
      <c r="D140" s="139">
        <v>23340</v>
      </c>
      <c r="E140" s="147">
        <v>12040</v>
      </c>
      <c r="F140" s="139">
        <f t="shared" si="9"/>
        <v>17444</v>
      </c>
      <c r="G140" s="140">
        <f t="shared" si="10"/>
        <v>12766</v>
      </c>
      <c r="H140" s="235">
        <v>174</v>
      </c>
    </row>
    <row r="141" spans="1:8" x14ac:dyDescent="0.2">
      <c r="A141" s="92">
        <v>137</v>
      </c>
      <c r="B141" s="57">
        <f t="shared" si="11"/>
        <v>25.9</v>
      </c>
      <c r="C141" s="63">
        <v>74.16</v>
      </c>
      <c r="D141" s="139">
        <v>23340</v>
      </c>
      <c r="E141" s="147">
        <v>12040</v>
      </c>
      <c r="F141" s="139">
        <f t="shared" si="9"/>
        <v>17438</v>
      </c>
      <c r="G141" s="140">
        <f t="shared" si="10"/>
        <v>12762</v>
      </c>
      <c r="H141" s="235">
        <v>174</v>
      </c>
    </row>
    <row r="142" spans="1:8" x14ac:dyDescent="0.2">
      <c r="A142" s="92">
        <v>138</v>
      </c>
      <c r="B142" s="57">
        <f t="shared" si="11"/>
        <v>25.9</v>
      </c>
      <c r="C142" s="63">
        <v>74.16</v>
      </c>
      <c r="D142" s="139">
        <v>23340</v>
      </c>
      <c r="E142" s="147">
        <v>12040</v>
      </c>
      <c r="F142" s="139">
        <f t="shared" si="9"/>
        <v>17438</v>
      </c>
      <c r="G142" s="140">
        <f t="shared" si="10"/>
        <v>12762</v>
      </c>
      <c r="H142" s="235">
        <v>174</v>
      </c>
    </row>
    <row r="143" spans="1:8" x14ac:dyDescent="0.2">
      <c r="A143" s="92">
        <v>139</v>
      </c>
      <c r="B143" s="57">
        <f t="shared" si="11"/>
        <v>25.9</v>
      </c>
      <c r="C143" s="63">
        <v>74.16</v>
      </c>
      <c r="D143" s="139">
        <v>23340</v>
      </c>
      <c r="E143" s="147">
        <v>12040</v>
      </c>
      <c r="F143" s="139">
        <f t="shared" si="9"/>
        <v>17438</v>
      </c>
      <c r="G143" s="140">
        <f t="shared" si="10"/>
        <v>12762</v>
      </c>
      <c r="H143" s="235">
        <v>174</v>
      </c>
    </row>
    <row r="144" spans="1:8" x14ac:dyDescent="0.2">
      <c r="A144" s="92">
        <v>140</v>
      </c>
      <c r="B144" s="57">
        <f t="shared" si="11"/>
        <v>25.91</v>
      </c>
      <c r="C144" s="63">
        <v>74.16</v>
      </c>
      <c r="D144" s="139">
        <v>23340</v>
      </c>
      <c r="E144" s="147">
        <v>12040</v>
      </c>
      <c r="F144" s="139">
        <f t="shared" si="9"/>
        <v>17433</v>
      </c>
      <c r="G144" s="140">
        <f t="shared" si="10"/>
        <v>12758</v>
      </c>
      <c r="H144" s="235">
        <v>174</v>
      </c>
    </row>
    <row r="145" spans="1:8" x14ac:dyDescent="0.2">
      <c r="A145" s="92">
        <v>141</v>
      </c>
      <c r="B145" s="57">
        <f t="shared" si="11"/>
        <v>25.91</v>
      </c>
      <c r="C145" s="63">
        <v>74.16</v>
      </c>
      <c r="D145" s="139">
        <v>23340</v>
      </c>
      <c r="E145" s="147">
        <v>12040</v>
      </c>
      <c r="F145" s="139">
        <f t="shared" ref="F145:F187" si="12">ROUND(12*1.35278*(1/B145*D145+1/C145*E145)+H145,0)</f>
        <v>17433</v>
      </c>
      <c r="G145" s="140">
        <f t="shared" ref="G145:G187" si="13">ROUND(12*(1/B145*D145+1/C145*E145),0)</f>
        <v>12758</v>
      </c>
      <c r="H145" s="235">
        <v>174</v>
      </c>
    </row>
    <row r="146" spans="1:8" x14ac:dyDescent="0.2">
      <c r="A146" s="92">
        <v>142</v>
      </c>
      <c r="B146" s="57">
        <f t="shared" si="11"/>
        <v>25.91</v>
      </c>
      <c r="C146" s="63">
        <v>74.16</v>
      </c>
      <c r="D146" s="139">
        <v>23340</v>
      </c>
      <c r="E146" s="147">
        <v>12040</v>
      </c>
      <c r="F146" s="139">
        <f t="shared" si="12"/>
        <v>17433</v>
      </c>
      <c r="G146" s="140">
        <f t="shared" si="13"/>
        <v>12758</v>
      </c>
      <c r="H146" s="235">
        <v>174</v>
      </c>
    </row>
    <row r="147" spans="1:8" x14ac:dyDescent="0.2">
      <c r="A147" s="92">
        <v>143</v>
      </c>
      <c r="B147" s="57">
        <f t="shared" si="11"/>
        <v>25.91</v>
      </c>
      <c r="C147" s="63">
        <v>74.16</v>
      </c>
      <c r="D147" s="139">
        <v>23340</v>
      </c>
      <c r="E147" s="147">
        <v>12040</v>
      </c>
      <c r="F147" s="139">
        <f t="shared" si="12"/>
        <v>17433</v>
      </c>
      <c r="G147" s="140">
        <f t="shared" si="13"/>
        <v>12758</v>
      </c>
      <c r="H147" s="235">
        <v>174</v>
      </c>
    </row>
    <row r="148" spans="1:8" x14ac:dyDescent="0.2">
      <c r="A148" s="92">
        <v>144</v>
      </c>
      <c r="B148" s="57">
        <f t="shared" si="11"/>
        <v>25.92</v>
      </c>
      <c r="C148" s="63">
        <v>74.16</v>
      </c>
      <c r="D148" s="139">
        <v>23340</v>
      </c>
      <c r="E148" s="147">
        <v>12040</v>
      </c>
      <c r="F148" s="139">
        <f t="shared" si="12"/>
        <v>17427</v>
      </c>
      <c r="G148" s="140">
        <f t="shared" si="13"/>
        <v>12754</v>
      </c>
      <c r="H148" s="235">
        <v>174</v>
      </c>
    </row>
    <row r="149" spans="1:8" x14ac:dyDescent="0.2">
      <c r="A149" s="92">
        <v>145</v>
      </c>
      <c r="B149" s="57">
        <f t="shared" si="11"/>
        <v>25.92</v>
      </c>
      <c r="C149" s="63">
        <v>74.16</v>
      </c>
      <c r="D149" s="139">
        <v>23340</v>
      </c>
      <c r="E149" s="147">
        <v>12040</v>
      </c>
      <c r="F149" s="139">
        <f t="shared" si="12"/>
        <v>17427</v>
      </c>
      <c r="G149" s="140">
        <f t="shared" si="13"/>
        <v>12754</v>
      </c>
      <c r="H149" s="235">
        <v>174</v>
      </c>
    </row>
    <row r="150" spans="1:8" x14ac:dyDescent="0.2">
      <c r="A150" s="92">
        <v>146</v>
      </c>
      <c r="B150" s="57">
        <f t="shared" si="11"/>
        <v>25.92</v>
      </c>
      <c r="C150" s="63">
        <v>74.16</v>
      </c>
      <c r="D150" s="139">
        <v>23340</v>
      </c>
      <c r="E150" s="147">
        <v>12040</v>
      </c>
      <c r="F150" s="139">
        <f t="shared" si="12"/>
        <v>17427</v>
      </c>
      <c r="G150" s="140">
        <f t="shared" si="13"/>
        <v>12754</v>
      </c>
      <c r="H150" s="235">
        <v>174</v>
      </c>
    </row>
    <row r="151" spans="1:8" x14ac:dyDescent="0.2">
      <c r="A151" s="92">
        <v>147</v>
      </c>
      <c r="B151" s="57">
        <f t="shared" si="11"/>
        <v>25.93</v>
      </c>
      <c r="C151" s="63">
        <v>74.16</v>
      </c>
      <c r="D151" s="139">
        <v>23340</v>
      </c>
      <c r="E151" s="147">
        <v>12040</v>
      </c>
      <c r="F151" s="139">
        <f t="shared" si="12"/>
        <v>17421</v>
      </c>
      <c r="G151" s="140">
        <f t="shared" si="13"/>
        <v>12750</v>
      </c>
      <c r="H151" s="235">
        <v>174</v>
      </c>
    </row>
    <row r="152" spans="1:8" x14ac:dyDescent="0.2">
      <c r="A152" s="92">
        <v>148</v>
      </c>
      <c r="B152" s="57">
        <f t="shared" si="11"/>
        <v>25.93</v>
      </c>
      <c r="C152" s="63">
        <v>74.16</v>
      </c>
      <c r="D152" s="139">
        <v>23340</v>
      </c>
      <c r="E152" s="147">
        <v>12040</v>
      </c>
      <c r="F152" s="139">
        <f t="shared" si="12"/>
        <v>17421</v>
      </c>
      <c r="G152" s="140">
        <f t="shared" si="13"/>
        <v>12750</v>
      </c>
      <c r="H152" s="235">
        <v>174</v>
      </c>
    </row>
    <row r="153" spans="1:8" x14ac:dyDescent="0.2">
      <c r="A153" s="92">
        <v>149</v>
      </c>
      <c r="B153" s="57">
        <f t="shared" si="11"/>
        <v>25.93</v>
      </c>
      <c r="C153" s="63">
        <v>74.16</v>
      </c>
      <c r="D153" s="139">
        <v>23340</v>
      </c>
      <c r="E153" s="147">
        <v>12040</v>
      </c>
      <c r="F153" s="139">
        <f t="shared" si="12"/>
        <v>17421</v>
      </c>
      <c r="G153" s="140">
        <f t="shared" si="13"/>
        <v>12750</v>
      </c>
      <c r="H153" s="235">
        <v>174</v>
      </c>
    </row>
    <row r="154" spans="1:8" x14ac:dyDescent="0.2">
      <c r="A154" s="92">
        <v>150</v>
      </c>
      <c r="B154" s="57">
        <f t="shared" si="11"/>
        <v>25.94</v>
      </c>
      <c r="C154" s="63">
        <v>74.16</v>
      </c>
      <c r="D154" s="139">
        <v>23340</v>
      </c>
      <c r="E154" s="147">
        <v>12040</v>
      </c>
      <c r="F154" s="139">
        <f t="shared" si="12"/>
        <v>17416</v>
      </c>
      <c r="G154" s="140">
        <f t="shared" si="13"/>
        <v>12745</v>
      </c>
      <c r="H154" s="235">
        <v>174</v>
      </c>
    </row>
    <row r="155" spans="1:8" x14ac:dyDescent="0.2">
      <c r="A155" s="92">
        <v>151</v>
      </c>
      <c r="B155" s="57">
        <f t="shared" si="11"/>
        <v>25.94</v>
      </c>
      <c r="C155" s="63">
        <v>74.16</v>
      </c>
      <c r="D155" s="139">
        <v>23340</v>
      </c>
      <c r="E155" s="147">
        <v>12040</v>
      </c>
      <c r="F155" s="139">
        <f t="shared" si="12"/>
        <v>17416</v>
      </c>
      <c r="G155" s="140">
        <f t="shared" si="13"/>
        <v>12745</v>
      </c>
      <c r="H155" s="235">
        <v>174</v>
      </c>
    </row>
    <row r="156" spans="1:8" x14ac:dyDescent="0.2">
      <c r="A156" s="92">
        <v>152</v>
      </c>
      <c r="B156" s="57">
        <f t="shared" si="11"/>
        <v>25.94</v>
      </c>
      <c r="C156" s="63">
        <v>74.16</v>
      </c>
      <c r="D156" s="139">
        <v>23340</v>
      </c>
      <c r="E156" s="147">
        <v>12040</v>
      </c>
      <c r="F156" s="139">
        <f t="shared" si="12"/>
        <v>17416</v>
      </c>
      <c r="G156" s="140">
        <f t="shared" si="13"/>
        <v>12745</v>
      </c>
      <c r="H156" s="235">
        <v>174</v>
      </c>
    </row>
    <row r="157" spans="1:8" x14ac:dyDescent="0.2">
      <c r="A157" s="92">
        <v>153</v>
      </c>
      <c r="B157" s="57">
        <f t="shared" si="11"/>
        <v>25.94</v>
      </c>
      <c r="C157" s="63">
        <v>74.16</v>
      </c>
      <c r="D157" s="139">
        <v>23340</v>
      </c>
      <c r="E157" s="147">
        <v>12040</v>
      </c>
      <c r="F157" s="139">
        <f t="shared" si="12"/>
        <v>17416</v>
      </c>
      <c r="G157" s="140">
        <f t="shared" si="13"/>
        <v>12745</v>
      </c>
      <c r="H157" s="235">
        <v>174</v>
      </c>
    </row>
    <row r="158" spans="1:8" x14ac:dyDescent="0.2">
      <c r="A158" s="92">
        <v>154</v>
      </c>
      <c r="B158" s="57">
        <f t="shared" si="11"/>
        <v>25.95</v>
      </c>
      <c r="C158" s="63">
        <v>74.16</v>
      </c>
      <c r="D158" s="139">
        <v>23340</v>
      </c>
      <c r="E158" s="147">
        <v>12040</v>
      </c>
      <c r="F158" s="139">
        <f t="shared" si="12"/>
        <v>17410</v>
      </c>
      <c r="G158" s="140">
        <f t="shared" si="13"/>
        <v>12741</v>
      </c>
      <c r="H158" s="235">
        <v>174</v>
      </c>
    </row>
    <row r="159" spans="1:8" x14ac:dyDescent="0.2">
      <c r="A159" s="92">
        <v>155</v>
      </c>
      <c r="B159" s="57">
        <f t="shared" si="11"/>
        <v>25.95</v>
      </c>
      <c r="C159" s="63">
        <v>74.16</v>
      </c>
      <c r="D159" s="139">
        <v>23340</v>
      </c>
      <c r="E159" s="147">
        <v>12040</v>
      </c>
      <c r="F159" s="139">
        <f t="shared" si="12"/>
        <v>17410</v>
      </c>
      <c r="G159" s="140">
        <f t="shared" si="13"/>
        <v>12741</v>
      </c>
      <c r="H159" s="235">
        <v>174</v>
      </c>
    </row>
    <row r="160" spans="1:8" x14ac:dyDescent="0.2">
      <c r="A160" s="92">
        <v>156</v>
      </c>
      <c r="B160" s="57">
        <f t="shared" si="11"/>
        <v>25.95</v>
      </c>
      <c r="C160" s="63">
        <v>74.16</v>
      </c>
      <c r="D160" s="139">
        <v>23340</v>
      </c>
      <c r="E160" s="147">
        <v>12040</v>
      </c>
      <c r="F160" s="139">
        <f t="shared" si="12"/>
        <v>17410</v>
      </c>
      <c r="G160" s="140">
        <f t="shared" si="13"/>
        <v>12741</v>
      </c>
      <c r="H160" s="235">
        <v>174</v>
      </c>
    </row>
    <row r="161" spans="1:8" x14ac:dyDescent="0.2">
      <c r="A161" s="92">
        <v>157</v>
      </c>
      <c r="B161" s="57">
        <f t="shared" si="11"/>
        <v>25.96</v>
      </c>
      <c r="C161" s="63">
        <v>74.16</v>
      </c>
      <c r="D161" s="139">
        <v>23340</v>
      </c>
      <c r="E161" s="147">
        <v>12040</v>
      </c>
      <c r="F161" s="139">
        <f t="shared" si="12"/>
        <v>17405</v>
      </c>
      <c r="G161" s="140">
        <f t="shared" si="13"/>
        <v>12737</v>
      </c>
      <c r="H161" s="235">
        <v>174</v>
      </c>
    </row>
    <row r="162" spans="1:8" x14ac:dyDescent="0.2">
      <c r="A162" s="92">
        <v>158</v>
      </c>
      <c r="B162" s="57">
        <f t="shared" si="11"/>
        <v>25.96</v>
      </c>
      <c r="C162" s="63">
        <v>74.16</v>
      </c>
      <c r="D162" s="139">
        <v>23340</v>
      </c>
      <c r="E162" s="147">
        <v>12040</v>
      </c>
      <c r="F162" s="139">
        <f t="shared" si="12"/>
        <v>17405</v>
      </c>
      <c r="G162" s="140">
        <f t="shared" si="13"/>
        <v>12737</v>
      </c>
      <c r="H162" s="235">
        <v>174</v>
      </c>
    </row>
    <row r="163" spans="1:8" x14ac:dyDescent="0.2">
      <c r="A163" s="92">
        <v>159</v>
      </c>
      <c r="B163" s="57">
        <f t="shared" si="11"/>
        <v>25.96</v>
      </c>
      <c r="C163" s="63">
        <v>74.16</v>
      </c>
      <c r="D163" s="139">
        <v>23340</v>
      </c>
      <c r="E163" s="147">
        <v>12040</v>
      </c>
      <c r="F163" s="139">
        <f t="shared" si="12"/>
        <v>17405</v>
      </c>
      <c r="G163" s="140">
        <f t="shared" si="13"/>
        <v>12737</v>
      </c>
      <c r="H163" s="235">
        <v>174</v>
      </c>
    </row>
    <row r="164" spans="1:8" x14ac:dyDescent="0.2">
      <c r="A164" s="92">
        <v>160</v>
      </c>
      <c r="B164" s="57">
        <f t="shared" si="11"/>
        <v>25.97</v>
      </c>
      <c r="C164" s="63">
        <v>74.16</v>
      </c>
      <c r="D164" s="139">
        <v>23340</v>
      </c>
      <c r="E164" s="147">
        <v>12040</v>
      </c>
      <c r="F164" s="139">
        <f t="shared" si="12"/>
        <v>17399</v>
      </c>
      <c r="G164" s="140">
        <f t="shared" si="13"/>
        <v>12733</v>
      </c>
      <c r="H164" s="235">
        <v>174</v>
      </c>
    </row>
    <row r="165" spans="1:8" x14ac:dyDescent="0.2">
      <c r="A165" s="92">
        <v>161</v>
      </c>
      <c r="B165" s="57">
        <f t="shared" si="11"/>
        <v>25.97</v>
      </c>
      <c r="C165" s="63">
        <v>74.16</v>
      </c>
      <c r="D165" s="139">
        <v>23340</v>
      </c>
      <c r="E165" s="147">
        <v>12040</v>
      </c>
      <c r="F165" s="139">
        <f t="shared" si="12"/>
        <v>17399</v>
      </c>
      <c r="G165" s="140">
        <f t="shared" si="13"/>
        <v>12733</v>
      </c>
      <c r="H165" s="235">
        <v>174</v>
      </c>
    </row>
    <row r="166" spans="1:8" x14ac:dyDescent="0.2">
      <c r="A166" s="92">
        <v>162</v>
      </c>
      <c r="B166" s="57">
        <f t="shared" si="11"/>
        <v>25.97</v>
      </c>
      <c r="C166" s="63">
        <v>74.16</v>
      </c>
      <c r="D166" s="139">
        <v>23340</v>
      </c>
      <c r="E166" s="147">
        <v>12040</v>
      </c>
      <c r="F166" s="139">
        <f t="shared" si="12"/>
        <v>17399</v>
      </c>
      <c r="G166" s="140">
        <f t="shared" si="13"/>
        <v>12733</v>
      </c>
      <c r="H166" s="235">
        <v>174</v>
      </c>
    </row>
    <row r="167" spans="1:8" x14ac:dyDescent="0.2">
      <c r="A167" s="92">
        <v>163</v>
      </c>
      <c r="B167" s="57">
        <f t="shared" si="11"/>
        <v>25.97</v>
      </c>
      <c r="C167" s="63">
        <v>74.16</v>
      </c>
      <c r="D167" s="139">
        <v>23340</v>
      </c>
      <c r="E167" s="147">
        <v>12040</v>
      </c>
      <c r="F167" s="139">
        <f t="shared" si="12"/>
        <v>17399</v>
      </c>
      <c r="G167" s="140">
        <f t="shared" si="13"/>
        <v>12733</v>
      </c>
      <c r="H167" s="235">
        <v>174</v>
      </c>
    </row>
    <row r="168" spans="1:8" x14ac:dyDescent="0.2">
      <c r="A168" s="92">
        <v>164</v>
      </c>
      <c r="B168" s="57">
        <f t="shared" si="11"/>
        <v>25.98</v>
      </c>
      <c r="C168" s="63">
        <v>74.16</v>
      </c>
      <c r="D168" s="139">
        <v>23340</v>
      </c>
      <c r="E168" s="147">
        <v>12040</v>
      </c>
      <c r="F168" s="139">
        <f t="shared" si="12"/>
        <v>17393</v>
      </c>
      <c r="G168" s="140">
        <f t="shared" si="13"/>
        <v>12729</v>
      </c>
      <c r="H168" s="235">
        <v>174</v>
      </c>
    </row>
    <row r="169" spans="1:8" x14ac:dyDescent="0.2">
      <c r="A169" s="92">
        <v>165</v>
      </c>
      <c r="B169" s="57">
        <f t="shared" si="11"/>
        <v>25.98</v>
      </c>
      <c r="C169" s="63">
        <v>74.16</v>
      </c>
      <c r="D169" s="139">
        <v>23340</v>
      </c>
      <c r="E169" s="147">
        <v>12040</v>
      </c>
      <c r="F169" s="139">
        <f t="shared" si="12"/>
        <v>17393</v>
      </c>
      <c r="G169" s="140">
        <f t="shared" si="13"/>
        <v>12729</v>
      </c>
      <c r="H169" s="235">
        <v>174</v>
      </c>
    </row>
    <row r="170" spans="1:8" x14ac:dyDescent="0.2">
      <c r="A170" s="92">
        <v>166</v>
      </c>
      <c r="B170" s="57">
        <f t="shared" si="11"/>
        <v>25.98</v>
      </c>
      <c r="C170" s="63">
        <v>74.16</v>
      </c>
      <c r="D170" s="139">
        <v>23340</v>
      </c>
      <c r="E170" s="147">
        <v>12040</v>
      </c>
      <c r="F170" s="139">
        <f t="shared" si="12"/>
        <v>17393</v>
      </c>
      <c r="G170" s="140">
        <f t="shared" si="13"/>
        <v>12729</v>
      </c>
      <c r="H170" s="235">
        <v>174</v>
      </c>
    </row>
    <row r="171" spans="1:8" x14ac:dyDescent="0.2">
      <c r="A171" s="92">
        <v>167</v>
      </c>
      <c r="B171" s="57">
        <f t="shared" si="11"/>
        <v>25.99</v>
      </c>
      <c r="C171" s="63">
        <v>74.16</v>
      </c>
      <c r="D171" s="139">
        <v>23340</v>
      </c>
      <c r="E171" s="147">
        <v>12040</v>
      </c>
      <c r="F171" s="139">
        <f t="shared" si="12"/>
        <v>17388</v>
      </c>
      <c r="G171" s="140">
        <f t="shared" si="13"/>
        <v>12725</v>
      </c>
      <c r="H171" s="235">
        <v>174</v>
      </c>
    </row>
    <row r="172" spans="1:8" x14ac:dyDescent="0.2">
      <c r="A172" s="92">
        <v>168</v>
      </c>
      <c r="B172" s="57">
        <f t="shared" si="11"/>
        <v>25.99</v>
      </c>
      <c r="C172" s="63">
        <v>74.16</v>
      </c>
      <c r="D172" s="139">
        <v>23340</v>
      </c>
      <c r="E172" s="147">
        <v>12040</v>
      </c>
      <c r="F172" s="139">
        <f t="shared" si="12"/>
        <v>17388</v>
      </c>
      <c r="G172" s="140">
        <f t="shared" si="13"/>
        <v>12725</v>
      </c>
      <c r="H172" s="235">
        <v>174</v>
      </c>
    </row>
    <row r="173" spans="1:8" x14ac:dyDescent="0.2">
      <c r="A173" s="92">
        <v>169</v>
      </c>
      <c r="B173" s="57">
        <f t="shared" si="11"/>
        <v>25.99</v>
      </c>
      <c r="C173" s="63">
        <v>74.16</v>
      </c>
      <c r="D173" s="139">
        <v>23340</v>
      </c>
      <c r="E173" s="147">
        <v>12040</v>
      </c>
      <c r="F173" s="139">
        <f t="shared" si="12"/>
        <v>17388</v>
      </c>
      <c r="G173" s="140">
        <f t="shared" si="13"/>
        <v>12725</v>
      </c>
      <c r="H173" s="235">
        <v>174</v>
      </c>
    </row>
    <row r="174" spans="1:8" x14ac:dyDescent="0.2">
      <c r="A174" s="92">
        <v>170</v>
      </c>
      <c r="B174" s="57">
        <f t="shared" si="11"/>
        <v>26</v>
      </c>
      <c r="C174" s="63">
        <v>74.16</v>
      </c>
      <c r="D174" s="139">
        <v>23340</v>
      </c>
      <c r="E174" s="147">
        <v>12040</v>
      </c>
      <c r="F174" s="139">
        <f t="shared" si="12"/>
        <v>17382</v>
      </c>
      <c r="G174" s="140">
        <f t="shared" si="13"/>
        <v>12721</v>
      </c>
      <c r="H174" s="235">
        <v>174</v>
      </c>
    </row>
    <row r="175" spans="1:8" x14ac:dyDescent="0.2">
      <c r="A175" s="92">
        <v>171</v>
      </c>
      <c r="B175" s="57">
        <f t="shared" si="11"/>
        <v>26</v>
      </c>
      <c r="C175" s="63">
        <v>74.16</v>
      </c>
      <c r="D175" s="139">
        <v>23340</v>
      </c>
      <c r="E175" s="147">
        <v>12040</v>
      </c>
      <c r="F175" s="139">
        <f t="shared" si="12"/>
        <v>17382</v>
      </c>
      <c r="G175" s="140">
        <f t="shared" si="13"/>
        <v>12721</v>
      </c>
      <c r="H175" s="235">
        <v>174</v>
      </c>
    </row>
    <row r="176" spans="1:8" x14ac:dyDescent="0.2">
      <c r="A176" s="92">
        <v>172</v>
      </c>
      <c r="B176" s="57">
        <f t="shared" ref="B176:B187" si="14">ROUND(2*(0.0015*A176+12.74285),2)</f>
        <v>26</v>
      </c>
      <c r="C176" s="63">
        <v>74.16</v>
      </c>
      <c r="D176" s="139">
        <v>23340</v>
      </c>
      <c r="E176" s="147">
        <v>12040</v>
      </c>
      <c r="F176" s="139">
        <f t="shared" si="12"/>
        <v>17382</v>
      </c>
      <c r="G176" s="140">
        <f t="shared" si="13"/>
        <v>12721</v>
      </c>
      <c r="H176" s="235">
        <v>174</v>
      </c>
    </row>
    <row r="177" spans="1:8" x14ac:dyDescent="0.2">
      <c r="A177" s="92">
        <v>173</v>
      </c>
      <c r="B177" s="57">
        <f t="shared" si="14"/>
        <v>26</v>
      </c>
      <c r="C177" s="63">
        <v>74.16</v>
      </c>
      <c r="D177" s="139">
        <v>23340</v>
      </c>
      <c r="E177" s="147">
        <v>12040</v>
      </c>
      <c r="F177" s="139">
        <f t="shared" si="12"/>
        <v>17382</v>
      </c>
      <c r="G177" s="140">
        <f t="shared" si="13"/>
        <v>12721</v>
      </c>
      <c r="H177" s="235">
        <v>174</v>
      </c>
    </row>
    <row r="178" spans="1:8" x14ac:dyDescent="0.2">
      <c r="A178" s="92">
        <v>174</v>
      </c>
      <c r="B178" s="57">
        <f t="shared" si="14"/>
        <v>26.01</v>
      </c>
      <c r="C178" s="63">
        <v>74.16</v>
      </c>
      <c r="D178" s="139">
        <v>23340</v>
      </c>
      <c r="E178" s="147">
        <v>12040</v>
      </c>
      <c r="F178" s="139">
        <f t="shared" si="12"/>
        <v>17376</v>
      </c>
      <c r="G178" s="140">
        <f t="shared" si="13"/>
        <v>12716</v>
      </c>
      <c r="H178" s="235">
        <v>174</v>
      </c>
    </row>
    <row r="179" spans="1:8" x14ac:dyDescent="0.2">
      <c r="A179" s="92">
        <v>175</v>
      </c>
      <c r="B179" s="57">
        <f t="shared" si="14"/>
        <v>26.01</v>
      </c>
      <c r="C179" s="63">
        <v>74.16</v>
      </c>
      <c r="D179" s="139">
        <v>23340</v>
      </c>
      <c r="E179" s="147">
        <v>12040</v>
      </c>
      <c r="F179" s="139">
        <f t="shared" si="12"/>
        <v>17376</v>
      </c>
      <c r="G179" s="140">
        <f t="shared" si="13"/>
        <v>12716</v>
      </c>
      <c r="H179" s="235">
        <v>174</v>
      </c>
    </row>
    <row r="180" spans="1:8" x14ac:dyDescent="0.2">
      <c r="A180" s="92">
        <v>176</v>
      </c>
      <c r="B180" s="57">
        <f t="shared" si="14"/>
        <v>26.01</v>
      </c>
      <c r="C180" s="63">
        <v>74.16</v>
      </c>
      <c r="D180" s="139">
        <v>23340</v>
      </c>
      <c r="E180" s="147">
        <v>12040</v>
      </c>
      <c r="F180" s="139">
        <f t="shared" si="12"/>
        <v>17376</v>
      </c>
      <c r="G180" s="140">
        <f t="shared" si="13"/>
        <v>12716</v>
      </c>
      <c r="H180" s="235">
        <v>174</v>
      </c>
    </row>
    <row r="181" spans="1:8" x14ac:dyDescent="0.2">
      <c r="A181" s="92">
        <v>177</v>
      </c>
      <c r="B181" s="57">
        <f t="shared" si="14"/>
        <v>26.02</v>
      </c>
      <c r="C181" s="63">
        <v>74.16</v>
      </c>
      <c r="D181" s="139">
        <v>23340</v>
      </c>
      <c r="E181" s="147">
        <v>12040</v>
      </c>
      <c r="F181" s="139">
        <f t="shared" si="12"/>
        <v>17371</v>
      </c>
      <c r="G181" s="140">
        <f t="shared" si="13"/>
        <v>12712</v>
      </c>
      <c r="H181" s="235">
        <v>174</v>
      </c>
    </row>
    <row r="182" spans="1:8" x14ac:dyDescent="0.2">
      <c r="A182" s="92">
        <v>178</v>
      </c>
      <c r="B182" s="57">
        <f t="shared" si="14"/>
        <v>26.02</v>
      </c>
      <c r="C182" s="63">
        <v>74.16</v>
      </c>
      <c r="D182" s="139">
        <v>23340</v>
      </c>
      <c r="E182" s="147">
        <v>12040</v>
      </c>
      <c r="F182" s="139">
        <f t="shared" si="12"/>
        <v>17371</v>
      </c>
      <c r="G182" s="140">
        <f t="shared" si="13"/>
        <v>12712</v>
      </c>
      <c r="H182" s="235">
        <v>174</v>
      </c>
    </row>
    <row r="183" spans="1:8" x14ac:dyDescent="0.2">
      <c r="A183" s="92">
        <v>179</v>
      </c>
      <c r="B183" s="57">
        <f t="shared" si="14"/>
        <v>26.02</v>
      </c>
      <c r="C183" s="63">
        <v>74.16</v>
      </c>
      <c r="D183" s="139">
        <v>23340</v>
      </c>
      <c r="E183" s="147">
        <v>12040</v>
      </c>
      <c r="F183" s="139">
        <f t="shared" si="12"/>
        <v>17371</v>
      </c>
      <c r="G183" s="140">
        <f t="shared" si="13"/>
        <v>12712</v>
      </c>
      <c r="H183" s="235">
        <v>174</v>
      </c>
    </row>
    <row r="184" spans="1:8" x14ac:dyDescent="0.2">
      <c r="A184" s="92">
        <v>180</v>
      </c>
      <c r="B184" s="57">
        <f t="shared" si="14"/>
        <v>26.03</v>
      </c>
      <c r="C184" s="63">
        <v>74.16</v>
      </c>
      <c r="D184" s="139">
        <v>23340</v>
      </c>
      <c r="E184" s="147">
        <v>12040</v>
      </c>
      <c r="F184" s="139">
        <f t="shared" si="12"/>
        <v>17365</v>
      </c>
      <c r="G184" s="140">
        <f t="shared" si="13"/>
        <v>12708</v>
      </c>
      <c r="H184" s="235">
        <v>174</v>
      </c>
    </row>
    <row r="185" spans="1:8" x14ac:dyDescent="0.2">
      <c r="A185" s="92">
        <v>181</v>
      </c>
      <c r="B185" s="57">
        <f t="shared" si="14"/>
        <v>26.03</v>
      </c>
      <c r="C185" s="63">
        <v>74.16</v>
      </c>
      <c r="D185" s="139">
        <v>23340</v>
      </c>
      <c r="E185" s="147">
        <v>12040</v>
      </c>
      <c r="F185" s="139">
        <f t="shared" si="12"/>
        <v>17365</v>
      </c>
      <c r="G185" s="140">
        <f t="shared" si="13"/>
        <v>12708</v>
      </c>
      <c r="H185" s="235">
        <v>174</v>
      </c>
    </row>
    <row r="186" spans="1:8" x14ac:dyDescent="0.2">
      <c r="A186" s="92">
        <v>182</v>
      </c>
      <c r="B186" s="57">
        <f t="shared" si="14"/>
        <v>26.03</v>
      </c>
      <c r="C186" s="63">
        <v>74.16</v>
      </c>
      <c r="D186" s="139">
        <v>23340</v>
      </c>
      <c r="E186" s="147">
        <v>12040</v>
      </c>
      <c r="F186" s="139">
        <f t="shared" si="12"/>
        <v>17365</v>
      </c>
      <c r="G186" s="140">
        <f t="shared" si="13"/>
        <v>12708</v>
      </c>
      <c r="H186" s="235">
        <v>174</v>
      </c>
    </row>
    <row r="187" spans="1:8" ht="13.5" thickBot="1" x14ac:dyDescent="0.25">
      <c r="A187" s="93">
        <v>183</v>
      </c>
      <c r="B187" s="64">
        <f t="shared" si="14"/>
        <v>26.03</v>
      </c>
      <c r="C187" s="65">
        <v>74.16</v>
      </c>
      <c r="D187" s="144">
        <v>23340</v>
      </c>
      <c r="E187" s="141">
        <v>12040</v>
      </c>
      <c r="F187" s="144">
        <f t="shared" si="12"/>
        <v>17365</v>
      </c>
      <c r="G187" s="153">
        <f t="shared" si="13"/>
        <v>12708</v>
      </c>
      <c r="H187" s="439">
        <v>174</v>
      </c>
    </row>
  </sheetData>
  <mergeCells count="2">
    <mergeCell ref="A13:B13"/>
    <mergeCell ref="G14:H14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4" orientation="portrait" r:id="rId1"/>
  <headerFooter alignWithMargins="0">
    <oddHeader>&amp;LKrajský úřad Plzeňského kraje&amp;R25. 2. 2015</oddHeader>
    <oddFooter>Stránka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I187"/>
  <sheetViews>
    <sheetView workbookViewId="0">
      <pane ySplit="15" topLeftCell="A16" activePane="bottomLeft" state="frozenSplit"/>
      <selection activeCell="J36" sqref="J36"/>
      <selection pane="bottomLeft" activeCell="F16" sqref="F16"/>
    </sheetView>
  </sheetViews>
  <sheetFormatPr defaultRowHeight="12.75" x14ac:dyDescent="0.2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5.140625" customWidth="1"/>
    <col min="6" max="6" width="12.85546875" customWidth="1"/>
    <col min="7" max="7" width="11.140625" customWidth="1"/>
    <col min="8" max="8" width="10.7109375" customWidth="1"/>
    <col min="9" max="9" width="16.140625" customWidth="1"/>
  </cols>
  <sheetData>
    <row r="1" spans="1:9" x14ac:dyDescent="0.2">
      <c r="H1" t="s">
        <v>214</v>
      </c>
    </row>
    <row r="2" spans="1:9" ht="4.5" customHeight="1" x14ac:dyDescent="0.2"/>
    <row r="3" spans="1:9" ht="20.25" x14ac:dyDescent="0.3">
      <c r="A3" s="30" t="s">
        <v>735</v>
      </c>
      <c r="C3" s="26"/>
      <c r="D3" s="26"/>
      <c r="E3" s="26"/>
      <c r="F3" s="27"/>
      <c r="G3" s="27"/>
      <c r="H3" s="28"/>
      <c r="I3" s="28"/>
    </row>
    <row r="4" spans="1:9" ht="15" x14ac:dyDescent="0.25">
      <c r="A4" s="58" t="s">
        <v>215</v>
      </c>
      <c r="B4" s="32"/>
      <c r="C4" s="32"/>
      <c r="D4" s="32"/>
      <c r="E4" s="32"/>
      <c r="F4" s="32"/>
      <c r="G4" s="32"/>
      <c r="I4" s="28"/>
    </row>
    <row r="5" spans="1:9" ht="15" x14ac:dyDescent="0.25">
      <c r="A5" s="58" t="s">
        <v>243</v>
      </c>
      <c r="B5" s="32"/>
      <c r="C5" s="32"/>
      <c r="D5" s="32"/>
      <c r="E5" s="32"/>
      <c r="F5" s="32"/>
      <c r="G5" s="32"/>
      <c r="I5" s="28"/>
    </row>
    <row r="6" spans="1:9" ht="15.75" x14ac:dyDescent="0.25">
      <c r="A6" s="33"/>
      <c r="B6" s="34"/>
      <c r="C6" s="35" t="s">
        <v>158</v>
      </c>
      <c r="F6" s="36" t="s">
        <v>159</v>
      </c>
      <c r="G6" s="36"/>
      <c r="I6" s="28"/>
    </row>
    <row r="7" spans="1:9" ht="15.75" x14ac:dyDescent="0.25">
      <c r="A7" s="37" t="s">
        <v>25</v>
      </c>
      <c r="B7" s="34"/>
      <c r="C7" s="59">
        <v>22.5</v>
      </c>
      <c r="D7" s="60"/>
      <c r="E7" s="61"/>
      <c r="F7" s="59"/>
      <c r="G7" s="62"/>
      <c r="I7" s="28"/>
    </row>
    <row r="8" spans="1:9" ht="15.75" x14ac:dyDescent="0.25">
      <c r="A8" s="37" t="s">
        <v>26</v>
      </c>
      <c r="B8" s="34"/>
      <c r="C8" s="59" t="s">
        <v>34</v>
      </c>
      <c r="D8" s="60"/>
      <c r="E8" s="61"/>
      <c r="F8" s="62"/>
      <c r="G8" s="62"/>
      <c r="I8" s="28"/>
    </row>
    <row r="9" spans="1:9" ht="15.75" x14ac:dyDescent="0.25">
      <c r="A9" s="37" t="s">
        <v>27</v>
      </c>
      <c r="B9" s="34"/>
      <c r="C9" s="59" t="s">
        <v>35</v>
      </c>
      <c r="D9" s="60"/>
      <c r="E9" s="61"/>
      <c r="F9" s="62"/>
      <c r="G9" s="62"/>
      <c r="I9" s="28"/>
    </row>
    <row r="10" spans="1:9" ht="15.75" x14ac:dyDescent="0.25">
      <c r="A10" s="37" t="s">
        <v>28</v>
      </c>
      <c r="B10" s="34"/>
      <c r="C10" s="59" t="s">
        <v>75</v>
      </c>
      <c r="D10" s="60"/>
      <c r="E10" s="61"/>
      <c r="F10" s="62"/>
      <c r="G10" s="62"/>
      <c r="I10" s="28"/>
    </row>
    <row r="11" spans="1:9" ht="15.75" x14ac:dyDescent="0.25">
      <c r="A11" s="37" t="s">
        <v>29</v>
      </c>
      <c r="B11" s="34"/>
      <c r="C11" s="59" t="s">
        <v>76</v>
      </c>
      <c r="D11" s="60"/>
      <c r="E11" s="61"/>
      <c r="F11" s="62"/>
      <c r="G11" s="62"/>
      <c r="I11" s="28"/>
    </row>
    <row r="12" spans="1:9" ht="15.75" x14ac:dyDescent="0.25">
      <c r="A12" s="37" t="s">
        <v>30</v>
      </c>
      <c r="B12" s="34"/>
      <c r="C12" s="59" t="s">
        <v>76</v>
      </c>
      <c r="D12" s="60"/>
      <c r="E12" s="61"/>
      <c r="F12" s="59"/>
      <c r="G12" s="62"/>
      <c r="I12" s="28"/>
    </row>
    <row r="13" spans="1:9" ht="6" customHeight="1" thickBot="1" x14ac:dyDescent="0.25">
      <c r="A13" s="512"/>
      <c r="B13" s="512"/>
      <c r="C13" s="44"/>
      <c r="D13" s="45"/>
      <c r="E13" s="46"/>
      <c r="F13" s="46"/>
      <c r="G13" s="46"/>
      <c r="I13" s="28"/>
    </row>
    <row r="14" spans="1:9" ht="15.75" x14ac:dyDescent="0.2">
      <c r="A14" s="29"/>
      <c r="B14" s="47" t="s">
        <v>197</v>
      </c>
      <c r="C14" s="48"/>
      <c r="D14" s="47" t="s">
        <v>198</v>
      </c>
      <c r="E14" s="48"/>
      <c r="F14" s="49" t="s">
        <v>199</v>
      </c>
      <c r="G14" s="513" t="s">
        <v>200</v>
      </c>
      <c r="H14" s="514"/>
    </row>
    <row r="15" spans="1:9" ht="45.75" thickBot="1" x14ac:dyDescent="0.25">
      <c r="A15" s="50" t="s">
        <v>31</v>
      </c>
      <c r="B15" s="51" t="s">
        <v>158</v>
      </c>
      <c r="C15" s="52" t="s">
        <v>159</v>
      </c>
      <c r="D15" s="53" t="s">
        <v>201</v>
      </c>
      <c r="E15" s="54" t="s">
        <v>202</v>
      </c>
      <c r="F15" s="155" t="s">
        <v>199</v>
      </c>
      <c r="G15" s="152" t="s">
        <v>535</v>
      </c>
      <c r="H15" s="156" t="s">
        <v>204</v>
      </c>
    </row>
    <row r="16" spans="1:9" x14ac:dyDescent="0.2">
      <c r="A16" s="119" t="s">
        <v>32</v>
      </c>
      <c r="B16" s="67">
        <v>22.5</v>
      </c>
      <c r="C16" s="63"/>
      <c r="D16" s="145">
        <v>23340</v>
      </c>
      <c r="E16" s="146"/>
      <c r="F16" s="145">
        <f>ROUND(12*1.35278*(1/B16*D16)+H16,0)</f>
        <v>16977</v>
      </c>
      <c r="G16" s="157">
        <f>ROUND(12*(1/B16*D16),0)</f>
        <v>12448</v>
      </c>
      <c r="H16" s="183">
        <v>138</v>
      </c>
    </row>
    <row r="17" spans="1:8" x14ac:dyDescent="0.2">
      <c r="A17" s="92">
        <v>13</v>
      </c>
      <c r="B17" s="57">
        <f t="shared" ref="B17:B22" si="0">ROUND(2.5*(2.4962*POWER(A17,0.5)),2)</f>
        <v>22.5</v>
      </c>
      <c r="C17" s="56"/>
      <c r="D17" s="139">
        <v>23340</v>
      </c>
      <c r="E17" s="147"/>
      <c r="F17" s="139">
        <f t="shared" ref="F17:F80" si="1">ROUND(12*1.35278*(1/B17*D17)+H17,0)</f>
        <v>16977</v>
      </c>
      <c r="G17" s="151">
        <f t="shared" ref="G17:G80" si="2">ROUND(12*(1/B17*D17),0)</f>
        <v>12448</v>
      </c>
      <c r="H17" s="235">
        <v>138</v>
      </c>
    </row>
    <row r="18" spans="1:8" x14ac:dyDescent="0.2">
      <c r="A18" s="92">
        <v>14</v>
      </c>
      <c r="B18" s="57">
        <f t="shared" si="0"/>
        <v>23.35</v>
      </c>
      <c r="C18" s="56"/>
      <c r="D18" s="139">
        <v>23340</v>
      </c>
      <c r="E18" s="147"/>
      <c r="F18" s="139">
        <f t="shared" si="1"/>
        <v>16364</v>
      </c>
      <c r="G18" s="151">
        <f t="shared" si="2"/>
        <v>11995</v>
      </c>
      <c r="H18" s="235">
        <v>138</v>
      </c>
    </row>
    <row r="19" spans="1:8" x14ac:dyDescent="0.2">
      <c r="A19" s="92">
        <v>15</v>
      </c>
      <c r="B19" s="57">
        <f t="shared" si="0"/>
        <v>24.17</v>
      </c>
      <c r="C19" s="56"/>
      <c r="D19" s="139">
        <v>23340</v>
      </c>
      <c r="E19" s="147"/>
      <c r="F19" s="139">
        <f t="shared" si="1"/>
        <v>15814</v>
      </c>
      <c r="G19" s="151">
        <f t="shared" si="2"/>
        <v>11588</v>
      </c>
      <c r="H19" s="235">
        <v>138</v>
      </c>
    </row>
    <row r="20" spans="1:8" x14ac:dyDescent="0.2">
      <c r="A20" s="92">
        <v>16</v>
      </c>
      <c r="B20" s="57">
        <f t="shared" si="0"/>
        <v>24.96</v>
      </c>
      <c r="C20" s="56"/>
      <c r="D20" s="139">
        <v>23340</v>
      </c>
      <c r="E20" s="147"/>
      <c r="F20" s="139">
        <f t="shared" si="1"/>
        <v>15318</v>
      </c>
      <c r="G20" s="151">
        <f t="shared" si="2"/>
        <v>11221</v>
      </c>
      <c r="H20" s="235">
        <v>138</v>
      </c>
    </row>
    <row r="21" spans="1:8" x14ac:dyDescent="0.2">
      <c r="A21" s="92">
        <v>17</v>
      </c>
      <c r="B21" s="57">
        <f t="shared" si="0"/>
        <v>25.73</v>
      </c>
      <c r="C21" s="56"/>
      <c r="D21" s="139">
        <v>23340</v>
      </c>
      <c r="E21" s="147"/>
      <c r="F21" s="139">
        <f t="shared" si="1"/>
        <v>14863</v>
      </c>
      <c r="G21" s="151">
        <f t="shared" si="2"/>
        <v>10885</v>
      </c>
      <c r="H21" s="235">
        <v>138</v>
      </c>
    </row>
    <row r="22" spans="1:8" x14ac:dyDescent="0.2">
      <c r="A22" s="92">
        <v>18</v>
      </c>
      <c r="B22" s="57">
        <f t="shared" si="0"/>
        <v>26.48</v>
      </c>
      <c r="C22" s="56"/>
      <c r="D22" s="139">
        <v>23340</v>
      </c>
      <c r="E22" s="147"/>
      <c r="F22" s="139">
        <f t="shared" si="1"/>
        <v>14446</v>
      </c>
      <c r="G22" s="151">
        <f t="shared" si="2"/>
        <v>10577</v>
      </c>
      <c r="H22" s="235">
        <v>138</v>
      </c>
    </row>
    <row r="23" spans="1:8" x14ac:dyDescent="0.2">
      <c r="A23" s="92">
        <v>19</v>
      </c>
      <c r="B23" s="57">
        <f t="shared" ref="B23:B28" si="3">ROUND(2.5*(3.89*POWER(A23,0.355)),2)</f>
        <v>27.66</v>
      </c>
      <c r="C23" s="56"/>
      <c r="D23" s="139">
        <v>23340</v>
      </c>
      <c r="E23" s="147"/>
      <c r="F23" s="139">
        <f t="shared" si="1"/>
        <v>13836</v>
      </c>
      <c r="G23" s="151">
        <f t="shared" si="2"/>
        <v>10126</v>
      </c>
      <c r="H23" s="235">
        <v>138</v>
      </c>
    </row>
    <row r="24" spans="1:8" x14ac:dyDescent="0.2">
      <c r="A24" s="92">
        <v>20</v>
      </c>
      <c r="B24" s="57">
        <f t="shared" si="3"/>
        <v>28.17</v>
      </c>
      <c r="C24" s="56"/>
      <c r="D24" s="139">
        <v>23340</v>
      </c>
      <c r="E24" s="147"/>
      <c r="F24" s="139">
        <f t="shared" si="1"/>
        <v>13588</v>
      </c>
      <c r="G24" s="151">
        <f t="shared" si="2"/>
        <v>9942</v>
      </c>
      <c r="H24" s="235">
        <v>138</v>
      </c>
    </row>
    <row r="25" spans="1:8" x14ac:dyDescent="0.2">
      <c r="A25" s="92">
        <v>21</v>
      </c>
      <c r="B25" s="57">
        <f t="shared" si="3"/>
        <v>28.66</v>
      </c>
      <c r="C25" s="56"/>
      <c r="D25" s="139">
        <v>23340</v>
      </c>
      <c r="E25" s="147"/>
      <c r="F25" s="139">
        <f t="shared" si="1"/>
        <v>13358</v>
      </c>
      <c r="G25" s="151">
        <f t="shared" si="2"/>
        <v>9773</v>
      </c>
      <c r="H25" s="235">
        <v>138</v>
      </c>
    </row>
    <row r="26" spans="1:8" x14ac:dyDescent="0.2">
      <c r="A26" s="92">
        <v>22</v>
      </c>
      <c r="B26" s="57">
        <f t="shared" si="3"/>
        <v>29.14</v>
      </c>
      <c r="C26" s="56"/>
      <c r="D26" s="139">
        <v>23340</v>
      </c>
      <c r="E26" s="147"/>
      <c r="F26" s="139">
        <f t="shared" si="1"/>
        <v>13140</v>
      </c>
      <c r="G26" s="151">
        <f t="shared" si="2"/>
        <v>9612</v>
      </c>
      <c r="H26" s="235">
        <v>138</v>
      </c>
    </row>
    <row r="27" spans="1:8" x14ac:dyDescent="0.2">
      <c r="A27" s="92">
        <v>23</v>
      </c>
      <c r="B27" s="57">
        <f t="shared" si="3"/>
        <v>29.6</v>
      </c>
      <c r="C27" s="56"/>
      <c r="D27" s="139">
        <v>23340</v>
      </c>
      <c r="E27" s="147"/>
      <c r="F27" s="139">
        <f t="shared" si="1"/>
        <v>12938</v>
      </c>
      <c r="G27" s="151">
        <f t="shared" si="2"/>
        <v>9462</v>
      </c>
      <c r="H27" s="235">
        <v>138</v>
      </c>
    </row>
    <row r="28" spans="1:8" x14ac:dyDescent="0.2">
      <c r="A28" s="92">
        <v>24</v>
      </c>
      <c r="B28" s="57">
        <f t="shared" si="3"/>
        <v>30.05</v>
      </c>
      <c r="C28" s="56"/>
      <c r="D28" s="139">
        <v>23340</v>
      </c>
      <c r="E28" s="147"/>
      <c r="F28" s="139">
        <f t="shared" si="1"/>
        <v>12747</v>
      </c>
      <c r="G28" s="151">
        <f t="shared" si="2"/>
        <v>9320</v>
      </c>
      <c r="H28" s="235">
        <v>138</v>
      </c>
    </row>
    <row r="29" spans="1:8" x14ac:dyDescent="0.2">
      <c r="A29" s="92">
        <v>25</v>
      </c>
      <c r="B29" s="57">
        <f t="shared" ref="B29:B60" si="4">ROUND(2.5*(LN(A29)+8.803),2)</f>
        <v>30.05</v>
      </c>
      <c r="C29" s="56"/>
      <c r="D29" s="139">
        <v>23340</v>
      </c>
      <c r="E29" s="147"/>
      <c r="F29" s="139">
        <f t="shared" si="1"/>
        <v>12747</v>
      </c>
      <c r="G29" s="151">
        <f t="shared" si="2"/>
        <v>9320</v>
      </c>
      <c r="H29" s="235">
        <v>138</v>
      </c>
    </row>
    <row r="30" spans="1:8" x14ac:dyDescent="0.2">
      <c r="A30" s="92">
        <v>26</v>
      </c>
      <c r="B30" s="57">
        <f t="shared" si="4"/>
        <v>30.15</v>
      </c>
      <c r="C30" s="56"/>
      <c r="D30" s="139">
        <v>23340</v>
      </c>
      <c r="E30" s="147"/>
      <c r="F30" s="139">
        <f t="shared" si="1"/>
        <v>12705</v>
      </c>
      <c r="G30" s="151">
        <f t="shared" si="2"/>
        <v>9290</v>
      </c>
      <c r="H30" s="235">
        <v>138</v>
      </c>
    </row>
    <row r="31" spans="1:8" x14ac:dyDescent="0.2">
      <c r="A31" s="92">
        <v>27</v>
      </c>
      <c r="B31" s="57">
        <f t="shared" si="4"/>
        <v>30.25</v>
      </c>
      <c r="C31" s="56"/>
      <c r="D31" s="139">
        <v>23340</v>
      </c>
      <c r="E31" s="147"/>
      <c r="F31" s="139">
        <f t="shared" si="1"/>
        <v>12663</v>
      </c>
      <c r="G31" s="151">
        <f t="shared" si="2"/>
        <v>9259</v>
      </c>
      <c r="H31" s="235">
        <v>138</v>
      </c>
    </row>
    <row r="32" spans="1:8" x14ac:dyDescent="0.2">
      <c r="A32" s="92">
        <v>28</v>
      </c>
      <c r="B32" s="57">
        <f t="shared" si="4"/>
        <v>30.34</v>
      </c>
      <c r="C32" s="56"/>
      <c r="D32" s="139">
        <v>23340</v>
      </c>
      <c r="E32" s="147"/>
      <c r="F32" s="139">
        <f t="shared" si="1"/>
        <v>12626</v>
      </c>
      <c r="G32" s="151">
        <f t="shared" si="2"/>
        <v>9231</v>
      </c>
      <c r="H32" s="235">
        <v>138</v>
      </c>
    </row>
    <row r="33" spans="1:8" x14ac:dyDescent="0.2">
      <c r="A33" s="92">
        <v>29</v>
      </c>
      <c r="B33" s="57">
        <f t="shared" si="4"/>
        <v>30.43</v>
      </c>
      <c r="C33" s="56"/>
      <c r="D33" s="139">
        <v>23340</v>
      </c>
      <c r="E33" s="147"/>
      <c r="F33" s="139">
        <f t="shared" si="1"/>
        <v>12589</v>
      </c>
      <c r="G33" s="151">
        <f t="shared" si="2"/>
        <v>9204</v>
      </c>
      <c r="H33" s="235">
        <v>138</v>
      </c>
    </row>
    <row r="34" spans="1:8" x14ac:dyDescent="0.2">
      <c r="A34" s="92">
        <v>30</v>
      </c>
      <c r="B34" s="57">
        <f t="shared" si="4"/>
        <v>30.51</v>
      </c>
      <c r="C34" s="56"/>
      <c r="D34" s="139">
        <v>23340</v>
      </c>
      <c r="E34" s="147"/>
      <c r="F34" s="139">
        <f t="shared" si="1"/>
        <v>12556</v>
      </c>
      <c r="G34" s="151">
        <f t="shared" si="2"/>
        <v>9180</v>
      </c>
      <c r="H34" s="235">
        <v>138</v>
      </c>
    </row>
    <row r="35" spans="1:8" x14ac:dyDescent="0.2">
      <c r="A35" s="92">
        <v>31</v>
      </c>
      <c r="B35" s="57">
        <f t="shared" si="4"/>
        <v>30.59</v>
      </c>
      <c r="C35" s="56"/>
      <c r="D35" s="139">
        <v>23340</v>
      </c>
      <c r="E35" s="147"/>
      <c r="F35" s="139">
        <f t="shared" si="1"/>
        <v>12524</v>
      </c>
      <c r="G35" s="151">
        <f t="shared" si="2"/>
        <v>9156</v>
      </c>
      <c r="H35" s="235">
        <v>138</v>
      </c>
    </row>
    <row r="36" spans="1:8" x14ac:dyDescent="0.2">
      <c r="A36" s="92">
        <v>32</v>
      </c>
      <c r="B36" s="57">
        <f t="shared" si="4"/>
        <v>30.67</v>
      </c>
      <c r="C36" s="56"/>
      <c r="D36" s="139">
        <v>23340</v>
      </c>
      <c r="E36" s="147"/>
      <c r="F36" s="139">
        <f t="shared" si="1"/>
        <v>12492</v>
      </c>
      <c r="G36" s="151">
        <f t="shared" si="2"/>
        <v>9132</v>
      </c>
      <c r="H36" s="235">
        <v>138</v>
      </c>
    </row>
    <row r="37" spans="1:8" x14ac:dyDescent="0.2">
      <c r="A37" s="92">
        <v>33</v>
      </c>
      <c r="B37" s="57">
        <f t="shared" si="4"/>
        <v>30.75</v>
      </c>
      <c r="C37" s="56"/>
      <c r="D37" s="139">
        <v>23340</v>
      </c>
      <c r="E37" s="147"/>
      <c r="F37" s="139">
        <f t="shared" si="1"/>
        <v>12460</v>
      </c>
      <c r="G37" s="151">
        <f t="shared" si="2"/>
        <v>9108</v>
      </c>
      <c r="H37" s="235">
        <v>138</v>
      </c>
    </row>
    <row r="38" spans="1:8" x14ac:dyDescent="0.2">
      <c r="A38" s="92">
        <v>34</v>
      </c>
      <c r="B38" s="57">
        <f t="shared" si="4"/>
        <v>30.82</v>
      </c>
      <c r="C38" s="56"/>
      <c r="D38" s="139">
        <v>23340</v>
      </c>
      <c r="E38" s="147"/>
      <c r="F38" s="139">
        <f t="shared" si="1"/>
        <v>12432</v>
      </c>
      <c r="G38" s="151">
        <f t="shared" si="2"/>
        <v>9088</v>
      </c>
      <c r="H38" s="235">
        <v>138</v>
      </c>
    </row>
    <row r="39" spans="1:8" x14ac:dyDescent="0.2">
      <c r="A39" s="92">
        <v>35</v>
      </c>
      <c r="B39" s="57">
        <f t="shared" si="4"/>
        <v>30.9</v>
      </c>
      <c r="C39" s="56"/>
      <c r="D39" s="139">
        <v>23340</v>
      </c>
      <c r="E39" s="147"/>
      <c r="F39" s="139">
        <f t="shared" si="1"/>
        <v>12400</v>
      </c>
      <c r="G39" s="151">
        <f t="shared" si="2"/>
        <v>9064</v>
      </c>
      <c r="H39" s="235">
        <v>138</v>
      </c>
    </row>
    <row r="40" spans="1:8" x14ac:dyDescent="0.2">
      <c r="A40" s="92">
        <v>36</v>
      </c>
      <c r="B40" s="57">
        <f t="shared" si="4"/>
        <v>30.97</v>
      </c>
      <c r="C40" s="56"/>
      <c r="D40" s="139">
        <v>23340</v>
      </c>
      <c r="E40" s="147"/>
      <c r="F40" s="139">
        <f t="shared" si="1"/>
        <v>12372</v>
      </c>
      <c r="G40" s="151">
        <f t="shared" si="2"/>
        <v>9044</v>
      </c>
      <c r="H40" s="235">
        <v>138</v>
      </c>
    </row>
    <row r="41" spans="1:8" x14ac:dyDescent="0.2">
      <c r="A41" s="92">
        <v>37</v>
      </c>
      <c r="B41" s="57">
        <f t="shared" si="4"/>
        <v>31.03</v>
      </c>
      <c r="C41" s="56"/>
      <c r="D41" s="139">
        <v>23340</v>
      </c>
      <c r="E41" s="147"/>
      <c r="F41" s="139">
        <f t="shared" si="1"/>
        <v>12348</v>
      </c>
      <c r="G41" s="151">
        <f t="shared" si="2"/>
        <v>9026</v>
      </c>
      <c r="H41" s="235">
        <v>138</v>
      </c>
    </row>
    <row r="42" spans="1:8" x14ac:dyDescent="0.2">
      <c r="A42" s="92">
        <v>38</v>
      </c>
      <c r="B42" s="57">
        <f t="shared" si="4"/>
        <v>31.1</v>
      </c>
      <c r="C42" s="56"/>
      <c r="D42" s="139">
        <v>23340</v>
      </c>
      <c r="E42" s="147"/>
      <c r="F42" s="139">
        <f t="shared" si="1"/>
        <v>12321</v>
      </c>
      <c r="G42" s="151">
        <f t="shared" si="2"/>
        <v>9006</v>
      </c>
      <c r="H42" s="235">
        <v>138</v>
      </c>
    </row>
    <row r="43" spans="1:8" x14ac:dyDescent="0.2">
      <c r="A43" s="92">
        <v>39</v>
      </c>
      <c r="B43" s="57">
        <f t="shared" si="4"/>
        <v>31.17</v>
      </c>
      <c r="C43" s="56"/>
      <c r="D43" s="139">
        <v>23340</v>
      </c>
      <c r="E43" s="147"/>
      <c r="F43" s="139">
        <f t="shared" si="1"/>
        <v>12293</v>
      </c>
      <c r="G43" s="151">
        <f t="shared" si="2"/>
        <v>8986</v>
      </c>
      <c r="H43" s="235">
        <v>138</v>
      </c>
    </row>
    <row r="44" spans="1:8" x14ac:dyDescent="0.2">
      <c r="A44" s="92">
        <v>40</v>
      </c>
      <c r="B44" s="57">
        <f t="shared" si="4"/>
        <v>31.23</v>
      </c>
      <c r="C44" s="56"/>
      <c r="D44" s="139">
        <v>23340</v>
      </c>
      <c r="E44" s="147"/>
      <c r="F44" s="139">
        <f t="shared" si="1"/>
        <v>12270</v>
      </c>
      <c r="G44" s="151">
        <f t="shared" si="2"/>
        <v>8968</v>
      </c>
      <c r="H44" s="235">
        <v>138</v>
      </c>
    </row>
    <row r="45" spans="1:8" x14ac:dyDescent="0.2">
      <c r="A45" s="92">
        <v>41</v>
      </c>
      <c r="B45" s="57">
        <f t="shared" si="4"/>
        <v>31.29</v>
      </c>
      <c r="C45" s="56"/>
      <c r="D45" s="139">
        <v>23340</v>
      </c>
      <c r="E45" s="147"/>
      <c r="F45" s="139">
        <f t="shared" si="1"/>
        <v>12247</v>
      </c>
      <c r="G45" s="151">
        <f t="shared" si="2"/>
        <v>8951</v>
      </c>
      <c r="H45" s="235">
        <v>138</v>
      </c>
    </row>
    <row r="46" spans="1:8" x14ac:dyDescent="0.2">
      <c r="A46" s="92">
        <v>42</v>
      </c>
      <c r="B46" s="57">
        <f t="shared" si="4"/>
        <v>31.35</v>
      </c>
      <c r="C46" s="56"/>
      <c r="D46" s="139">
        <v>23340</v>
      </c>
      <c r="E46" s="147"/>
      <c r="F46" s="139">
        <f t="shared" si="1"/>
        <v>12224</v>
      </c>
      <c r="G46" s="151">
        <f t="shared" si="2"/>
        <v>8934</v>
      </c>
      <c r="H46" s="235">
        <v>138</v>
      </c>
    </row>
    <row r="47" spans="1:8" x14ac:dyDescent="0.2">
      <c r="A47" s="92">
        <v>43</v>
      </c>
      <c r="B47" s="57">
        <f t="shared" si="4"/>
        <v>31.41</v>
      </c>
      <c r="C47" s="56"/>
      <c r="D47" s="139">
        <v>23340</v>
      </c>
      <c r="E47" s="147"/>
      <c r="F47" s="139">
        <f t="shared" si="1"/>
        <v>12201</v>
      </c>
      <c r="G47" s="151">
        <f t="shared" si="2"/>
        <v>8917</v>
      </c>
      <c r="H47" s="235">
        <v>138</v>
      </c>
    </row>
    <row r="48" spans="1:8" x14ac:dyDescent="0.2">
      <c r="A48" s="92">
        <v>44</v>
      </c>
      <c r="B48" s="57">
        <f t="shared" si="4"/>
        <v>31.47</v>
      </c>
      <c r="C48" s="56"/>
      <c r="D48" s="139">
        <v>23340</v>
      </c>
      <c r="E48" s="147"/>
      <c r="F48" s="139">
        <f t="shared" si="1"/>
        <v>12178</v>
      </c>
      <c r="G48" s="151">
        <f t="shared" si="2"/>
        <v>8900</v>
      </c>
      <c r="H48" s="235">
        <v>138</v>
      </c>
    </row>
    <row r="49" spans="1:8" x14ac:dyDescent="0.2">
      <c r="A49" s="92">
        <v>45</v>
      </c>
      <c r="B49" s="57">
        <f t="shared" si="4"/>
        <v>31.52</v>
      </c>
      <c r="C49" s="56"/>
      <c r="D49" s="139">
        <v>23340</v>
      </c>
      <c r="E49" s="147"/>
      <c r="F49" s="139">
        <f t="shared" si="1"/>
        <v>12159</v>
      </c>
      <c r="G49" s="151">
        <f t="shared" si="2"/>
        <v>8886</v>
      </c>
      <c r="H49" s="235">
        <v>138</v>
      </c>
    </row>
    <row r="50" spans="1:8" x14ac:dyDescent="0.2">
      <c r="A50" s="92">
        <v>46</v>
      </c>
      <c r="B50" s="57">
        <f t="shared" si="4"/>
        <v>31.58</v>
      </c>
      <c r="C50" s="56"/>
      <c r="D50" s="139">
        <v>23340</v>
      </c>
      <c r="E50" s="147"/>
      <c r="F50" s="139">
        <f t="shared" si="1"/>
        <v>12136</v>
      </c>
      <c r="G50" s="151">
        <f t="shared" si="2"/>
        <v>8869</v>
      </c>
      <c r="H50" s="235">
        <v>138</v>
      </c>
    </row>
    <row r="51" spans="1:8" x14ac:dyDescent="0.2">
      <c r="A51" s="92">
        <v>47</v>
      </c>
      <c r="B51" s="57">
        <f t="shared" si="4"/>
        <v>31.63</v>
      </c>
      <c r="C51" s="56"/>
      <c r="D51" s="139">
        <v>23340</v>
      </c>
      <c r="E51" s="147"/>
      <c r="F51" s="139">
        <f t="shared" si="1"/>
        <v>12117</v>
      </c>
      <c r="G51" s="151">
        <f t="shared" si="2"/>
        <v>8855</v>
      </c>
      <c r="H51" s="235">
        <v>138</v>
      </c>
    </row>
    <row r="52" spans="1:8" x14ac:dyDescent="0.2">
      <c r="A52" s="92">
        <v>48</v>
      </c>
      <c r="B52" s="57">
        <f t="shared" si="4"/>
        <v>31.69</v>
      </c>
      <c r="C52" s="56"/>
      <c r="D52" s="139">
        <v>23340</v>
      </c>
      <c r="E52" s="147"/>
      <c r="F52" s="139">
        <f t="shared" si="1"/>
        <v>12094</v>
      </c>
      <c r="G52" s="151">
        <f t="shared" si="2"/>
        <v>8838</v>
      </c>
      <c r="H52" s="235">
        <v>138</v>
      </c>
    </row>
    <row r="53" spans="1:8" x14ac:dyDescent="0.2">
      <c r="A53" s="92">
        <v>49</v>
      </c>
      <c r="B53" s="57">
        <f t="shared" si="4"/>
        <v>31.74</v>
      </c>
      <c r="C53" s="56"/>
      <c r="D53" s="139">
        <v>23340</v>
      </c>
      <c r="E53" s="147"/>
      <c r="F53" s="139">
        <f t="shared" si="1"/>
        <v>12075</v>
      </c>
      <c r="G53" s="151">
        <f t="shared" si="2"/>
        <v>8824</v>
      </c>
      <c r="H53" s="235">
        <v>138</v>
      </c>
    </row>
    <row r="54" spans="1:8" x14ac:dyDescent="0.2">
      <c r="A54" s="92">
        <v>50</v>
      </c>
      <c r="B54" s="57">
        <f t="shared" si="4"/>
        <v>31.79</v>
      </c>
      <c r="C54" s="56"/>
      <c r="D54" s="139">
        <v>23340</v>
      </c>
      <c r="E54" s="147"/>
      <c r="F54" s="139">
        <f t="shared" si="1"/>
        <v>12056</v>
      </c>
      <c r="G54" s="151">
        <f t="shared" si="2"/>
        <v>8810</v>
      </c>
      <c r="H54" s="235">
        <v>138</v>
      </c>
    </row>
    <row r="55" spans="1:8" x14ac:dyDescent="0.2">
      <c r="A55" s="92">
        <v>51</v>
      </c>
      <c r="B55" s="57">
        <f t="shared" si="4"/>
        <v>31.84</v>
      </c>
      <c r="C55" s="56"/>
      <c r="D55" s="139">
        <v>23340</v>
      </c>
      <c r="E55" s="147"/>
      <c r="F55" s="139">
        <f t="shared" si="1"/>
        <v>12038</v>
      </c>
      <c r="G55" s="151">
        <f t="shared" si="2"/>
        <v>8796</v>
      </c>
      <c r="H55" s="235">
        <v>138</v>
      </c>
    </row>
    <row r="56" spans="1:8" x14ac:dyDescent="0.2">
      <c r="A56" s="92">
        <v>52</v>
      </c>
      <c r="B56" s="57">
        <f t="shared" si="4"/>
        <v>31.89</v>
      </c>
      <c r="C56" s="56"/>
      <c r="D56" s="139">
        <v>23340</v>
      </c>
      <c r="E56" s="147"/>
      <c r="F56" s="139">
        <f t="shared" si="1"/>
        <v>12019</v>
      </c>
      <c r="G56" s="151">
        <f t="shared" si="2"/>
        <v>8783</v>
      </c>
      <c r="H56" s="235">
        <v>138</v>
      </c>
    </row>
    <row r="57" spans="1:8" x14ac:dyDescent="0.2">
      <c r="A57" s="92">
        <v>53</v>
      </c>
      <c r="B57" s="57">
        <f t="shared" si="4"/>
        <v>31.93</v>
      </c>
      <c r="C57" s="56"/>
      <c r="D57" s="139">
        <v>23340</v>
      </c>
      <c r="E57" s="147"/>
      <c r="F57" s="139">
        <f t="shared" si="1"/>
        <v>12004</v>
      </c>
      <c r="G57" s="151">
        <f t="shared" si="2"/>
        <v>8772</v>
      </c>
      <c r="H57" s="235">
        <v>138</v>
      </c>
    </row>
    <row r="58" spans="1:8" x14ac:dyDescent="0.2">
      <c r="A58" s="92">
        <v>54</v>
      </c>
      <c r="B58" s="57">
        <f t="shared" si="4"/>
        <v>31.98</v>
      </c>
      <c r="C58" s="56"/>
      <c r="D58" s="139">
        <v>23340</v>
      </c>
      <c r="E58" s="147"/>
      <c r="F58" s="139">
        <f t="shared" si="1"/>
        <v>11986</v>
      </c>
      <c r="G58" s="151">
        <f t="shared" si="2"/>
        <v>8758</v>
      </c>
      <c r="H58" s="235">
        <v>138</v>
      </c>
    </row>
    <row r="59" spans="1:8" x14ac:dyDescent="0.2">
      <c r="A59" s="92">
        <v>55</v>
      </c>
      <c r="B59" s="57">
        <f t="shared" si="4"/>
        <v>32.03</v>
      </c>
      <c r="C59" s="56"/>
      <c r="D59" s="139">
        <v>23340</v>
      </c>
      <c r="E59" s="147"/>
      <c r="F59" s="139">
        <f t="shared" si="1"/>
        <v>11967</v>
      </c>
      <c r="G59" s="151">
        <f t="shared" si="2"/>
        <v>8744</v>
      </c>
      <c r="H59" s="235">
        <v>138</v>
      </c>
    </row>
    <row r="60" spans="1:8" x14ac:dyDescent="0.2">
      <c r="A60" s="92">
        <v>56</v>
      </c>
      <c r="B60" s="57">
        <f t="shared" si="4"/>
        <v>32.07</v>
      </c>
      <c r="C60" s="56"/>
      <c r="D60" s="139">
        <v>23340</v>
      </c>
      <c r="E60" s="147"/>
      <c r="F60" s="139">
        <f t="shared" si="1"/>
        <v>11952</v>
      </c>
      <c r="G60" s="151">
        <f t="shared" si="2"/>
        <v>8733</v>
      </c>
      <c r="H60" s="235">
        <v>138</v>
      </c>
    </row>
    <row r="61" spans="1:8" x14ac:dyDescent="0.2">
      <c r="A61" s="92">
        <v>57</v>
      </c>
      <c r="B61" s="57">
        <f t="shared" ref="B61:B92" si="5">ROUND(2.5*(0.0015*A61+12.74285),2)</f>
        <v>32.07</v>
      </c>
      <c r="C61" s="56"/>
      <c r="D61" s="139">
        <v>23340</v>
      </c>
      <c r="E61" s="147"/>
      <c r="F61" s="139">
        <f t="shared" si="1"/>
        <v>11952</v>
      </c>
      <c r="G61" s="151">
        <f t="shared" si="2"/>
        <v>8733</v>
      </c>
      <c r="H61" s="235">
        <v>138</v>
      </c>
    </row>
    <row r="62" spans="1:8" x14ac:dyDescent="0.2">
      <c r="A62" s="92">
        <v>58</v>
      </c>
      <c r="B62" s="57">
        <f t="shared" si="5"/>
        <v>32.07</v>
      </c>
      <c r="C62" s="56"/>
      <c r="D62" s="139">
        <v>23340</v>
      </c>
      <c r="E62" s="147"/>
      <c r="F62" s="139">
        <f t="shared" si="1"/>
        <v>11952</v>
      </c>
      <c r="G62" s="151">
        <f t="shared" si="2"/>
        <v>8733</v>
      </c>
      <c r="H62" s="235">
        <v>138</v>
      </c>
    </row>
    <row r="63" spans="1:8" x14ac:dyDescent="0.2">
      <c r="A63" s="92">
        <v>59</v>
      </c>
      <c r="B63" s="57">
        <f t="shared" si="5"/>
        <v>32.08</v>
      </c>
      <c r="C63" s="56"/>
      <c r="D63" s="139">
        <v>23340</v>
      </c>
      <c r="E63" s="147"/>
      <c r="F63" s="139">
        <f t="shared" si="1"/>
        <v>11949</v>
      </c>
      <c r="G63" s="151">
        <f t="shared" si="2"/>
        <v>8731</v>
      </c>
      <c r="H63" s="235">
        <v>138</v>
      </c>
    </row>
    <row r="64" spans="1:8" x14ac:dyDescent="0.2">
      <c r="A64" s="92">
        <v>60</v>
      </c>
      <c r="B64" s="57">
        <f t="shared" si="5"/>
        <v>32.08</v>
      </c>
      <c r="C64" s="56"/>
      <c r="D64" s="139">
        <v>23340</v>
      </c>
      <c r="E64" s="147"/>
      <c r="F64" s="139">
        <f t="shared" si="1"/>
        <v>11949</v>
      </c>
      <c r="G64" s="151">
        <f t="shared" si="2"/>
        <v>8731</v>
      </c>
      <c r="H64" s="235">
        <v>138</v>
      </c>
    </row>
    <row r="65" spans="1:8" x14ac:dyDescent="0.2">
      <c r="A65" s="92">
        <v>61</v>
      </c>
      <c r="B65" s="57">
        <f t="shared" si="5"/>
        <v>32.090000000000003</v>
      </c>
      <c r="C65" s="56"/>
      <c r="D65" s="139">
        <v>23340</v>
      </c>
      <c r="E65" s="147"/>
      <c r="F65" s="139">
        <f t="shared" si="1"/>
        <v>11945</v>
      </c>
      <c r="G65" s="151">
        <f t="shared" si="2"/>
        <v>8728</v>
      </c>
      <c r="H65" s="235">
        <v>138</v>
      </c>
    </row>
    <row r="66" spans="1:8" x14ac:dyDescent="0.2">
      <c r="A66" s="92">
        <v>62</v>
      </c>
      <c r="B66" s="57">
        <f t="shared" si="5"/>
        <v>32.090000000000003</v>
      </c>
      <c r="C66" s="56"/>
      <c r="D66" s="139">
        <v>23340</v>
      </c>
      <c r="E66" s="147"/>
      <c r="F66" s="139">
        <f t="shared" si="1"/>
        <v>11945</v>
      </c>
      <c r="G66" s="151">
        <f t="shared" si="2"/>
        <v>8728</v>
      </c>
      <c r="H66" s="235">
        <v>138</v>
      </c>
    </row>
    <row r="67" spans="1:8" x14ac:dyDescent="0.2">
      <c r="A67" s="92">
        <v>63</v>
      </c>
      <c r="B67" s="57">
        <f t="shared" si="5"/>
        <v>32.090000000000003</v>
      </c>
      <c r="C67" s="56"/>
      <c r="D67" s="139">
        <v>23340</v>
      </c>
      <c r="E67" s="147"/>
      <c r="F67" s="139">
        <f t="shared" si="1"/>
        <v>11945</v>
      </c>
      <c r="G67" s="151">
        <f t="shared" si="2"/>
        <v>8728</v>
      </c>
      <c r="H67" s="235">
        <v>138</v>
      </c>
    </row>
    <row r="68" spans="1:8" x14ac:dyDescent="0.2">
      <c r="A68" s="92">
        <v>64</v>
      </c>
      <c r="B68" s="57">
        <f t="shared" si="5"/>
        <v>32.1</v>
      </c>
      <c r="C68" s="56"/>
      <c r="D68" s="139">
        <v>23340</v>
      </c>
      <c r="E68" s="147"/>
      <c r="F68" s="139">
        <f t="shared" si="1"/>
        <v>11941</v>
      </c>
      <c r="G68" s="151">
        <f t="shared" si="2"/>
        <v>8725</v>
      </c>
      <c r="H68" s="235">
        <v>138</v>
      </c>
    </row>
    <row r="69" spans="1:8" x14ac:dyDescent="0.2">
      <c r="A69" s="92">
        <v>65</v>
      </c>
      <c r="B69" s="57">
        <f t="shared" si="5"/>
        <v>32.1</v>
      </c>
      <c r="C69" s="56"/>
      <c r="D69" s="139">
        <v>23340</v>
      </c>
      <c r="E69" s="147"/>
      <c r="F69" s="139">
        <f t="shared" si="1"/>
        <v>11941</v>
      </c>
      <c r="G69" s="151">
        <f t="shared" si="2"/>
        <v>8725</v>
      </c>
      <c r="H69" s="235">
        <v>138</v>
      </c>
    </row>
    <row r="70" spans="1:8" x14ac:dyDescent="0.2">
      <c r="A70" s="92">
        <v>66</v>
      </c>
      <c r="B70" s="57">
        <f t="shared" si="5"/>
        <v>32.1</v>
      </c>
      <c r="C70" s="56"/>
      <c r="D70" s="139">
        <v>23340</v>
      </c>
      <c r="E70" s="147"/>
      <c r="F70" s="139">
        <f t="shared" si="1"/>
        <v>11941</v>
      </c>
      <c r="G70" s="151">
        <f t="shared" si="2"/>
        <v>8725</v>
      </c>
      <c r="H70" s="235">
        <v>138</v>
      </c>
    </row>
    <row r="71" spans="1:8" x14ac:dyDescent="0.2">
      <c r="A71" s="92">
        <v>67</v>
      </c>
      <c r="B71" s="57">
        <f t="shared" si="5"/>
        <v>32.11</v>
      </c>
      <c r="C71" s="56"/>
      <c r="D71" s="139">
        <v>23340</v>
      </c>
      <c r="E71" s="147"/>
      <c r="F71" s="139">
        <f t="shared" si="1"/>
        <v>11938</v>
      </c>
      <c r="G71" s="151">
        <f t="shared" si="2"/>
        <v>8723</v>
      </c>
      <c r="H71" s="235">
        <v>138</v>
      </c>
    </row>
    <row r="72" spans="1:8" x14ac:dyDescent="0.2">
      <c r="A72" s="92">
        <v>68</v>
      </c>
      <c r="B72" s="57">
        <f t="shared" si="5"/>
        <v>32.11</v>
      </c>
      <c r="C72" s="56"/>
      <c r="D72" s="139">
        <v>23340</v>
      </c>
      <c r="E72" s="147"/>
      <c r="F72" s="139">
        <f t="shared" si="1"/>
        <v>11938</v>
      </c>
      <c r="G72" s="151">
        <f t="shared" si="2"/>
        <v>8723</v>
      </c>
      <c r="H72" s="235">
        <v>138</v>
      </c>
    </row>
    <row r="73" spans="1:8" x14ac:dyDescent="0.2">
      <c r="A73" s="92">
        <v>69</v>
      </c>
      <c r="B73" s="57">
        <f t="shared" si="5"/>
        <v>32.119999999999997</v>
      </c>
      <c r="C73" s="56"/>
      <c r="D73" s="139">
        <v>23340</v>
      </c>
      <c r="E73" s="147"/>
      <c r="F73" s="139">
        <f t="shared" si="1"/>
        <v>11934</v>
      </c>
      <c r="G73" s="151">
        <f t="shared" si="2"/>
        <v>8720</v>
      </c>
      <c r="H73" s="235">
        <v>138</v>
      </c>
    </row>
    <row r="74" spans="1:8" x14ac:dyDescent="0.2">
      <c r="A74" s="92">
        <v>70</v>
      </c>
      <c r="B74" s="57">
        <f t="shared" si="5"/>
        <v>32.119999999999997</v>
      </c>
      <c r="C74" s="56"/>
      <c r="D74" s="139">
        <v>23340</v>
      </c>
      <c r="E74" s="147"/>
      <c r="F74" s="139">
        <f t="shared" si="1"/>
        <v>11934</v>
      </c>
      <c r="G74" s="151">
        <f t="shared" si="2"/>
        <v>8720</v>
      </c>
      <c r="H74" s="235">
        <v>138</v>
      </c>
    </row>
    <row r="75" spans="1:8" x14ac:dyDescent="0.2">
      <c r="A75" s="92">
        <v>71</v>
      </c>
      <c r="B75" s="57">
        <f t="shared" si="5"/>
        <v>32.119999999999997</v>
      </c>
      <c r="C75" s="56"/>
      <c r="D75" s="139">
        <v>23340</v>
      </c>
      <c r="E75" s="147"/>
      <c r="F75" s="139">
        <f t="shared" si="1"/>
        <v>11934</v>
      </c>
      <c r="G75" s="151">
        <f t="shared" si="2"/>
        <v>8720</v>
      </c>
      <c r="H75" s="235">
        <v>138</v>
      </c>
    </row>
    <row r="76" spans="1:8" x14ac:dyDescent="0.2">
      <c r="A76" s="92">
        <v>72</v>
      </c>
      <c r="B76" s="57">
        <f t="shared" si="5"/>
        <v>32.130000000000003</v>
      </c>
      <c r="C76" s="56"/>
      <c r="D76" s="139">
        <v>23340</v>
      </c>
      <c r="E76" s="147"/>
      <c r="F76" s="139">
        <f t="shared" si="1"/>
        <v>11930</v>
      </c>
      <c r="G76" s="151">
        <f t="shared" si="2"/>
        <v>8717</v>
      </c>
      <c r="H76" s="235">
        <v>138</v>
      </c>
    </row>
    <row r="77" spans="1:8" x14ac:dyDescent="0.2">
      <c r="A77" s="92">
        <v>73</v>
      </c>
      <c r="B77" s="57">
        <f t="shared" si="5"/>
        <v>32.130000000000003</v>
      </c>
      <c r="C77" s="56"/>
      <c r="D77" s="139">
        <v>23340</v>
      </c>
      <c r="E77" s="147"/>
      <c r="F77" s="139">
        <f t="shared" si="1"/>
        <v>11930</v>
      </c>
      <c r="G77" s="151">
        <f t="shared" si="2"/>
        <v>8717</v>
      </c>
      <c r="H77" s="235">
        <v>138</v>
      </c>
    </row>
    <row r="78" spans="1:8" x14ac:dyDescent="0.2">
      <c r="A78" s="92">
        <v>74</v>
      </c>
      <c r="B78" s="57">
        <f t="shared" si="5"/>
        <v>32.130000000000003</v>
      </c>
      <c r="C78" s="56"/>
      <c r="D78" s="139">
        <v>23340</v>
      </c>
      <c r="E78" s="147"/>
      <c r="F78" s="139">
        <f t="shared" si="1"/>
        <v>11930</v>
      </c>
      <c r="G78" s="151">
        <f t="shared" si="2"/>
        <v>8717</v>
      </c>
      <c r="H78" s="235">
        <v>138</v>
      </c>
    </row>
    <row r="79" spans="1:8" x14ac:dyDescent="0.2">
      <c r="A79" s="92">
        <v>75</v>
      </c>
      <c r="B79" s="57">
        <f t="shared" si="5"/>
        <v>32.14</v>
      </c>
      <c r="C79" s="56"/>
      <c r="D79" s="139">
        <v>23340</v>
      </c>
      <c r="E79" s="147"/>
      <c r="F79" s="139">
        <f t="shared" si="1"/>
        <v>11927</v>
      </c>
      <c r="G79" s="151">
        <f t="shared" si="2"/>
        <v>8714</v>
      </c>
      <c r="H79" s="235">
        <v>138</v>
      </c>
    </row>
    <row r="80" spans="1:8" x14ac:dyDescent="0.2">
      <c r="A80" s="92">
        <v>76</v>
      </c>
      <c r="B80" s="57">
        <f t="shared" si="5"/>
        <v>32.14</v>
      </c>
      <c r="C80" s="56"/>
      <c r="D80" s="139">
        <v>23340</v>
      </c>
      <c r="E80" s="147"/>
      <c r="F80" s="139">
        <f t="shared" si="1"/>
        <v>11927</v>
      </c>
      <c r="G80" s="151">
        <f t="shared" si="2"/>
        <v>8714</v>
      </c>
      <c r="H80" s="235">
        <v>138</v>
      </c>
    </row>
    <row r="81" spans="1:8" x14ac:dyDescent="0.2">
      <c r="A81" s="92">
        <v>77</v>
      </c>
      <c r="B81" s="57">
        <f t="shared" si="5"/>
        <v>32.15</v>
      </c>
      <c r="C81" s="56"/>
      <c r="D81" s="139">
        <v>23340</v>
      </c>
      <c r="E81" s="147"/>
      <c r="F81" s="139">
        <f t="shared" ref="F81:F144" si="6">ROUND(12*1.35278*(1/B81*D81)+H81,0)</f>
        <v>11923</v>
      </c>
      <c r="G81" s="151">
        <f t="shared" ref="G81:G144" si="7">ROUND(12*(1/B81*D81),0)</f>
        <v>8712</v>
      </c>
      <c r="H81" s="235">
        <v>138</v>
      </c>
    </row>
    <row r="82" spans="1:8" x14ac:dyDescent="0.2">
      <c r="A82" s="92">
        <v>78</v>
      </c>
      <c r="B82" s="57">
        <f t="shared" si="5"/>
        <v>32.15</v>
      </c>
      <c r="C82" s="56"/>
      <c r="D82" s="139">
        <v>23340</v>
      </c>
      <c r="E82" s="147"/>
      <c r="F82" s="139">
        <f t="shared" si="6"/>
        <v>11923</v>
      </c>
      <c r="G82" s="151">
        <f t="shared" si="7"/>
        <v>8712</v>
      </c>
      <c r="H82" s="235">
        <v>138</v>
      </c>
    </row>
    <row r="83" spans="1:8" x14ac:dyDescent="0.2">
      <c r="A83" s="92">
        <v>79</v>
      </c>
      <c r="B83" s="57">
        <f t="shared" si="5"/>
        <v>32.15</v>
      </c>
      <c r="C83" s="56"/>
      <c r="D83" s="139">
        <v>23340</v>
      </c>
      <c r="E83" s="147"/>
      <c r="F83" s="139">
        <f t="shared" si="6"/>
        <v>11923</v>
      </c>
      <c r="G83" s="151">
        <f t="shared" si="7"/>
        <v>8712</v>
      </c>
      <c r="H83" s="235">
        <v>138</v>
      </c>
    </row>
    <row r="84" spans="1:8" x14ac:dyDescent="0.2">
      <c r="A84" s="92">
        <v>80</v>
      </c>
      <c r="B84" s="57">
        <f t="shared" si="5"/>
        <v>32.159999999999997</v>
      </c>
      <c r="C84" s="56"/>
      <c r="D84" s="139">
        <v>23340</v>
      </c>
      <c r="E84" s="147"/>
      <c r="F84" s="139">
        <f t="shared" si="6"/>
        <v>11919</v>
      </c>
      <c r="G84" s="151">
        <f t="shared" si="7"/>
        <v>8709</v>
      </c>
      <c r="H84" s="235">
        <v>138</v>
      </c>
    </row>
    <row r="85" spans="1:8" x14ac:dyDescent="0.2">
      <c r="A85" s="92">
        <v>81</v>
      </c>
      <c r="B85" s="57">
        <f t="shared" si="5"/>
        <v>32.159999999999997</v>
      </c>
      <c r="C85" s="56"/>
      <c r="D85" s="139">
        <v>23340</v>
      </c>
      <c r="E85" s="147"/>
      <c r="F85" s="139">
        <f t="shared" si="6"/>
        <v>11919</v>
      </c>
      <c r="G85" s="151">
        <f t="shared" si="7"/>
        <v>8709</v>
      </c>
      <c r="H85" s="235">
        <v>138</v>
      </c>
    </row>
    <row r="86" spans="1:8" x14ac:dyDescent="0.2">
      <c r="A86" s="92">
        <v>82</v>
      </c>
      <c r="B86" s="57">
        <f t="shared" si="5"/>
        <v>32.159999999999997</v>
      </c>
      <c r="C86" s="56"/>
      <c r="D86" s="139">
        <v>23340</v>
      </c>
      <c r="E86" s="147"/>
      <c r="F86" s="139">
        <f t="shared" si="6"/>
        <v>11919</v>
      </c>
      <c r="G86" s="151">
        <f t="shared" si="7"/>
        <v>8709</v>
      </c>
      <c r="H86" s="235">
        <v>138</v>
      </c>
    </row>
    <row r="87" spans="1:8" x14ac:dyDescent="0.2">
      <c r="A87" s="92">
        <v>83</v>
      </c>
      <c r="B87" s="57">
        <f t="shared" si="5"/>
        <v>32.17</v>
      </c>
      <c r="C87" s="56"/>
      <c r="D87" s="139">
        <v>23340</v>
      </c>
      <c r="E87" s="147"/>
      <c r="F87" s="139">
        <f t="shared" si="6"/>
        <v>11916</v>
      </c>
      <c r="G87" s="151">
        <f t="shared" si="7"/>
        <v>8706</v>
      </c>
      <c r="H87" s="235">
        <v>138</v>
      </c>
    </row>
    <row r="88" spans="1:8" x14ac:dyDescent="0.2">
      <c r="A88" s="92">
        <v>84</v>
      </c>
      <c r="B88" s="57">
        <f t="shared" si="5"/>
        <v>32.17</v>
      </c>
      <c r="C88" s="56"/>
      <c r="D88" s="139">
        <v>23340</v>
      </c>
      <c r="E88" s="147"/>
      <c r="F88" s="139">
        <f t="shared" si="6"/>
        <v>11916</v>
      </c>
      <c r="G88" s="151">
        <f t="shared" si="7"/>
        <v>8706</v>
      </c>
      <c r="H88" s="235">
        <v>138</v>
      </c>
    </row>
    <row r="89" spans="1:8" x14ac:dyDescent="0.2">
      <c r="A89" s="92">
        <v>85</v>
      </c>
      <c r="B89" s="57">
        <f t="shared" si="5"/>
        <v>32.18</v>
      </c>
      <c r="C89" s="56"/>
      <c r="D89" s="139">
        <v>23340</v>
      </c>
      <c r="E89" s="147"/>
      <c r="F89" s="139">
        <f t="shared" si="6"/>
        <v>11912</v>
      </c>
      <c r="G89" s="151">
        <f t="shared" si="7"/>
        <v>8704</v>
      </c>
      <c r="H89" s="235">
        <v>138</v>
      </c>
    </row>
    <row r="90" spans="1:8" x14ac:dyDescent="0.2">
      <c r="A90" s="92">
        <v>86</v>
      </c>
      <c r="B90" s="57">
        <f t="shared" si="5"/>
        <v>32.18</v>
      </c>
      <c r="C90" s="56"/>
      <c r="D90" s="139">
        <v>23340</v>
      </c>
      <c r="E90" s="147"/>
      <c r="F90" s="139">
        <f t="shared" si="6"/>
        <v>11912</v>
      </c>
      <c r="G90" s="151">
        <f t="shared" si="7"/>
        <v>8704</v>
      </c>
      <c r="H90" s="235">
        <v>138</v>
      </c>
    </row>
    <row r="91" spans="1:8" x14ac:dyDescent="0.2">
      <c r="A91" s="92">
        <v>87</v>
      </c>
      <c r="B91" s="57">
        <f t="shared" si="5"/>
        <v>32.18</v>
      </c>
      <c r="C91" s="56"/>
      <c r="D91" s="139">
        <v>23340</v>
      </c>
      <c r="E91" s="147"/>
      <c r="F91" s="139">
        <f t="shared" si="6"/>
        <v>11912</v>
      </c>
      <c r="G91" s="151">
        <f t="shared" si="7"/>
        <v>8704</v>
      </c>
      <c r="H91" s="235">
        <v>138</v>
      </c>
    </row>
    <row r="92" spans="1:8" x14ac:dyDescent="0.2">
      <c r="A92" s="92">
        <v>88</v>
      </c>
      <c r="B92" s="57">
        <f t="shared" si="5"/>
        <v>32.19</v>
      </c>
      <c r="C92" s="56"/>
      <c r="D92" s="139">
        <v>23340</v>
      </c>
      <c r="E92" s="147"/>
      <c r="F92" s="139">
        <f t="shared" si="6"/>
        <v>11908</v>
      </c>
      <c r="G92" s="151">
        <f t="shared" si="7"/>
        <v>8701</v>
      </c>
      <c r="H92" s="235">
        <v>138</v>
      </c>
    </row>
    <row r="93" spans="1:8" x14ac:dyDescent="0.2">
      <c r="A93" s="92">
        <v>89</v>
      </c>
      <c r="B93" s="57">
        <f t="shared" ref="B93:B124" si="8">ROUND(2.5*(0.0015*A93+12.74285),2)</f>
        <v>32.19</v>
      </c>
      <c r="C93" s="56"/>
      <c r="D93" s="139">
        <v>23340</v>
      </c>
      <c r="E93" s="147"/>
      <c r="F93" s="139">
        <f t="shared" si="6"/>
        <v>11908</v>
      </c>
      <c r="G93" s="151">
        <f t="shared" si="7"/>
        <v>8701</v>
      </c>
      <c r="H93" s="235">
        <v>138</v>
      </c>
    </row>
    <row r="94" spans="1:8" x14ac:dyDescent="0.2">
      <c r="A94" s="92">
        <v>90</v>
      </c>
      <c r="B94" s="57">
        <f t="shared" si="8"/>
        <v>32.19</v>
      </c>
      <c r="C94" s="56"/>
      <c r="D94" s="139">
        <v>23340</v>
      </c>
      <c r="E94" s="147"/>
      <c r="F94" s="139">
        <f t="shared" si="6"/>
        <v>11908</v>
      </c>
      <c r="G94" s="151">
        <f t="shared" si="7"/>
        <v>8701</v>
      </c>
      <c r="H94" s="235">
        <v>138</v>
      </c>
    </row>
    <row r="95" spans="1:8" x14ac:dyDescent="0.2">
      <c r="A95" s="92">
        <v>91</v>
      </c>
      <c r="B95" s="57">
        <f t="shared" si="8"/>
        <v>32.200000000000003</v>
      </c>
      <c r="C95" s="56"/>
      <c r="D95" s="139">
        <v>23340</v>
      </c>
      <c r="E95" s="147"/>
      <c r="F95" s="139">
        <f t="shared" si="6"/>
        <v>11905</v>
      </c>
      <c r="G95" s="151">
        <f t="shared" si="7"/>
        <v>8698</v>
      </c>
      <c r="H95" s="235">
        <v>138</v>
      </c>
    </row>
    <row r="96" spans="1:8" x14ac:dyDescent="0.2">
      <c r="A96" s="92">
        <v>92</v>
      </c>
      <c r="B96" s="57">
        <f t="shared" si="8"/>
        <v>32.200000000000003</v>
      </c>
      <c r="C96" s="56"/>
      <c r="D96" s="139">
        <v>23340</v>
      </c>
      <c r="E96" s="147"/>
      <c r="F96" s="139">
        <f t="shared" si="6"/>
        <v>11905</v>
      </c>
      <c r="G96" s="151">
        <f t="shared" si="7"/>
        <v>8698</v>
      </c>
      <c r="H96" s="235">
        <v>138</v>
      </c>
    </row>
    <row r="97" spans="1:8" x14ac:dyDescent="0.2">
      <c r="A97" s="92">
        <v>93</v>
      </c>
      <c r="B97" s="57">
        <f t="shared" si="8"/>
        <v>32.21</v>
      </c>
      <c r="C97" s="56"/>
      <c r="D97" s="139">
        <v>23340</v>
      </c>
      <c r="E97" s="147"/>
      <c r="F97" s="139">
        <f t="shared" si="6"/>
        <v>11901</v>
      </c>
      <c r="G97" s="151">
        <f t="shared" si="7"/>
        <v>8695</v>
      </c>
      <c r="H97" s="235">
        <v>138</v>
      </c>
    </row>
    <row r="98" spans="1:8" x14ac:dyDescent="0.2">
      <c r="A98" s="92">
        <v>94</v>
      </c>
      <c r="B98" s="57">
        <f t="shared" si="8"/>
        <v>32.21</v>
      </c>
      <c r="C98" s="56"/>
      <c r="D98" s="139">
        <v>23340</v>
      </c>
      <c r="E98" s="147"/>
      <c r="F98" s="139">
        <f t="shared" si="6"/>
        <v>11901</v>
      </c>
      <c r="G98" s="151">
        <f t="shared" si="7"/>
        <v>8695</v>
      </c>
      <c r="H98" s="235">
        <v>138</v>
      </c>
    </row>
    <row r="99" spans="1:8" x14ac:dyDescent="0.2">
      <c r="A99" s="92">
        <v>95</v>
      </c>
      <c r="B99" s="57">
        <f t="shared" si="8"/>
        <v>32.21</v>
      </c>
      <c r="C99" s="56"/>
      <c r="D99" s="139">
        <v>23340</v>
      </c>
      <c r="E99" s="147"/>
      <c r="F99" s="139">
        <f t="shared" si="6"/>
        <v>11901</v>
      </c>
      <c r="G99" s="151">
        <f t="shared" si="7"/>
        <v>8695</v>
      </c>
      <c r="H99" s="235">
        <v>138</v>
      </c>
    </row>
    <row r="100" spans="1:8" x14ac:dyDescent="0.2">
      <c r="A100" s="92">
        <v>96</v>
      </c>
      <c r="B100" s="57">
        <f t="shared" si="8"/>
        <v>32.22</v>
      </c>
      <c r="C100" s="56"/>
      <c r="D100" s="139">
        <v>23340</v>
      </c>
      <c r="E100" s="147"/>
      <c r="F100" s="139">
        <f t="shared" si="6"/>
        <v>11897</v>
      </c>
      <c r="G100" s="151">
        <f t="shared" si="7"/>
        <v>8693</v>
      </c>
      <c r="H100" s="235">
        <v>138</v>
      </c>
    </row>
    <row r="101" spans="1:8" x14ac:dyDescent="0.2">
      <c r="A101" s="92">
        <v>97</v>
      </c>
      <c r="B101" s="57">
        <f t="shared" si="8"/>
        <v>32.22</v>
      </c>
      <c r="C101" s="56"/>
      <c r="D101" s="139">
        <v>23340</v>
      </c>
      <c r="E101" s="147"/>
      <c r="F101" s="139">
        <f t="shared" si="6"/>
        <v>11897</v>
      </c>
      <c r="G101" s="151">
        <f t="shared" si="7"/>
        <v>8693</v>
      </c>
      <c r="H101" s="235">
        <v>138</v>
      </c>
    </row>
    <row r="102" spans="1:8" x14ac:dyDescent="0.2">
      <c r="A102" s="92">
        <v>98</v>
      </c>
      <c r="B102" s="57">
        <f t="shared" si="8"/>
        <v>32.22</v>
      </c>
      <c r="C102" s="56"/>
      <c r="D102" s="139">
        <v>23340</v>
      </c>
      <c r="E102" s="147"/>
      <c r="F102" s="139">
        <f t="shared" si="6"/>
        <v>11897</v>
      </c>
      <c r="G102" s="151">
        <f t="shared" si="7"/>
        <v>8693</v>
      </c>
      <c r="H102" s="235">
        <v>138</v>
      </c>
    </row>
    <row r="103" spans="1:8" x14ac:dyDescent="0.2">
      <c r="A103" s="92">
        <v>99</v>
      </c>
      <c r="B103" s="57">
        <f t="shared" si="8"/>
        <v>32.229999999999997</v>
      </c>
      <c r="C103" s="56"/>
      <c r="D103" s="139">
        <v>23340</v>
      </c>
      <c r="E103" s="147"/>
      <c r="F103" s="139">
        <f t="shared" si="6"/>
        <v>11894</v>
      </c>
      <c r="G103" s="151">
        <f t="shared" si="7"/>
        <v>8690</v>
      </c>
      <c r="H103" s="235">
        <v>138</v>
      </c>
    </row>
    <row r="104" spans="1:8" x14ac:dyDescent="0.2">
      <c r="A104" s="92">
        <v>100</v>
      </c>
      <c r="B104" s="57">
        <f t="shared" si="8"/>
        <v>32.229999999999997</v>
      </c>
      <c r="C104" s="56"/>
      <c r="D104" s="139">
        <v>23340</v>
      </c>
      <c r="E104" s="147"/>
      <c r="F104" s="139">
        <f t="shared" si="6"/>
        <v>11894</v>
      </c>
      <c r="G104" s="151">
        <f t="shared" si="7"/>
        <v>8690</v>
      </c>
      <c r="H104" s="235">
        <v>138</v>
      </c>
    </row>
    <row r="105" spans="1:8" x14ac:dyDescent="0.2">
      <c r="A105" s="92">
        <v>101</v>
      </c>
      <c r="B105" s="57">
        <f t="shared" si="8"/>
        <v>32.24</v>
      </c>
      <c r="C105" s="56"/>
      <c r="D105" s="139">
        <v>23340</v>
      </c>
      <c r="E105" s="147"/>
      <c r="F105" s="139">
        <f t="shared" si="6"/>
        <v>11890</v>
      </c>
      <c r="G105" s="151">
        <f t="shared" si="7"/>
        <v>8687</v>
      </c>
      <c r="H105" s="235">
        <v>138</v>
      </c>
    </row>
    <row r="106" spans="1:8" x14ac:dyDescent="0.2">
      <c r="A106" s="92">
        <v>102</v>
      </c>
      <c r="B106" s="57">
        <f t="shared" si="8"/>
        <v>32.24</v>
      </c>
      <c r="C106" s="56"/>
      <c r="D106" s="139">
        <v>23340</v>
      </c>
      <c r="E106" s="147"/>
      <c r="F106" s="139">
        <f t="shared" si="6"/>
        <v>11890</v>
      </c>
      <c r="G106" s="151">
        <f t="shared" si="7"/>
        <v>8687</v>
      </c>
      <c r="H106" s="235">
        <v>138</v>
      </c>
    </row>
    <row r="107" spans="1:8" x14ac:dyDescent="0.2">
      <c r="A107" s="92">
        <v>103</v>
      </c>
      <c r="B107" s="57">
        <f t="shared" si="8"/>
        <v>32.24</v>
      </c>
      <c r="C107" s="56"/>
      <c r="D107" s="139">
        <v>23340</v>
      </c>
      <c r="E107" s="147"/>
      <c r="F107" s="139">
        <f t="shared" si="6"/>
        <v>11890</v>
      </c>
      <c r="G107" s="151">
        <f t="shared" si="7"/>
        <v>8687</v>
      </c>
      <c r="H107" s="235">
        <v>138</v>
      </c>
    </row>
    <row r="108" spans="1:8" x14ac:dyDescent="0.2">
      <c r="A108" s="92">
        <v>104</v>
      </c>
      <c r="B108" s="57">
        <f t="shared" si="8"/>
        <v>32.25</v>
      </c>
      <c r="C108" s="56"/>
      <c r="D108" s="139">
        <v>23340</v>
      </c>
      <c r="E108" s="147"/>
      <c r="F108" s="139">
        <f t="shared" si="6"/>
        <v>11886</v>
      </c>
      <c r="G108" s="151">
        <f t="shared" si="7"/>
        <v>8685</v>
      </c>
      <c r="H108" s="235">
        <v>138</v>
      </c>
    </row>
    <row r="109" spans="1:8" x14ac:dyDescent="0.2">
      <c r="A109" s="92">
        <v>105</v>
      </c>
      <c r="B109" s="57">
        <f t="shared" si="8"/>
        <v>32.25</v>
      </c>
      <c r="C109" s="56"/>
      <c r="D109" s="139">
        <v>23340</v>
      </c>
      <c r="E109" s="147"/>
      <c r="F109" s="139">
        <f t="shared" si="6"/>
        <v>11886</v>
      </c>
      <c r="G109" s="151">
        <f t="shared" si="7"/>
        <v>8685</v>
      </c>
      <c r="H109" s="235">
        <v>138</v>
      </c>
    </row>
    <row r="110" spans="1:8" x14ac:dyDescent="0.2">
      <c r="A110" s="92">
        <v>106</v>
      </c>
      <c r="B110" s="57">
        <f t="shared" si="8"/>
        <v>32.25</v>
      </c>
      <c r="C110" s="56"/>
      <c r="D110" s="139">
        <v>23340</v>
      </c>
      <c r="E110" s="147"/>
      <c r="F110" s="139">
        <f t="shared" si="6"/>
        <v>11886</v>
      </c>
      <c r="G110" s="151">
        <f t="shared" si="7"/>
        <v>8685</v>
      </c>
      <c r="H110" s="235">
        <v>138</v>
      </c>
    </row>
    <row r="111" spans="1:8" x14ac:dyDescent="0.2">
      <c r="A111" s="92">
        <v>107</v>
      </c>
      <c r="B111" s="57">
        <f t="shared" si="8"/>
        <v>32.26</v>
      </c>
      <c r="C111" s="56"/>
      <c r="D111" s="139">
        <v>23340</v>
      </c>
      <c r="E111" s="147"/>
      <c r="F111" s="139">
        <f t="shared" si="6"/>
        <v>11883</v>
      </c>
      <c r="G111" s="151">
        <f t="shared" si="7"/>
        <v>8682</v>
      </c>
      <c r="H111" s="235">
        <v>138</v>
      </c>
    </row>
    <row r="112" spans="1:8" x14ac:dyDescent="0.2">
      <c r="A112" s="92">
        <v>108</v>
      </c>
      <c r="B112" s="57">
        <f t="shared" si="8"/>
        <v>32.26</v>
      </c>
      <c r="C112" s="56"/>
      <c r="D112" s="139">
        <v>23340</v>
      </c>
      <c r="E112" s="147"/>
      <c r="F112" s="139">
        <f t="shared" si="6"/>
        <v>11883</v>
      </c>
      <c r="G112" s="151">
        <f t="shared" si="7"/>
        <v>8682</v>
      </c>
      <c r="H112" s="235">
        <v>138</v>
      </c>
    </row>
    <row r="113" spans="1:8" x14ac:dyDescent="0.2">
      <c r="A113" s="92">
        <v>109</v>
      </c>
      <c r="B113" s="57">
        <f t="shared" si="8"/>
        <v>32.270000000000003</v>
      </c>
      <c r="C113" s="56"/>
      <c r="D113" s="139">
        <v>23340</v>
      </c>
      <c r="E113" s="147"/>
      <c r="F113" s="139">
        <f t="shared" si="6"/>
        <v>11879</v>
      </c>
      <c r="G113" s="151">
        <f t="shared" si="7"/>
        <v>8679</v>
      </c>
      <c r="H113" s="235">
        <v>138</v>
      </c>
    </row>
    <row r="114" spans="1:8" x14ac:dyDescent="0.2">
      <c r="A114" s="92">
        <v>110</v>
      </c>
      <c r="B114" s="57">
        <f t="shared" si="8"/>
        <v>32.270000000000003</v>
      </c>
      <c r="C114" s="56"/>
      <c r="D114" s="139">
        <v>23340</v>
      </c>
      <c r="E114" s="147"/>
      <c r="F114" s="139">
        <f t="shared" si="6"/>
        <v>11879</v>
      </c>
      <c r="G114" s="151">
        <f t="shared" si="7"/>
        <v>8679</v>
      </c>
      <c r="H114" s="235">
        <v>138</v>
      </c>
    </row>
    <row r="115" spans="1:8" x14ac:dyDescent="0.2">
      <c r="A115" s="92">
        <v>111</v>
      </c>
      <c r="B115" s="57">
        <f t="shared" si="8"/>
        <v>32.270000000000003</v>
      </c>
      <c r="C115" s="56"/>
      <c r="D115" s="139">
        <v>23340</v>
      </c>
      <c r="E115" s="147"/>
      <c r="F115" s="139">
        <f t="shared" si="6"/>
        <v>11879</v>
      </c>
      <c r="G115" s="151">
        <f t="shared" si="7"/>
        <v>8679</v>
      </c>
      <c r="H115" s="235">
        <v>138</v>
      </c>
    </row>
    <row r="116" spans="1:8" x14ac:dyDescent="0.2">
      <c r="A116" s="92">
        <v>112</v>
      </c>
      <c r="B116" s="57">
        <f t="shared" si="8"/>
        <v>32.28</v>
      </c>
      <c r="C116" s="56"/>
      <c r="D116" s="139">
        <v>23340</v>
      </c>
      <c r="E116" s="147"/>
      <c r="F116" s="139">
        <f t="shared" si="6"/>
        <v>11876</v>
      </c>
      <c r="G116" s="151">
        <f t="shared" si="7"/>
        <v>8677</v>
      </c>
      <c r="H116" s="235">
        <v>138</v>
      </c>
    </row>
    <row r="117" spans="1:8" x14ac:dyDescent="0.2">
      <c r="A117" s="92">
        <v>113</v>
      </c>
      <c r="B117" s="57">
        <f t="shared" si="8"/>
        <v>32.28</v>
      </c>
      <c r="C117" s="56"/>
      <c r="D117" s="139">
        <v>23340</v>
      </c>
      <c r="E117" s="147"/>
      <c r="F117" s="139">
        <f t="shared" si="6"/>
        <v>11876</v>
      </c>
      <c r="G117" s="151">
        <f t="shared" si="7"/>
        <v>8677</v>
      </c>
      <c r="H117" s="235">
        <v>138</v>
      </c>
    </row>
    <row r="118" spans="1:8" x14ac:dyDescent="0.2">
      <c r="A118" s="92">
        <v>114</v>
      </c>
      <c r="B118" s="57">
        <f t="shared" si="8"/>
        <v>32.28</v>
      </c>
      <c r="C118" s="56"/>
      <c r="D118" s="139">
        <v>23340</v>
      </c>
      <c r="E118" s="147"/>
      <c r="F118" s="139">
        <f t="shared" si="6"/>
        <v>11876</v>
      </c>
      <c r="G118" s="151">
        <f t="shared" si="7"/>
        <v>8677</v>
      </c>
      <c r="H118" s="235">
        <v>138</v>
      </c>
    </row>
    <row r="119" spans="1:8" x14ac:dyDescent="0.2">
      <c r="A119" s="92">
        <v>115</v>
      </c>
      <c r="B119" s="57">
        <f t="shared" si="8"/>
        <v>32.29</v>
      </c>
      <c r="C119" s="56"/>
      <c r="D119" s="139">
        <v>23340</v>
      </c>
      <c r="E119" s="147"/>
      <c r="F119" s="139">
        <f t="shared" si="6"/>
        <v>11872</v>
      </c>
      <c r="G119" s="151">
        <f t="shared" si="7"/>
        <v>8674</v>
      </c>
      <c r="H119" s="235">
        <v>138</v>
      </c>
    </row>
    <row r="120" spans="1:8" x14ac:dyDescent="0.2">
      <c r="A120" s="92">
        <v>116</v>
      </c>
      <c r="B120" s="57">
        <f t="shared" si="8"/>
        <v>32.29</v>
      </c>
      <c r="C120" s="56"/>
      <c r="D120" s="139">
        <v>23340</v>
      </c>
      <c r="E120" s="147"/>
      <c r="F120" s="139">
        <f t="shared" si="6"/>
        <v>11872</v>
      </c>
      <c r="G120" s="151">
        <f t="shared" si="7"/>
        <v>8674</v>
      </c>
      <c r="H120" s="235">
        <v>138</v>
      </c>
    </row>
    <row r="121" spans="1:8" x14ac:dyDescent="0.2">
      <c r="A121" s="92">
        <v>117</v>
      </c>
      <c r="B121" s="57">
        <f t="shared" si="8"/>
        <v>32.299999999999997</v>
      </c>
      <c r="C121" s="56"/>
      <c r="D121" s="139">
        <v>23340</v>
      </c>
      <c r="E121" s="147"/>
      <c r="F121" s="139">
        <f t="shared" si="6"/>
        <v>11868</v>
      </c>
      <c r="G121" s="151">
        <f t="shared" si="7"/>
        <v>8671</v>
      </c>
      <c r="H121" s="235">
        <v>138</v>
      </c>
    </row>
    <row r="122" spans="1:8" x14ac:dyDescent="0.2">
      <c r="A122" s="92">
        <v>118</v>
      </c>
      <c r="B122" s="57">
        <f t="shared" si="8"/>
        <v>32.299999999999997</v>
      </c>
      <c r="C122" s="56"/>
      <c r="D122" s="139">
        <v>23340</v>
      </c>
      <c r="E122" s="147"/>
      <c r="F122" s="139">
        <f t="shared" si="6"/>
        <v>11868</v>
      </c>
      <c r="G122" s="151">
        <f t="shared" si="7"/>
        <v>8671</v>
      </c>
      <c r="H122" s="235">
        <v>138</v>
      </c>
    </row>
    <row r="123" spans="1:8" x14ac:dyDescent="0.2">
      <c r="A123" s="92">
        <v>119</v>
      </c>
      <c r="B123" s="57">
        <f t="shared" si="8"/>
        <v>32.299999999999997</v>
      </c>
      <c r="C123" s="56"/>
      <c r="D123" s="139">
        <v>23340</v>
      </c>
      <c r="E123" s="147"/>
      <c r="F123" s="139">
        <f t="shared" si="6"/>
        <v>11868</v>
      </c>
      <c r="G123" s="151">
        <f t="shared" si="7"/>
        <v>8671</v>
      </c>
      <c r="H123" s="235">
        <v>138</v>
      </c>
    </row>
    <row r="124" spans="1:8" x14ac:dyDescent="0.2">
      <c r="A124" s="92">
        <v>120</v>
      </c>
      <c r="B124" s="57">
        <f t="shared" si="8"/>
        <v>32.31</v>
      </c>
      <c r="C124" s="56"/>
      <c r="D124" s="139">
        <v>23340</v>
      </c>
      <c r="E124" s="147"/>
      <c r="F124" s="139">
        <f t="shared" si="6"/>
        <v>11865</v>
      </c>
      <c r="G124" s="151">
        <f t="shared" si="7"/>
        <v>8669</v>
      </c>
      <c r="H124" s="235">
        <v>138</v>
      </c>
    </row>
    <row r="125" spans="1:8" x14ac:dyDescent="0.2">
      <c r="A125" s="92">
        <v>121</v>
      </c>
      <c r="B125" s="57">
        <f t="shared" ref="B125:B156" si="9">ROUND(2.5*(0.0015*A125+12.74285),2)</f>
        <v>32.31</v>
      </c>
      <c r="C125" s="56"/>
      <c r="D125" s="139">
        <v>23340</v>
      </c>
      <c r="E125" s="147"/>
      <c r="F125" s="139">
        <f t="shared" si="6"/>
        <v>11865</v>
      </c>
      <c r="G125" s="151">
        <f t="shared" si="7"/>
        <v>8669</v>
      </c>
      <c r="H125" s="235">
        <v>138</v>
      </c>
    </row>
    <row r="126" spans="1:8" x14ac:dyDescent="0.2">
      <c r="A126" s="92">
        <v>122</v>
      </c>
      <c r="B126" s="57">
        <f t="shared" si="9"/>
        <v>32.31</v>
      </c>
      <c r="C126" s="56"/>
      <c r="D126" s="139">
        <v>23340</v>
      </c>
      <c r="E126" s="147"/>
      <c r="F126" s="139">
        <f t="shared" si="6"/>
        <v>11865</v>
      </c>
      <c r="G126" s="151">
        <f t="shared" si="7"/>
        <v>8669</v>
      </c>
      <c r="H126" s="235">
        <v>138</v>
      </c>
    </row>
    <row r="127" spans="1:8" x14ac:dyDescent="0.2">
      <c r="A127" s="92">
        <v>123</v>
      </c>
      <c r="B127" s="57">
        <f t="shared" si="9"/>
        <v>32.32</v>
      </c>
      <c r="C127" s="56"/>
      <c r="D127" s="139">
        <v>23340</v>
      </c>
      <c r="E127" s="147"/>
      <c r="F127" s="139">
        <f t="shared" si="6"/>
        <v>11861</v>
      </c>
      <c r="G127" s="151">
        <f t="shared" si="7"/>
        <v>8666</v>
      </c>
      <c r="H127" s="235">
        <v>138</v>
      </c>
    </row>
    <row r="128" spans="1:8" x14ac:dyDescent="0.2">
      <c r="A128" s="92">
        <v>124</v>
      </c>
      <c r="B128" s="57">
        <f t="shared" si="9"/>
        <v>32.32</v>
      </c>
      <c r="C128" s="56"/>
      <c r="D128" s="139">
        <v>23340</v>
      </c>
      <c r="E128" s="147"/>
      <c r="F128" s="139">
        <f t="shared" si="6"/>
        <v>11861</v>
      </c>
      <c r="G128" s="151">
        <f t="shared" si="7"/>
        <v>8666</v>
      </c>
      <c r="H128" s="235">
        <v>138</v>
      </c>
    </row>
    <row r="129" spans="1:8" x14ac:dyDescent="0.2">
      <c r="A129" s="92">
        <v>125</v>
      </c>
      <c r="B129" s="57">
        <f t="shared" si="9"/>
        <v>32.33</v>
      </c>
      <c r="C129" s="56"/>
      <c r="D129" s="139">
        <v>23340</v>
      </c>
      <c r="E129" s="147"/>
      <c r="F129" s="139">
        <f t="shared" si="6"/>
        <v>11857</v>
      </c>
      <c r="G129" s="151">
        <f t="shared" si="7"/>
        <v>8663</v>
      </c>
      <c r="H129" s="235">
        <v>138</v>
      </c>
    </row>
    <row r="130" spans="1:8" x14ac:dyDescent="0.2">
      <c r="A130" s="92">
        <v>126</v>
      </c>
      <c r="B130" s="57">
        <f t="shared" si="9"/>
        <v>32.33</v>
      </c>
      <c r="C130" s="56"/>
      <c r="D130" s="139">
        <v>23340</v>
      </c>
      <c r="E130" s="147"/>
      <c r="F130" s="139">
        <f t="shared" si="6"/>
        <v>11857</v>
      </c>
      <c r="G130" s="151">
        <f t="shared" si="7"/>
        <v>8663</v>
      </c>
      <c r="H130" s="235">
        <v>138</v>
      </c>
    </row>
    <row r="131" spans="1:8" x14ac:dyDescent="0.2">
      <c r="A131" s="92">
        <v>127</v>
      </c>
      <c r="B131" s="57">
        <f t="shared" si="9"/>
        <v>32.33</v>
      </c>
      <c r="C131" s="56"/>
      <c r="D131" s="139">
        <v>23340</v>
      </c>
      <c r="E131" s="147"/>
      <c r="F131" s="139">
        <f t="shared" si="6"/>
        <v>11857</v>
      </c>
      <c r="G131" s="151">
        <f t="shared" si="7"/>
        <v>8663</v>
      </c>
      <c r="H131" s="235">
        <v>138</v>
      </c>
    </row>
    <row r="132" spans="1:8" x14ac:dyDescent="0.2">
      <c r="A132" s="92">
        <v>128</v>
      </c>
      <c r="B132" s="57">
        <f t="shared" si="9"/>
        <v>32.340000000000003</v>
      </c>
      <c r="C132" s="56"/>
      <c r="D132" s="139">
        <v>23340</v>
      </c>
      <c r="E132" s="147"/>
      <c r="F132" s="139">
        <f t="shared" si="6"/>
        <v>11854</v>
      </c>
      <c r="G132" s="151">
        <f t="shared" si="7"/>
        <v>8660</v>
      </c>
      <c r="H132" s="235">
        <v>138</v>
      </c>
    </row>
    <row r="133" spans="1:8" x14ac:dyDescent="0.2">
      <c r="A133" s="92">
        <v>129</v>
      </c>
      <c r="B133" s="57">
        <f t="shared" si="9"/>
        <v>32.340000000000003</v>
      </c>
      <c r="C133" s="56"/>
      <c r="D133" s="139">
        <v>23340</v>
      </c>
      <c r="E133" s="147"/>
      <c r="F133" s="139">
        <f t="shared" si="6"/>
        <v>11854</v>
      </c>
      <c r="G133" s="151">
        <f t="shared" si="7"/>
        <v>8660</v>
      </c>
      <c r="H133" s="235">
        <v>138</v>
      </c>
    </row>
    <row r="134" spans="1:8" x14ac:dyDescent="0.2">
      <c r="A134" s="92">
        <v>130</v>
      </c>
      <c r="B134" s="57">
        <f t="shared" si="9"/>
        <v>32.340000000000003</v>
      </c>
      <c r="C134" s="56"/>
      <c r="D134" s="139">
        <v>23340</v>
      </c>
      <c r="E134" s="147"/>
      <c r="F134" s="139">
        <f t="shared" si="6"/>
        <v>11854</v>
      </c>
      <c r="G134" s="151">
        <f t="shared" si="7"/>
        <v>8660</v>
      </c>
      <c r="H134" s="235">
        <v>138</v>
      </c>
    </row>
    <row r="135" spans="1:8" x14ac:dyDescent="0.2">
      <c r="A135" s="92">
        <v>131</v>
      </c>
      <c r="B135" s="57">
        <f t="shared" si="9"/>
        <v>32.35</v>
      </c>
      <c r="C135" s="56"/>
      <c r="D135" s="139">
        <v>23340</v>
      </c>
      <c r="E135" s="147"/>
      <c r="F135" s="139">
        <f t="shared" si="6"/>
        <v>11850</v>
      </c>
      <c r="G135" s="151">
        <f t="shared" si="7"/>
        <v>8658</v>
      </c>
      <c r="H135" s="235">
        <v>138</v>
      </c>
    </row>
    <row r="136" spans="1:8" x14ac:dyDescent="0.2">
      <c r="A136" s="92">
        <v>132</v>
      </c>
      <c r="B136" s="57">
        <f t="shared" si="9"/>
        <v>32.35</v>
      </c>
      <c r="C136" s="56"/>
      <c r="D136" s="139">
        <v>23340</v>
      </c>
      <c r="E136" s="147"/>
      <c r="F136" s="139">
        <f t="shared" si="6"/>
        <v>11850</v>
      </c>
      <c r="G136" s="151">
        <f t="shared" si="7"/>
        <v>8658</v>
      </c>
      <c r="H136" s="235">
        <v>138</v>
      </c>
    </row>
    <row r="137" spans="1:8" x14ac:dyDescent="0.2">
      <c r="A137" s="92">
        <v>133</v>
      </c>
      <c r="B137" s="57">
        <f t="shared" si="9"/>
        <v>32.36</v>
      </c>
      <c r="C137" s="56"/>
      <c r="D137" s="139">
        <v>23340</v>
      </c>
      <c r="E137" s="147"/>
      <c r="F137" s="139">
        <f t="shared" si="6"/>
        <v>11846</v>
      </c>
      <c r="G137" s="151">
        <f t="shared" si="7"/>
        <v>8655</v>
      </c>
      <c r="H137" s="235">
        <v>138</v>
      </c>
    </row>
    <row r="138" spans="1:8" x14ac:dyDescent="0.2">
      <c r="A138" s="92">
        <v>134</v>
      </c>
      <c r="B138" s="57">
        <f t="shared" si="9"/>
        <v>32.36</v>
      </c>
      <c r="C138" s="56"/>
      <c r="D138" s="139">
        <v>23340</v>
      </c>
      <c r="E138" s="147"/>
      <c r="F138" s="139">
        <f t="shared" si="6"/>
        <v>11846</v>
      </c>
      <c r="G138" s="151">
        <f t="shared" si="7"/>
        <v>8655</v>
      </c>
      <c r="H138" s="235">
        <v>138</v>
      </c>
    </row>
    <row r="139" spans="1:8" x14ac:dyDescent="0.2">
      <c r="A139" s="92">
        <v>135</v>
      </c>
      <c r="B139" s="57">
        <f t="shared" si="9"/>
        <v>32.36</v>
      </c>
      <c r="C139" s="56"/>
      <c r="D139" s="139">
        <v>23340</v>
      </c>
      <c r="E139" s="147"/>
      <c r="F139" s="139">
        <f t="shared" si="6"/>
        <v>11846</v>
      </c>
      <c r="G139" s="151">
        <f t="shared" si="7"/>
        <v>8655</v>
      </c>
      <c r="H139" s="235">
        <v>138</v>
      </c>
    </row>
    <row r="140" spans="1:8" x14ac:dyDescent="0.2">
      <c r="A140" s="92">
        <v>136</v>
      </c>
      <c r="B140" s="57">
        <f t="shared" si="9"/>
        <v>32.369999999999997</v>
      </c>
      <c r="C140" s="56"/>
      <c r="D140" s="139">
        <v>23340</v>
      </c>
      <c r="E140" s="147"/>
      <c r="F140" s="139">
        <f t="shared" si="6"/>
        <v>11843</v>
      </c>
      <c r="G140" s="151">
        <f t="shared" si="7"/>
        <v>8652</v>
      </c>
      <c r="H140" s="235">
        <v>138</v>
      </c>
    </row>
    <row r="141" spans="1:8" x14ac:dyDescent="0.2">
      <c r="A141" s="92">
        <v>137</v>
      </c>
      <c r="B141" s="57">
        <f t="shared" si="9"/>
        <v>32.369999999999997</v>
      </c>
      <c r="C141" s="56"/>
      <c r="D141" s="139">
        <v>23340</v>
      </c>
      <c r="E141" s="147"/>
      <c r="F141" s="139">
        <f t="shared" si="6"/>
        <v>11843</v>
      </c>
      <c r="G141" s="151">
        <f t="shared" si="7"/>
        <v>8652</v>
      </c>
      <c r="H141" s="235">
        <v>138</v>
      </c>
    </row>
    <row r="142" spans="1:8" x14ac:dyDescent="0.2">
      <c r="A142" s="92">
        <v>138</v>
      </c>
      <c r="B142" s="57">
        <f t="shared" si="9"/>
        <v>32.369999999999997</v>
      </c>
      <c r="C142" s="56"/>
      <c r="D142" s="139">
        <v>23340</v>
      </c>
      <c r="E142" s="147"/>
      <c r="F142" s="139">
        <f t="shared" si="6"/>
        <v>11843</v>
      </c>
      <c r="G142" s="151">
        <f t="shared" si="7"/>
        <v>8652</v>
      </c>
      <c r="H142" s="235">
        <v>138</v>
      </c>
    </row>
    <row r="143" spans="1:8" x14ac:dyDescent="0.2">
      <c r="A143" s="92">
        <v>139</v>
      </c>
      <c r="B143" s="57">
        <f t="shared" si="9"/>
        <v>32.380000000000003</v>
      </c>
      <c r="C143" s="56"/>
      <c r="D143" s="139">
        <v>23340</v>
      </c>
      <c r="E143" s="147"/>
      <c r="F143" s="139">
        <f t="shared" si="6"/>
        <v>11839</v>
      </c>
      <c r="G143" s="151">
        <f t="shared" si="7"/>
        <v>8650</v>
      </c>
      <c r="H143" s="235">
        <v>138</v>
      </c>
    </row>
    <row r="144" spans="1:8" x14ac:dyDescent="0.2">
      <c r="A144" s="92">
        <v>140</v>
      </c>
      <c r="B144" s="57">
        <f t="shared" si="9"/>
        <v>32.380000000000003</v>
      </c>
      <c r="C144" s="56"/>
      <c r="D144" s="139">
        <v>23340</v>
      </c>
      <c r="E144" s="147"/>
      <c r="F144" s="139">
        <f t="shared" si="6"/>
        <v>11839</v>
      </c>
      <c r="G144" s="151">
        <f t="shared" si="7"/>
        <v>8650</v>
      </c>
      <c r="H144" s="235">
        <v>138</v>
      </c>
    </row>
    <row r="145" spans="1:8" x14ac:dyDescent="0.2">
      <c r="A145" s="92">
        <v>141</v>
      </c>
      <c r="B145" s="57">
        <f t="shared" si="9"/>
        <v>32.39</v>
      </c>
      <c r="C145" s="56"/>
      <c r="D145" s="139">
        <v>23340</v>
      </c>
      <c r="E145" s="147"/>
      <c r="F145" s="139">
        <f t="shared" ref="F145:F187" si="10">ROUND(12*1.35278*(1/B145*D145)+H145,0)</f>
        <v>11836</v>
      </c>
      <c r="G145" s="151">
        <f t="shared" ref="G145:G187" si="11">ROUND(12*(1/B145*D145),0)</f>
        <v>8647</v>
      </c>
      <c r="H145" s="235">
        <v>138</v>
      </c>
    </row>
    <row r="146" spans="1:8" x14ac:dyDescent="0.2">
      <c r="A146" s="92">
        <v>142</v>
      </c>
      <c r="B146" s="57">
        <f t="shared" si="9"/>
        <v>32.39</v>
      </c>
      <c r="C146" s="56"/>
      <c r="D146" s="139">
        <v>23340</v>
      </c>
      <c r="E146" s="147"/>
      <c r="F146" s="139">
        <f t="shared" si="10"/>
        <v>11836</v>
      </c>
      <c r="G146" s="151">
        <f t="shared" si="11"/>
        <v>8647</v>
      </c>
      <c r="H146" s="235">
        <v>138</v>
      </c>
    </row>
    <row r="147" spans="1:8" x14ac:dyDescent="0.2">
      <c r="A147" s="92">
        <v>143</v>
      </c>
      <c r="B147" s="57">
        <f t="shared" si="9"/>
        <v>32.39</v>
      </c>
      <c r="C147" s="56"/>
      <c r="D147" s="139">
        <v>23340</v>
      </c>
      <c r="E147" s="147"/>
      <c r="F147" s="139">
        <f t="shared" si="10"/>
        <v>11836</v>
      </c>
      <c r="G147" s="151">
        <f t="shared" si="11"/>
        <v>8647</v>
      </c>
      <c r="H147" s="235">
        <v>138</v>
      </c>
    </row>
    <row r="148" spans="1:8" x14ac:dyDescent="0.2">
      <c r="A148" s="92">
        <v>144</v>
      </c>
      <c r="B148" s="57">
        <f t="shared" si="9"/>
        <v>32.4</v>
      </c>
      <c r="C148" s="56"/>
      <c r="D148" s="139">
        <v>23340</v>
      </c>
      <c r="E148" s="147"/>
      <c r="F148" s="139">
        <f t="shared" si="10"/>
        <v>11832</v>
      </c>
      <c r="G148" s="151">
        <f t="shared" si="11"/>
        <v>8644</v>
      </c>
      <c r="H148" s="235">
        <v>138</v>
      </c>
    </row>
    <row r="149" spans="1:8" x14ac:dyDescent="0.2">
      <c r="A149" s="92">
        <v>145</v>
      </c>
      <c r="B149" s="57">
        <f t="shared" si="9"/>
        <v>32.4</v>
      </c>
      <c r="C149" s="56"/>
      <c r="D149" s="139">
        <v>23340</v>
      </c>
      <c r="E149" s="147"/>
      <c r="F149" s="139">
        <f t="shared" si="10"/>
        <v>11832</v>
      </c>
      <c r="G149" s="151">
        <f t="shared" si="11"/>
        <v>8644</v>
      </c>
      <c r="H149" s="235">
        <v>138</v>
      </c>
    </row>
    <row r="150" spans="1:8" x14ac:dyDescent="0.2">
      <c r="A150" s="92">
        <v>146</v>
      </c>
      <c r="B150" s="57">
        <f t="shared" si="9"/>
        <v>32.4</v>
      </c>
      <c r="C150" s="56"/>
      <c r="D150" s="139">
        <v>23340</v>
      </c>
      <c r="E150" s="147"/>
      <c r="F150" s="139">
        <f t="shared" si="10"/>
        <v>11832</v>
      </c>
      <c r="G150" s="151">
        <f t="shared" si="11"/>
        <v>8644</v>
      </c>
      <c r="H150" s="235">
        <v>138</v>
      </c>
    </row>
    <row r="151" spans="1:8" x14ac:dyDescent="0.2">
      <c r="A151" s="92">
        <v>147</v>
      </c>
      <c r="B151" s="57">
        <f t="shared" si="9"/>
        <v>32.409999999999997</v>
      </c>
      <c r="C151" s="56"/>
      <c r="D151" s="139">
        <v>23340</v>
      </c>
      <c r="E151" s="147"/>
      <c r="F151" s="139">
        <f t="shared" si="10"/>
        <v>11828</v>
      </c>
      <c r="G151" s="151">
        <f t="shared" si="11"/>
        <v>8642</v>
      </c>
      <c r="H151" s="235">
        <v>138</v>
      </c>
    </row>
    <row r="152" spans="1:8" x14ac:dyDescent="0.2">
      <c r="A152" s="92">
        <v>148</v>
      </c>
      <c r="B152" s="57">
        <f t="shared" si="9"/>
        <v>32.409999999999997</v>
      </c>
      <c r="C152" s="56"/>
      <c r="D152" s="139">
        <v>23340</v>
      </c>
      <c r="E152" s="147"/>
      <c r="F152" s="139">
        <f t="shared" si="10"/>
        <v>11828</v>
      </c>
      <c r="G152" s="151">
        <f t="shared" si="11"/>
        <v>8642</v>
      </c>
      <c r="H152" s="235">
        <v>138</v>
      </c>
    </row>
    <row r="153" spans="1:8" x14ac:dyDescent="0.2">
      <c r="A153" s="92">
        <v>149</v>
      </c>
      <c r="B153" s="57">
        <f t="shared" si="9"/>
        <v>32.42</v>
      </c>
      <c r="C153" s="56"/>
      <c r="D153" s="139">
        <v>23340</v>
      </c>
      <c r="E153" s="147"/>
      <c r="F153" s="139">
        <f t="shared" si="10"/>
        <v>11825</v>
      </c>
      <c r="G153" s="151">
        <f t="shared" si="11"/>
        <v>8639</v>
      </c>
      <c r="H153" s="235">
        <v>138</v>
      </c>
    </row>
    <row r="154" spans="1:8" x14ac:dyDescent="0.2">
      <c r="A154" s="92">
        <v>150</v>
      </c>
      <c r="B154" s="57">
        <f t="shared" si="9"/>
        <v>32.42</v>
      </c>
      <c r="C154" s="56"/>
      <c r="D154" s="139">
        <v>23340</v>
      </c>
      <c r="E154" s="147"/>
      <c r="F154" s="139">
        <f t="shared" si="10"/>
        <v>11825</v>
      </c>
      <c r="G154" s="151">
        <f t="shared" si="11"/>
        <v>8639</v>
      </c>
      <c r="H154" s="235">
        <v>138</v>
      </c>
    </row>
    <row r="155" spans="1:8" x14ac:dyDescent="0.2">
      <c r="A155" s="92">
        <v>151</v>
      </c>
      <c r="B155" s="57">
        <f t="shared" si="9"/>
        <v>32.42</v>
      </c>
      <c r="C155" s="56"/>
      <c r="D155" s="139">
        <v>23340</v>
      </c>
      <c r="E155" s="147"/>
      <c r="F155" s="139">
        <f t="shared" si="10"/>
        <v>11825</v>
      </c>
      <c r="G155" s="151">
        <f t="shared" si="11"/>
        <v>8639</v>
      </c>
      <c r="H155" s="235">
        <v>138</v>
      </c>
    </row>
    <row r="156" spans="1:8" x14ac:dyDescent="0.2">
      <c r="A156" s="92">
        <v>152</v>
      </c>
      <c r="B156" s="57">
        <f t="shared" si="9"/>
        <v>32.43</v>
      </c>
      <c r="C156" s="56"/>
      <c r="D156" s="139">
        <v>23340</v>
      </c>
      <c r="E156" s="147"/>
      <c r="F156" s="139">
        <f t="shared" si="10"/>
        <v>11821</v>
      </c>
      <c r="G156" s="151">
        <f t="shared" si="11"/>
        <v>8636</v>
      </c>
      <c r="H156" s="235">
        <v>138</v>
      </c>
    </row>
    <row r="157" spans="1:8" x14ac:dyDescent="0.2">
      <c r="A157" s="92">
        <v>153</v>
      </c>
      <c r="B157" s="57">
        <f t="shared" ref="B157:B187" si="12">ROUND(2.5*(0.0015*A157+12.74285),2)</f>
        <v>32.43</v>
      </c>
      <c r="C157" s="56"/>
      <c r="D157" s="139">
        <v>23340</v>
      </c>
      <c r="E157" s="147"/>
      <c r="F157" s="139">
        <f t="shared" si="10"/>
        <v>11821</v>
      </c>
      <c r="G157" s="151">
        <f t="shared" si="11"/>
        <v>8636</v>
      </c>
      <c r="H157" s="235">
        <v>138</v>
      </c>
    </row>
    <row r="158" spans="1:8" x14ac:dyDescent="0.2">
      <c r="A158" s="92">
        <v>154</v>
      </c>
      <c r="B158" s="57">
        <f t="shared" si="12"/>
        <v>32.43</v>
      </c>
      <c r="C158" s="56"/>
      <c r="D158" s="139">
        <v>23340</v>
      </c>
      <c r="E158" s="147"/>
      <c r="F158" s="139">
        <f t="shared" si="10"/>
        <v>11821</v>
      </c>
      <c r="G158" s="151">
        <f t="shared" si="11"/>
        <v>8636</v>
      </c>
      <c r="H158" s="235">
        <v>138</v>
      </c>
    </row>
    <row r="159" spans="1:8" x14ac:dyDescent="0.2">
      <c r="A159" s="92">
        <v>155</v>
      </c>
      <c r="B159" s="57">
        <f t="shared" si="12"/>
        <v>32.44</v>
      </c>
      <c r="C159" s="56"/>
      <c r="D159" s="139">
        <v>23340</v>
      </c>
      <c r="E159" s="147"/>
      <c r="F159" s="139">
        <f t="shared" si="10"/>
        <v>11818</v>
      </c>
      <c r="G159" s="151">
        <f t="shared" si="11"/>
        <v>8634</v>
      </c>
      <c r="H159" s="235">
        <v>138</v>
      </c>
    </row>
    <row r="160" spans="1:8" x14ac:dyDescent="0.2">
      <c r="A160" s="92">
        <v>156</v>
      </c>
      <c r="B160" s="57">
        <f t="shared" si="12"/>
        <v>32.44</v>
      </c>
      <c r="C160" s="56"/>
      <c r="D160" s="139">
        <v>23340</v>
      </c>
      <c r="E160" s="147"/>
      <c r="F160" s="139">
        <f t="shared" si="10"/>
        <v>11818</v>
      </c>
      <c r="G160" s="151">
        <f t="shared" si="11"/>
        <v>8634</v>
      </c>
      <c r="H160" s="235">
        <v>138</v>
      </c>
    </row>
    <row r="161" spans="1:8" x14ac:dyDescent="0.2">
      <c r="A161" s="92">
        <v>157</v>
      </c>
      <c r="B161" s="57">
        <f t="shared" si="12"/>
        <v>32.450000000000003</v>
      </c>
      <c r="C161" s="56"/>
      <c r="D161" s="139">
        <v>23340</v>
      </c>
      <c r="E161" s="147"/>
      <c r="F161" s="139">
        <f t="shared" si="10"/>
        <v>11814</v>
      </c>
      <c r="G161" s="151">
        <f t="shared" si="11"/>
        <v>8631</v>
      </c>
      <c r="H161" s="235">
        <v>138</v>
      </c>
    </row>
    <row r="162" spans="1:8" x14ac:dyDescent="0.2">
      <c r="A162" s="92">
        <v>158</v>
      </c>
      <c r="B162" s="57">
        <f t="shared" si="12"/>
        <v>32.450000000000003</v>
      </c>
      <c r="C162" s="56"/>
      <c r="D162" s="139">
        <v>23340</v>
      </c>
      <c r="E162" s="147"/>
      <c r="F162" s="139">
        <f t="shared" si="10"/>
        <v>11814</v>
      </c>
      <c r="G162" s="151">
        <f t="shared" si="11"/>
        <v>8631</v>
      </c>
      <c r="H162" s="235">
        <v>138</v>
      </c>
    </row>
    <row r="163" spans="1:8" x14ac:dyDescent="0.2">
      <c r="A163" s="92">
        <v>159</v>
      </c>
      <c r="B163" s="57">
        <f t="shared" si="12"/>
        <v>32.450000000000003</v>
      </c>
      <c r="C163" s="56"/>
      <c r="D163" s="139">
        <v>23340</v>
      </c>
      <c r="E163" s="147"/>
      <c r="F163" s="139">
        <f t="shared" si="10"/>
        <v>11814</v>
      </c>
      <c r="G163" s="151">
        <f t="shared" si="11"/>
        <v>8631</v>
      </c>
      <c r="H163" s="235">
        <v>138</v>
      </c>
    </row>
    <row r="164" spans="1:8" x14ac:dyDescent="0.2">
      <c r="A164" s="92">
        <v>160</v>
      </c>
      <c r="B164" s="57">
        <f t="shared" si="12"/>
        <v>32.46</v>
      </c>
      <c r="C164" s="56"/>
      <c r="D164" s="139">
        <v>23340</v>
      </c>
      <c r="E164" s="147"/>
      <c r="F164" s="139">
        <f t="shared" si="10"/>
        <v>11810</v>
      </c>
      <c r="G164" s="151">
        <f t="shared" si="11"/>
        <v>8628</v>
      </c>
      <c r="H164" s="235">
        <v>138</v>
      </c>
    </row>
    <row r="165" spans="1:8" x14ac:dyDescent="0.2">
      <c r="A165" s="92">
        <v>161</v>
      </c>
      <c r="B165" s="57">
        <f t="shared" si="12"/>
        <v>32.46</v>
      </c>
      <c r="C165" s="56"/>
      <c r="D165" s="139">
        <v>23340</v>
      </c>
      <c r="E165" s="147"/>
      <c r="F165" s="139">
        <f t="shared" si="10"/>
        <v>11810</v>
      </c>
      <c r="G165" s="151">
        <f t="shared" si="11"/>
        <v>8628</v>
      </c>
      <c r="H165" s="235">
        <v>138</v>
      </c>
    </row>
    <row r="166" spans="1:8" x14ac:dyDescent="0.2">
      <c r="A166" s="92">
        <v>162</v>
      </c>
      <c r="B166" s="57">
        <f t="shared" si="12"/>
        <v>32.46</v>
      </c>
      <c r="C166" s="56"/>
      <c r="D166" s="139">
        <v>23340</v>
      </c>
      <c r="E166" s="147"/>
      <c r="F166" s="139">
        <f t="shared" si="10"/>
        <v>11810</v>
      </c>
      <c r="G166" s="151">
        <f t="shared" si="11"/>
        <v>8628</v>
      </c>
      <c r="H166" s="235">
        <v>138</v>
      </c>
    </row>
    <row r="167" spans="1:8" x14ac:dyDescent="0.2">
      <c r="A167" s="92">
        <v>163</v>
      </c>
      <c r="B167" s="57">
        <f t="shared" si="12"/>
        <v>32.47</v>
      </c>
      <c r="C167" s="56"/>
      <c r="D167" s="139">
        <v>23340</v>
      </c>
      <c r="E167" s="147"/>
      <c r="F167" s="139">
        <f t="shared" si="10"/>
        <v>11807</v>
      </c>
      <c r="G167" s="151">
        <f t="shared" si="11"/>
        <v>8626</v>
      </c>
      <c r="H167" s="235">
        <v>138</v>
      </c>
    </row>
    <row r="168" spans="1:8" x14ac:dyDescent="0.2">
      <c r="A168" s="92">
        <v>164</v>
      </c>
      <c r="B168" s="57">
        <f t="shared" si="12"/>
        <v>32.47</v>
      </c>
      <c r="C168" s="56"/>
      <c r="D168" s="139">
        <v>23340</v>
      </c>
      <c r="E168" s="147"/>
      <c r="F168" s="139">
        <f t="shared" si="10"/>
        <v>11807</v>
      </c>
      <c r="G168" s="151">
        <f t="shared" si="11"/>
        <v>8626</v>
      </c>
      <c r="H168" s="235">
        <v>138</v>
      </c>
    </row>
    <row r="169" spans="1:8" x14ac:dyDescent="0.2">
      <c r="A169" s="92">
        <v>165</v>
      </c>
      <c r="B169" s="57">
        <f t="shared" si="12"/>
        <v>32.479999999999997</v>
      </c>
      <c r="C169" s="56"/>
      <c r="D169" s="139">
        <v>23340</v>
      </c>
      <c r="E169" s="147"/>
      <c r="F169" s="139">
        <f t="shared" si="10"/>
        <v>11803</v>
      </c>
      <c r="G169" s="151">
        <f t="shared" si="11"/>
        <v>8623</v>
      </c>
      <c r="H169" s="235">
        <v>138</v>
      </c>
    </row>
    <row r="170" spans="1:8" x14ac:dyDescent="0.2">
      <c r="A170" s="92">
        <v>166</v>
      </c>
      <c r="B170" s="57">
        <f t="shared" si="12"/>
        <v>32.479999999999997</v>
      </c>
      <c r="C170" s="56"/>
      <c r="D170" s="139">
        <v>23340</v>
      </c>
      <c r="E170" s="147"/>
      <c r="F170" s="139">
        <f t="shared" si="10"/>
        <v>11803</v>
      </c>
      <c r="G170" s="151">
        <f t="shared" si="11"/>
        <v>8623</v>
      </c>
      <c r="H170" s="235">
        <v>138</v>
      </c>
    </row>
    <row r="171" spans="1:8" x14ac:dyDescent="0.2">
      <c r="A171" s="92">
        <v>167</v>
      </c>
      <c r="B171" s="57">
        <f t="shared" si="12"/>
        <v>32.479999999999997</v>
      </c>
      <c r="C171" s="56"/>
      <c r="D171" s="139">
        <v>23340</v>
      </c>
      <c r="E171" s="147"/>
      <c r="F171" s="139">
        <f t="shared" si="10"/>
        <v>11803</v>
      </c>
      <c r="G171" s="151">
        <f t="shared" si="11"/>
        <v>8623</v>
      </c>
      <c r="H171" s="235">
        <v>138</v>
      </c>
    </row>
    <row r="172" spans="1:8" x14ac:dyDescent="0.2">
      <c r="A172" s="92">
        <v>168</v>
      </c>
      <c r="B172" s="57">
        <f t="shared" si="12"/>
        <v>32.49</v>
      </c>
      <c r="C172" s="56"/>
      <c r="D172" s="139">
        <v>23340</v>
      </c>
      <c r="E172" s="147"/>
      <c r="F172" s="139">
        <f t="shared" si="10"/>
        <v>11800</v>
      </c>
      <c r="G172" s="151">
        <f t="shared" si="11"/>
        <v>8620</v>
      </c>
      <c r="H172" s="235">
        <v>138</v>
      </c>
    </row>
    <row r="173" spans="1:8" x14ac:dyDescent="0.2">
      <c r="A173" s="92">
        <v>169</v>
      </c>
      <c r="B173" s="57">
        <f t="shared" si="12"/>
        <v>32.49</v>
      </c>
      <c r="C173" s="56"/>
      <c r="D173" s="139">
        <v>23340</v>
      </c>
      <c r="E173" s="147"/>
      <c r="F173" s="139">
        <f t="shared" si="10"/>
        <v>11800</v>
      </c>
      <c r="G173" s="151">
        <f t="shared" si="11"/>
        <v>8620</v>
      </c>
      <c r="H173" s="235">
        <v>138</v>
      </c>
    </row>
    <row r="174" spans="1:8" x14ac:dyDescent="0.2">
      <c r="A174" s="92">
        <v>170</v>
      </c>
      <c r="B174" s="57">
        <f t="shared" si="12"/>
        <v>32.49</v>
      </c>
      <c r="C174" s="56"/>
      <c r="D174" s="139">
        <v>23340</v>
      </c>
      <c r="E174" s="147"/>
      <c r="F174" s="139">
        <f t="shared" si="10"/>
        <v>11800</v>
      </c>
      <c r="G174" s="151">
        <f t="shared" si="11"/>
        <v>8620</v>
      </c>
      <c r="H174" s="235">
        <v>138</v>
      </c>
    </row>
    <row r="175" spans="1:8" x14ac:dyDescent="0.2">
      <c r="A175" s="92">
        <v>171</v>
      </c>
      <c r="B175" s="57">
        <f t="shared" si="12"/>
        <v>32.5</v>
      </c>
      <c r="C175" s="56"/>
      <c r="D175" s="139">
        <v>23340</v>
      </c>
      <c r="E175" s="147"/>
      <c r="F175" s="139">
        <f t="shared" si="10"/>
        <v>11796</v>
      </c>
      <c r="G175" s="151">
        <f t="shared" si="11"/>
        <v>8618</v>
      </c>
      <c r="H175" s="235">
        <v>138</v>
      </c>
    </row>
    <row r="176" spans="1:8" x14ac:dyDescent="0.2">
      <c r="A176" s="92">
        <v>172</v>
      </c>
      <c r="B176" s="57">
        <f t="shared" si="12"/>
        <v>32.5</v>
      </c>
      <c r="C176" s="56"/>
      <c r="D176" s="139">
        <v>23340</v>
      </c>
      <c r="E176" s="147"/>
      <c r="F176" s="139">
        <f t="shared" si="10"/>
        <v>11796</v>
      </c>
      <c r="G176" s="151">
        <f t="shared" si="11"/>
        <v>8618</v>
      </c>
      <c r="H176" s="235">
        <v>138</v>
      </c>
    </row>
    <row r="177" spans="1:8" x14ac:dyDescent="0.2">
      <c r="A177" s="92">
        <v>173</v>
      </c>
      <c r="B177" s="57">
        <f t="shared" si="12"/>
        <v>32.51</v>
      </c>
      <c r="C177" s="56"/>
      <c r="D177" s="139">
        <v>23340</v>
      </c>
      <c r="E177" s="147"/>
      <c r="F177" s="139">
        <f t="shared" si="10"/>
        <v>11792</v>
      </c>
      <c r="G177" s="151">
        <f t="shared" si="11"/>
        <v>8615</v>
      </c>
      <c r="H177" s="235">
        <v>138</v>
      </c>
    </row>
    <row r="178" spans="1:8" x14ac:dyDescent="0.2">
      <c r="A178" s="92">
        <v>174</v>
      </c>
      <c r="B178" s="57">
        <f t="shared" si="12"/>
        <v>32.51</v>
      </c>
      <c r="C178" s="56"/>
      <c r="D178" s="139">
        <v>23340</v>
      </c>
      <c r="E178" s="147"/>
      <c r="F178" s="139">
        <f t="shared" si="10"/>
        <v>11792</v>
      </c>
      <c r="G178" s="151">
        <f t="shared" si="11"/>
        <v>8615</v>
      </c>
      <c r="H178" s="235">
        <v>138</v>
      </c>
    </row>
    <row r="179" spans="1:8" x14ac:dyDescent="0.2">
      <c r="A179" s="92">
        <v>175</v>
      </c>
      <c r="B179" s="57">
        <f t="shared" si="12"/>
        <v>32.51</v>
      </c>
      <c r="C179" s="56"/>
      <c r="D179" s="139">
        <v>23340</v>
      </c>
      <c r="E179" s="147"/>
      <c r="F179" s="139">
        <f t="shared" si="10"/>
        <v>11792</v>
      </c>
      <c r="G179" s="151">
        <f t="shared" si="11"/>
        <v>8615</v>
      </c>
      <c r="H179" s="235">
        <v>138</v>
      </c>
    </row>
    <row r="180" spans="1:8" x14ac:dyDescent="0.2">
      <c r="A180" s="92">
        <v>176</v>
      </c>
      <c r="B180" s="57">
        <f t="shared" si="12"/>
        <v>32.520000000000003</v>
      </c>
      <c r="C180" s="56"/>
      <c r="D180" s="139">
        <v>23340</v>
      </c>
      <c r="E180" s="147"/>
      <c r="F180" s="139">
        <f t="shared" si="10"/>
        <v>11789</v>
      </c>
      <c r="G180" s="151">
        <f t="shared" si="11"/>
        <v>8613</v>
      </c>
      <c r="H180" s="235">
        <v>138</v>
      </c>
    </row>
    <row r="181" spans="1:8" x14ac:dyDescent="0.2">
      <c r="A181" s="92">
        <v>177</v>
      </c>
      <c r="B181" s="57">
        <f t="shared" si="12"/>
        <v>32.520000000000003</v>
      </c>
      <c r="C181" s="56"/>
      <c r="D181" s="139">
        <v>23340</v>
      </c>
      <c r="E181" s="147"/>
      <c r="F181" s="139">
        <f t="shared" si="10"/>
        <v>11789</v>
      </c>
      <c r="G181" s="151">
        <f t="shared" si="11"/>
        <v>8613</v>
      </c>
      <c r="H181" s="235">
        <v>138</v>
      </c>
    </row>
    <row r="182" spans="1:8" x14ac:dyDescent="0.2">
      <c r="A182" s="92">
        <v>178</v>
      </c>
      <c r="B182" s="57">
        <f t="shared" si="12"/>
        <v>32.520000000000003</v>
      </c>
      <c r="C182" s="56"/>
      <c r="D182" s="139">
        <v>23340</v>
      </c>
      <c r="E182" s="147"/>
      <c r="F182" s="139">
        <f t="shared" si="10"/>
        <v>11789</v>
      </c>
      <c r="G182" s="151">
        <f t="shared" si="11"/>
        <v>8613</v>
      </c>
      <c r="H182" s="235">
        <v>138</v>
      </c>
    </row>
    <row r="183" spans="1:8" x14ac:dyDescent="0.2">
      <c r="A183" s="92">
        <v>179</v>
      </c>
      <c r="B183" s="57">
        <f t="shared" si="12"/>
        <v>32.53</v>
      </c>
      <c r="C183" s="56"/>
      <c r="D183" s="139">
        <v>23340</v>
      </c>
      <c r="E183" s="147"/>
      <c r="F183" s="139">
        <f t="shared" si="10"/>
        <v>11785</v>
      </c>
      <c r="G183" s="151">
        <f t="shared" si="11"/>
        <v>8610</v>
      </c>
      <c r="H183" s="235">
        <v>138</v>
      </c>
    </row>
    <row r="184" spans="1:8" x14ac:dyDescent="0.2">
      <c r="A184" s="92">
        <v>180</v>
      </c>
      <c r="B184" s="57">
        <f t="shared" si="12"/>
        <v>32.53</v>
      </c>
      <c r="C184" s="56"/>
      <c r="D184" s="139">
        <v>23340</v>
      </c>
      <c r="E184" s="147"/>
      <c r="F184" s="139">
        <f t="shared" si="10"/>
        <v>11785</v>
      </c>
      <c r="G184" s="151">
        <f t="shared" si="11"/>
        <v>8610</v>
      </c>
      <c r="H184" s="235">
        <v>138</v>
      </c>
    </row>
    <row r="185" spans="1:8" x14ac:dyDescent="0.2">
      <c r="A185" s="92">
        <v>181</v>
      </c>
      <c r="B185" s="57">
        <f t="shared" si="12"/>
        <v>32.54</v>
      </c>
      <c r="C185" s="56"/>
      <c r="D185" s="139">
        <v>23340</v>
      </c>
      <c r="E185" s="147"/>
      <c r="F185" s="139">
        <f t="shared" si="10"/>
        <v>11782</v>
      </c>
      <c r="G185" s="151">
        <f t="shared" si="11"/>
        <v>8607</v>
      </c>
      <c r="H185" s="235">
        <v>138</v>
      </c>
    </row>
    <row r="186" spans="1:8" x14ac:dyDescent="0.2">
      <c r="A186" s="92">
        <v>182</v>
      </c>
      <c r="B186" s="57">
        <f t="shared" si="12"/>
        <v>32.54</v>
      </c>
      <c r="C186" s="56"/>
      <c r="D186" s="139">
        <v>23340</v>
      </c>
      <c r="E186" s="147"/>
      <c r="F186" s="139">
        <f t="shared" si="10"/>
        <v>11782</v>
      </c>
      <c r="G186" s="151">
        <f t="shared" si="11"/>
        <v>8607</v>
      </c>
      <c r="H186" s="235">
        <v>138</v>
      </c>
    </row>
    <row r="187" spans="1:8" ht="13.5" thickBot="1" x14ac:dyDescent="0.25">
      <c r="A187" s="93">
        <v>183</v>
      </c>
      <c r="B187" s="64">
        <f t="shared" si="12"/>
        <v>32.54</v>
      </c>
      <c r="C187" s="65"/>
      <c r="D187" s="144">
        <v>23340</v>
      </c>
      <c r="E187" s="141"/>
      <c r="F187" s="144">
        <f t="shared" si="10"/>
        <v>11782</v>
      </c>
      <c r="G187" s="153">
        <f t="shared" si="11"/>
        <v>8607</v>
      </c>
      <c r="H187" s="439">
        <v>138</v>
      </c>
    </row>
  </sheetData>
  <mergeCells count="2">
    <mergeCell ref="A13:B13"/>
    <mergeCell ref="G14:H14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5" orientation="portrait" r:id="rId1"/>
  <headerFooter alignWithMargins="0">
    <oddHeader>&amp;LKrajský úřad Plzeňského kraje&amp;R25. 2. 2015</oddHeader>
    <oddFooter>Stránka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I140"/>
  <sheetViews>
    <sheetView workbookViewId="0">
      <pane ySplit="15" topLeftCell="A16" activePane="bottomLeft" state="frozenSplit"/>
      <selection activeCell="J36" sqref="J36"/>
      <selection pane="bottomLeft" activeCell="N12" sqref="N12"/>
    </sheetView>
  </sheetViews>
  <sheetFormatPr defaultRowHeight="12.75" x14ac:dyDescent="0.2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0.7109375" customWidth="1"/>
    <col min="9" max="9" width="16.140625" customWidth="1"/>
  </cols>
  <sheetData>
    <row r="1" spans="1:9" x14ac:dyDescent="0.2">
      <c r="H1" t="s">
        <v>33</v>
      </c>
    </row>
    <row r="2" spans="1:9" ht="4.5" customHeight="1" x14ac:dyDescent="0.2"/>
    <row r="3" spans="1:9" ht="20.25" x14ac:dyDescent="0.3">
      <c r="A3" s="30" t="s">
        <v>735</v>
      </c>
      <c r="C3" s="26"/>
      <c r="D3" s="26"/>
      <c r="E3" s="26"/>
      <c r="F3" s="27"/>
      <c r="G3" s="27"/>
      <c r="H3" s="28"/>
      <c r="I3" s="28"/>
    </row>
    <row r="4" spans="1:9" ht="15" x14ac:dyDescent="0.25">
      <c r="A4" s="58" t="s">
        <v>37</v>
      </c>
      <c r="B4" s="32"/>
      <c r="C4" s="32"/>
      <c r="D4" s="32"/>
      <c r="E4" s="32"/>
      <c r="F4" s="32"/>
      <c r="G4" s="32"/>
      <c r="I4" s="28"/>
    </row>
    <row r="5" spans="1:9" ht="5.25" customHeight="1" x14ac:dyDescent="0.25">
      <c r="A5" s="58"/>
      <c r="B5" s="32"/>
      <c r="C5" s="32"/>
      <c r="D5" s="32"/>
      <c r="E5" s="32"/>
      <c r="F5" s="32"/>
      <c r="G5" s="32"/>
      <c r="I5" s="28"/>
    </row>
    <row r="6" spans="1:9" ht="15.75" x14ac:dyDescent="0.25">
      <c r="A6" s="33"/>
      <c r="B6" s="34"/>
      <c r="C6" s="35" t="s">
        <v>158</v>
      </c>
      <c r="E6" s="36" t="s">
        <v>159</v>
      </c>
      <c r="I6" s="28"/>
    </row>
    <row r="7" spans="1:9" ht="15.75" x14ac:dyDescent="0.25">
      <c r="A7" s="37" t="s">
        <v>38</v>
      </c>
      <c r="B7" s="34"/>
      <c r="C7" s="59">
        <v>7.57</v>
      </c>
      <c r="D7" s="60"/>
      <c r="E7" s="59">
        <v>21.56</v>
      </c>
      <c r="I7" s="28"/>
    </row>
    <row r="8" spans="1:9" ht="15.75" x14ac:dyDescent="0.25">
      <c r="A8" s="37" t="s">
        <v>39</v>
      </c>
      <c r="B8" s="34"/>
      <c r="C8" s="59" t="s">
        <v>247</v>
      </c>
      <c r="D8" s="60"/>
      <c r="E8" s="177" t="s">
        <v>529</v>
      </c>
      <c r="I8" s="28"/>
    </row>
    <row r="9" spans="1:9" ht="15.75" x14ac:dyDescent="0.25">
      <c r="A9" s="37" t="s">
        <v>40</v>
      </c>
      <c r="B9" s="34"/>
      <c r="C9" s="59" t="s">
        <v>248</v>
      </c>
      <c r="D9" s="60"/>
      <c r="E9" s="177" t="s">
        <v>529</v>
      </c>
      <c r="I9" s="28"/>
    </row>
    <row r="10" spans="1:9" ht="15.75" x14ac:dyDescent="0.25">
      <c r="A10" s="37" t="s">
        <v>238</v>
      </c>
      <c r="B10" s="34"/>
      <c r="C10" s="59" t="s">
        <v>249</v>
      </c>
      <c r="D10" s="60"/>
      <c r="E10" s="177" t="s">
        <v>529</v>
      </c>
      <c r="I10" s="28"/>
    </row>
    <row r="11" spans="1:9" ht="15.75" x14ac:dyDescent="0.25">
      <c r="A11" s="37" t="s">
        <v>239</v>
      </c>
      <c r="B11" s="34"/>
      <c r="C11" s="59" t="s">
        <v>250</v>
      </c>
      <c r="D11" s="60"/>
      <c r="E11" s="177" t="s">
        <v>529</v>
      </c>
      <c r="I11" s="28"/>
    </row>
    <row r="12" spans="1:9" ht="15.75" x14ac:dyDescent="0.25">
      <c r="A12" s="37" t="s">
        <v>41</v>
      </c>
      <c r="B12" s="34"/>
      <c r="C12" s="59">
        <v>15.2</v>
      </c>
      <c r="D12" s="60"/>
      <c r="E12" s="59">
        <v>48.2</v>
      </c>
      <c r="I12" s="28"/>
    </row>
    <row r="13" spans="1:9" ht="6" customHeight="1" thickBot="1" x14ac:dyDescent="0.25">
      <c r="A13" s="512"/>
      <c r="B13" s="512"/>
      <c r="C13" s="44"/>
      <c r="D13" s="45"/>
      <c r="E13" s="46"/>
      <c r="F13" s="46"/>
      <c r="G13" s="46"/>
      <c r="I13" s="28"/>
    </row>
    <row r="14" spans="1:9" ht="15.75" x14ac:dyDescent="0.2">
      <c r="A14" s="29"/>
      <c r="B14" s="47" t="s">
        <v>197</v>
      </c>
      <c r="C14" s="48"/>
      <c r="D14" s="47" t="s">
        <v>198</v>
      </c>
      <c r="E14" s="48"/>
      <c r="F14" s="49" t="s">
        <v>199</v>
      </c>
      <c r="G14" s="513" t="s">
        <v>200</v>
      </c>
      <c r="H14" s="514"/>
    </row>
    <row r="15" spans="1:9" ht="45.75" thickBot="1" x14ac:dyDescent="0.25">
      <c r="A15" s="50" t="s">
        <v>31</v>
      </c>
      <c r="B15" s="51" t="s">
        <v>158</v>
      </c>
      <c r="C15" s="52" t="s">
        <v>159</v>
      </c>
      <c r="D15" s="53" t="s">
        <v>201</v>
      </c>
      <c r="E15" s="54" t="s">
        <v>202</v>
      </c>
      <c r="F15" s="155" t="s">
        <v>199</v>
      </c>
      <c r="G15" s="152" t="s">
        <v>535</v>
      </c>
      <c r="H15" s="156" t="s">
        <v>204</v>
      </c>
    </row>
    <row r="16" spans="1:9" x14ac:dyDescent="0.2">
      <c r="A16" s="119" t="s">
        <v>42</v>
      </c>
      <c r="B16" s="67">
        <v>7.57</v>
      </c>
      <c r="C16" s="63">
        <v>21.56</v>
      </c>
      <c r="D16" s="145">
        <v>26380</v>
      </c>
      <c r="E16" s="146">
        <v>12780</v>
      </c>
      <c r="F16" s="145">
        <f>ROUND(12*1.35278*(1/B16*D16+1/C16*E16)+H16,0)</f>
        <v>67370</v>
      </c>
      <c r="G16" s="157">
        <f t="shared" ref="G16:G79" si="0">ROUND(12*(1/B16*D16+1/C16*E16),0)</f>
        <v>48931</v>
      </c>
      <c r="H16" s="146">
        <v>1177</v>
      </c>
    </row>
    <row r="17" spans="1:8" x14ac:dyDescent="0.2">
      <c r="A17" s="119">
        <v>10</v>
      </c>
      <c r="B17" s="57">
        <f t="shared" ref="B17:B22" si="1">ROUND(4.83*LN(A17)-3.5,2)</f>
        <v>7.62</v>
      </c>
      <c r="C17" s="63">
        <f t="shared" ref="C17:C48" si="2">ROUND((-0.00285*POWER(A17,2)+0.62285*A17+17.497)*0.94,2)</f>
        <v>22.03</v>
      </c>
      <c r="D17" s="139">
        <v>26380</v>
      </c>
      <c r="E17" s="147">
        <v>12780</v>
      </c>
      <c r="F17" s="139">
        <f t="shared" ref="F17:F80" si="3">ROUND(12*1.35278*(1/B17*D17+1/C17*E17)+H17,0)</f>
        <v>66793</v>
      </c>
      <c r="G17" s="151">
        <f t="shared" si="0"/>
        <v>48505</v>
      </c>
      <c r="H17" s="147">
        <v>1177</v>
      </c>
    </row>
    <row r="18" spans="1:8" x14ac:dyDescent="0.2">
      <c r="A18" s="119">
        <v>11</v>
      </c>
      <c r="B18" s="57">
        <f t="shared" si="1"/>
        <v>8.08</v>
      </c>
      <c r="C18" s="63">
        <f t="shared" si="2"/>
        <v>22.56</v>
      </c>
      <c r="D18" s="139">
        <v>26380</v>
      </c>
      <c r="E18" s="147">
        <v>12780</v>
      </c>
      <c r="F18" s="139">
        <f t="shared" si="3"/>
        <v>63373</v>
      </c>
      <c r="G18" s="151">
        <f t="shared" si="0"/>
        <v>45976</v>
      </c>
      <c r="H18" s="147">
        <v>1177</v>
      </c>
    </row>
    <row r="19" spans="1:8" x14ac:dyDescent="0.2">
      <c r="A19" s="119">
        <v>12</v>
      </c>
      <c r="B19" s="57">
        <f t="shared" si="1"/>
        <v>8.5</v>
      </c>
      <c r="C19" s="63">
        <f t="shared" si="2"/>
        <v>23.09</v>
      </c>
      <c r="D19" s="139">
        <v>26380</v>
      </c>
      <c r="E19" s="147">
        <v>12780</v>
      </c>
      <c r="F19" s="139">
        <f t="shared" si="3"/>
        <v>60543</v>
      </c>
      <c r="G19" s="151">
        <f t="shared" si="0"/>
        <v>43884</v>
      </c>
      <c r="H19" s="147">
        <v>1177</v>
      </c>
    </row>
    <row r="20" spans="1:8" x14ac:dyDescent="0.2">
      <c r="A20" s="92">
        <v>13</v>
      </c>
      <c r="B20" s="57">
        <f t="shared" si="1"/>
        <v>8.89</v>
      </c>
      <c r="C20" s="63">
        <f t="shared" si="2"/>
        <v>23.61</v>
      </c>
      <c r="D20" s="139">
        <v>26380</v>
      </c>
      <c r="E20" s="147">
        <v>12780</v>
      </c>
      <c r="F20" s="139">
        <f t="shared" si="3"/>
        <v>58135</v>
      </c>
      <c r="G20" s="151">
        <f t="shared" si="0"/>
        <v>42104</v>
      </c>
      <c r="H20" s="147">
        <v>1177</v>
      </c>
    </row>
    <row r="21" spans="1:8" x14ac:dyDescent="0.2">
      <c r="A21" s="92">
        <v>14</v>
      </c>
      <c r="B21" s="57">
        <f t="shared" si="1"/>
        <v>9.25</v>
      </c>
      <c r="C21" s="63">
        <f t="shared" si="2"/>
        <v>24.12</v>
      </c>
      <c r="D21" s="139">
        <v>26380</v>
      </c>
      <c r="E21" s="147">
        <v>12780</v>
      </c>
      <c r="F21" s="139">
        <f t="shared" si="3"/>
        <v>56074</v>
      </c>
      <c r="G21" s="151">
        <f t="shared" si="0"/>
        <v>40581</v>
      </c>
      <c r="H21" s="147">
        <v>1177</v>
      </c>
    </row>
    <row r="22" spans="1:8" x14ac:dyDescent="0.2">
      <c r="A22" s="92">
        <v>15</v>
      </c>
      <c r="B22" s="57">
        <f t="shared" si="1"/>
        <v>9.58</v>
      </c>
      <c r="C22" s="63">
        <f t="shared" si="2"/>
        <v>24.63</v>
      </c>
      <c r="D22" s="139">
        <v>26380</v>
      </c>
      <c r="E22" s="147">
        <v>12780</v>
      </c>
      <c r="F22" s="139">
        <f t="shared" si="3"/>
        <v>54301</v>
      </c>
      <c r="G22" s="151">
        <f t="shared" si="0"/>
        <v>39270</v>
      </c>
      <c r="H22" s="147">
        <v>1177</v>
      </c>
    </row>
    <row r="23" spans="1:8" x14ac:dyDescent="0.2">
      <c r="A23" s="92">
        <v>16</v>
      </c>
      <c r="B23" s="57">
        <f t="shared" ref="B23:B28" si="4">ROUND(3.95*LN(A23*0.51)+1.3,2)</f>
        <v>9.59</v>
      </c>
      <c r="C23" s="63">
        <f t="shared" si="2"/>
        <v>25.13</v>
      </c>
      <c r="D23" s="139">
        <v>26380</v>
      </c>
      <c r="E23" s="147">
        <v>12780</v>
      </c>
      <c r="F23" s="139">
        <f t="shared" si="3"/>
        <v>54087</v>
      </c>
      <c r="G23" s="151">
        <f t="shared" si="0"/>
        <v>39112</v>
      </c>
      <c r="H23" s="147">
        <v>1177</v>
      </c>
    </row>
    <row r="24" spans="1:8" x14ac:dyDescent="0.2">
      <c r="A24" s="92">
        <v>17</v>
      </c>
      <c r="B24" s="57">
        <f t="shared" si="4"/>
        <v>9.83</v>
      </c>
      <c r="C24" s="63">
        <f t="shared" si="2"/>
        <v>25.63</v>
      </c>
      <c r="D24" s="139">
        <v>26380</v>
      </c>
      <c r="E24" s="147">
        <v>12780</v>
      </c>
      <c r="F24" s="139">
        <f t="shared" si="3"/>
        <v>52836</v>
      </c>
      <c r="G24" s="151">
        <f t="shared" si="0"/>
        <v>38187</v>
      </c>
      <c r="H24" s="147">
        <v>1177</v>
      </c>
    </row>
    <row r="25" spans="1:8" x14ac:dyDescent="0.2">
      <c r="A25" s="92">
        <v>18</v>
      </c>
      <c r="B25" s="57">
        <f t="shared" si="4"/>
        <v>10.06</v>
      </c>
      <c r="C25" s="63">
        <f t="shared" si="2"/>
        <v>26.12</v>
      </c>
      <c r="D25" s="139">
        <v>26380</v>
      </c>
      <c r="E25" s="147">
        <v>12780</v>
      </c>
      <c r="F25" s="139">
        <f t="shared" si="3"/>
        <v>51688</v>
      </c>
      <c r="G25" s="151">
        <f t="shared" si="0"/>
        <v>37339</v>
      </c>
      <c r="H25" s="147">
        <v>1177</v>
      </c>
    </row>
    <row r="26" spans="1:8" x14ac:dyDescent="0.2">
      <c r="A26" s="92">
        <v>19</v>
      </c>
      <c r="B26" s="57">
        <f t="shared" si="4"/>
        <v>10.27</v>
      </c>
      <c r="C26" s="63">
        <f t="shared" si="2"/>
        <v>26.6</v>
      </c>
      <c r="D26" s="139">
        <v>26380</v>
      </c>
      <c r="E26" s="147">
        <v>12780</v>
      </c>
      <c r="F26" s="139">
        <f t="shared" si="3"/>
        <v>50674</v>
      </c>
      <c r="G26" s="151">
        <f t="shared" si="0"/>
        <v>36589</v>
      </c>
      <c r="H26" s="147">
        <v>1177</v>
      </c>
    </row>
    <row r="27" spans="1:8" x14ac:dyDescent="0.2">
      <c r="A27" s="92">
        <v>20</v>
      </c>
      <c r="B27" s="57">
        <f t="shared" si="4"/>
        <v>10.47</v>
      </c>
      <c r="C27" s="63">
        <f t="shared" si="2"/>
        <v>27.09</v>
      </c>
      <c r="D27" s="139">
        <v>26380</v>
      </c>
      <c r="E27" s="147">
        <v>12780</v>
      </c>
      <c r="F27" s="139">
        <f t="shared" si="3"/>
        <v>49737</v>
      </c>
      <c r="G27" s="151">
        <f t="shared" si="0"/>
        <v>35896</v>
      </c>
      <c r="H27" s="147">
        <v>1177</v>
      </c>
    </row>
    <row r="28" spans="1:8" x14ac:dyDescent="0.2">
      <c r="A28" s="92">
        <v>21</v>
      </c>
      <c r="B28" s="57">
        <f t="shared" si="4"/>
        <v>10.67</v>
      </c>
      <c r="C28" s="63">
        <f t="shared" si="2"/>
        <v>27.56</v>
      </c>
      <c r="D28" s="139">
        <v>26380</v>
      </c>
      <c r="E28" s="147">
        <v>12780</v>
      </c>
      <c r="F28" s="139">
        <f t="shared" si="3"/>
        <v>48839</v>
      </c>
      <c r="G28" s="151">
        <f t="shared" si="0"/>
        <v>35233</v>
      </c>
      <c r="H28" s="147">
        <v>1177</v>
      </c>
    </row>
    <row r="29" spans="1:8" x14ac:dyDescent="0.2">
      <c r="A29" s="92">
        <v>22</v>
      </c>
      <c r="B29" s="57">
        <f>ROUND(2.98*LN(A29*0.86)+2,2)</f>
        <v>10.76</v>
      </c>
      <c r="C29" s="63">
        <f t="shared" si="2"/>
        <v>28.03</v>
      </c>
      <c r="D29" s="139">
        <v>26380</v>
      </c>
      <c r="E29" s="147">
        <v>12780</v>
      </c>
      <c r="F29" s="139">
        <f t="shared" si="3"/>
        <v>48377</v>
      </c>
      <c r="G29" s="151">
        <f t="shared" si="0"/>
        <v>34891</v>
      </c>
      <c r="H29" s="147">
        <v>1177</v>
      </c>
    </row>
    <row r="30" spans="1:8" x14ac:dyDescent="0.2">
      <c r="A30" s="92">
        <v>23</v>
      </c>
      <c r="B30" s="57">
        <f t="shared" ref="B30:B51" si="5">ROUND(2.98*LN(A30*0.86)+2,2)</f>
        <v>10.89</v>
      </c>
      <c r="C30" s="63">
        <f t="shared" si="2"/>
        <v>28.5</v>
      </c>
      <c r="D30" s="139">
        <v>26380</v>
      </c>
      <c r="E30" s="147">
        <v>12780</v>
      </c>
      <c r="F30" s="139">
        <f t="shared" si="3"/>
        <v>47780</v>
      </c>
      <c r="G30" s="151">
        <f t="shared" si="0"/>
        <v>34450</v>
      </c>
      <c r="H30" s="147">
        <v>1177</v>
      </c>
    </row>
    <row r="31" spans="1:8" x14ac:dyDescent="0.2">
      <c r="A31" s="92">
        <v>24</v>
      </c>
      <c r="B31" s="57">
        <f t="shared" si="5"/>
        <v>11.02</v>
      </c>
      <c r="C31" s="63">
        <f t="shared" si="2"/>
        <v>28.96</v>
      </c>
      <c r="D31" s="139">
        <v>26380</v>
      </c>
      <c r="E31" s="147">
        <v>12780</v>
      </c>
      <c r="F31" s="139">
        <f t="shared" si="3"/>
        <v>47201</v>
      </c>
      <c r="G31" s="151">
        <f t="shared" si="0"/>
        <v>34022</v>
      </c>
      <c r="H31" s="147">
        <v>1177</v>
      </c>
    </row>
    <row r="32" spans="1:8" x14ac:dyDescent="0.2">
      <c r="A32" s="92">
        <v>25</v>
      </c>
      <c r="B32" s="57">
        <f t="shared" si="5"/>
        <v>11.14</v>
      </c>
      <c r="C32" s="63">
        <f t="shared" si="2"/>
        <v>29.41</v>
      </c>
      <c r="D32" s="139">
        <v>26380</v>
      </c>
      <c r="E32" s="147">
        <v>12780</v>
      </c>
      <c r="F32" s="139">
        <f t="shared" si="3"/>
        <v>46672</v>
      </c>
      <c r="G32" s="151">
        <f t="shared" si="0"/>
        <v>33631</v>
      </c>
      <c r="H32" s="147">
        <v>1177</v>
      </c>
    </row>
    <row r="33" spans="1:8" x14ac:dyDescent="0.2">
      <c r="A33" s="92">
        <v>26</v>
      </c>
      <c r="B33" s="57">
        <f t="shared" si="5"/>
        <v>11.26</v>
      </c>
      <c r="C33" s="63">
        <f t="shared" si="2"/>
        <v>29.86</v>
      </c>
      <c r="D33" s="139">
        <v>26380</v>
      </c>
      <c r="E33" s="147">
        <v>12780</v>
      </c>
      <c r="F33" s="139">
        <f t="shared" si="3"/>
        <v>46156</v>
      </c>
      <c r="G33" s="151">
        <f t="shared" si="0"/>
        <v>33250</v>
      </c>
      <c r="H33" s="147">
        <v>1177</v>
      </c>
    </row>
    <row r="34" spans="1:8" x14ac:dyDescent="0.2">
      <c r="A34" s="92">
        <v>27</v>
      </c>
      <c r="B34" s="57">
        <f t="shared" si="5"/>
        <v>11.37</v>
      </c>
      <c r="C34" s="63">
        <f t="shared" si="2"/>
        <v>30.3</v>
      </c>
      <c r="D34" s="139">
        <v>26380</v>
      </c>
      <c r="E34" s="147">
        <v>12780</v>
      </c>
      <c r="F34" s="139">
        <f t="shared" si="3"/>
        <v>45688</v>
      </c>
      <c r="G34" s="151">
        <f t="shared" si="0"/>
        <v>32903</v>
      </c>
      <c r="H34" s="147">
        <v>1177</v>
      </c>
    </row>
    <row r="35" spans="1:8" x14ac:dyDescent="0.2">
      <c r="A35" s="92">
        <v>28</v>
      </c>
      <c r="B35" s="57">
        <f t="shared" si="5"/>
        <v>11.48</v>
      </c>
      <c r="C35" s="63">
        <f t="shared" si="2"/>
        <v>30.74</v>
      </c>
      <c r="D35" s="139">
        <v>26380</v>
      </c>
      <c r="E35" s="147">
        <v>12780</v>
      </c>
      <c r="F35" s="139">
        <f t="shared" si="3"/>
        <v>45229</v>
      </c>
      <c r="G35" s="151">
        <f t="shared" si="0"/>
        <v>32564</v>
      </c>
      <c r="H35" s="147">
        <v>1177</v>
      </c>
    </row>
    <row r="36" spans="1:8" x14ac:dyDescent="0.2">
      <c r="A36" s="92">
        <v>29</v>
      </c>
      <c r="B36" s="57">
        <f t="shared" si="5"/>
        <v>11.59</v>
      </c>
      <c r="C36" s="63">
        <f t="shared" si="2"/>
        <v>31.17</v>
      </c>
      <c r="D36" s="139">
        <v>26380</v>
      </c>
      <c r="E36" s="147">
        <v>12780</v>
      </c>
      <c r="F36" s="139">
        <f t="shared" si="3"/>
        <v>44782</v>
      </c>
      <c r="G36" s="151">
        <f t="shared" si="0"/>
        <v>32233</v>
      </c>
      <c r="H36" s="147">
        <v>1177</v>
      </c>
    </row>
    <row r="37" spans="1:8" x14ac:dyDescent="0.2">
      <c r="A37" s="92">
        <v>30</v>
      </c>
      <c r="B37" s="57">
        <f t="shared" si="5"/>
        <v>11.69</v>
      </c>
      <c r="C37" s="63">
        <f t="shared" si="2"/>
        <v>31.6</v>
      </c>
      <c r="D37" s="139">
        <v>26380</v>
      </c>
      <c r="E37" s="147">
        <v>12780</v>
      </c>
      <c r="F37" s="139">
        <f t="shared" si="3"/>
        <v>44375</v>
      </c>
      <c r="G37" s="151">
        <f t="shared" si="0"/>
        <v>31933</v>
      </c>
      <c r="H37" s="147">
        <v>1177</v>
      </c>
    </row>
    <row r="38" spans="1:8" x14ac:dyDescent="0.2">
      <c r="A38" s="92">
        <v>31</v>
      </c>
      <c r="B38" s="57">
        <f t="shared" si="5"/>
        <v>11.78</v>
      </c>
      <c r="C38" s="63">
        <f t="shared" si="2"/>
        <v>32.020000000000003</v>
      </c>
      <c r="D38" s="139">
        <v>26380</v>
      </c>
      <c r="E38" s="147">
        <v>12780</v>
      </c>
      <c r="F38" s="139">
        <f t="shared" si="3"/>
        <v>44009</v>
      </c>
      <c r="G38" s="151">
        <f t="shared" si="0"/>
        <v>31662</v>
      </c>
      <c r="H38" s="147">
        <v>1177</v>
      </c>
    </row>
    <row r="39" spans="1:8" x14ac:dyDescent="0.2">
      <c r="A39" s="92">
        <v>32</v>
      </c>
      <c r="B39" s="57">
        <f t="shared" si="5"/>
        <v>11.88</v>
      </c>
      <c r="C39" s="63">
        <f t="shared" si="2"/>
        <v>32.44</v>
      </c>
      <c r="D39" s="139">
        <v>26380</v>
      </c>
      <c r="E39" s="147">
        <v>12780</v>
      </c>
      <c r="F39" s="139">
        <f t="shared" si="3"/>
        <v>43619</v>
      </c>
      <c r="G39" s="151">
        <f t="shared" si="0"/>
        <v>31374</v>
      </c>
      <c r="H39" s="147">
        <v>1177</v>
      </c>
    </row>
    <row r="40" spans="1:8" x14ac:dyDescent="0.2">
      <c r="A40" s="92">
        <v>33</v>
      </c>
      <c r="B40" s="57">
        <f t="shared" si="5"/>
        <v>11.97</v>
      </c>
      <c r="C40" s="63">
        <f t="shared" si="2"/>
        <v>32.85</v>
      </c>
      <c r="D40" s="139">
        <v>26380</v>
      </c>
      <c r="E40" s="147">
        <v>12780</v>
      </c>
      <c r="F40" s="139">
        <f t="shared" si="3"/>
        <v>43268</v>
      </c>
      <c r="G40" s="151">
        <f t="shared" si="0"/>
        <v>31115</v>
      </c>
      <c r="H40" s="147">
        <v>1177</v>
      </c>
    </row>
    <row r="41" spans="1:8" x14ac:dyDescent="0.2">
      <c r="A41" s="92">
        <v>34</v>
      </c>
      <c r="B41" s="57">
        <f t="shared" si="5"/>
        <v>12.06</v>
      </c>
      <c r="C41" s="63">
        <f t="shared" si="2"/>
        <v>33.26</v>
      </c>
      <c r="D41" s="139">
        <v>26380</v>
      </c>
      <c r="E41" s="147">
        <v>12780</v>
      </c>
      <c r="F41" s="139">
        <f t="shared" si="3"/>
        <v>42923</v>
      </c>
      <c r="G41" s="151">
        <f t="shared" si="0"/>
        <v>30860</v>
      </c>
      <c r="H41" s="147">
        <v>1177</v>
      </c>
    </row>
    <row r="42" spans="1:8" x14ac:dyDescent="0.2">
      <c r="A42" s="92">
        <v>35</v>
      </c>
      <c r="B42" s="57">
        <f>ROUND(2.98*LN(A42*0.86)+2,2)</f>
        <v>12.15</v>
      </c>
      <c r="C42" s="63">
        <f t="shared" si="2"/>
        <v>33.659999999999997</v>
      </c>
      <c r="D42" s="139">
        <v>26380</v>
      </c>
      <c r="E42" s="147">
        <v>12780</v>
      </c>
      <c r="F42" s="139">
        <f t="shared" si="3"/>
        <v>42586</v>
      </c>
      <c r="G42" s="151">
        <f t="shared" si="0"/>
        <v>30610</v>
      </c>
      <c r="H42" s="147">
        <v>1177</v>
      </c>
    </row>
    <row r="43" spans="1:8" x14ac:dyDescent="0.2">
      <c r="A43" s="92">
        <v>36</v>
      </c>
      <c r="B43" s="57">
        <f t="shared" si="5"/>
        <v>12.23</v>
      </c>
      <c r="C43" s="63">
        <f t="shared" si="2"/>
        <v>34.049999999999997</v>
      </c>
      <c r="D43" s="139">
        <v>26380</v>
      </c>
      <c r="E43" s="147">
        <v>12780</v>
      </c>
      <c r="F43" s="139">
        <f t="shared" si="3"/>
        <v>42285</v>
      </c>
      <c r="G43" s="151">
        <f t="shared" si="0"/>
        <v>30388</v>
      </c>
      <c r="H43" s="147">
        <v>1177</v>
      </c>
    </row>
    <row r="44" spans="1:8" x14ac:dyDescent="0.2">
      <c r="A44" s="92">
        <v>37</v>
      </c>
      <c r="B44" s="57">
        <f t="shared" si="5"/>
        <v>12.31</v>
      </c>
      <c r="C44" s="63">
        <f t="shared" si="2"/>
        <v>34.44</v>
      </c>
      <c r="D44" s="139">
        <v>26380</v>
      </c>
      <c r="E44" s="147">
        <v>12780</v>
      </c>
      <c r="F44" s="139">
        <f t="shared" si="3"/>
        <v>41989</v>
      </c>
      <c r="G44" s="151">
        <f t="shared" si="0"/>
        <v>30169</v>
      </c>
      <c r="H44" s="147">
        <v>1177</v>
      </c>
    </row>
    <row r="45" spans="1:8" x14ac:dyDescent="0.2">
      <c r="A45" s="92">
        <v>38</v>
      </c>
      <c r="B45" s="57">
        <f t="shared" si="5"/>
        <v>12.39</v>
      </c>
      <c r="C45" s="63">
        <f t="shared" si="2"/>
        <v>34.83</v>
      </c>
      <c r="D45" s="139">
        <v>26380</v>
      </c>
      <c r="E45" s="147">
        <v>12780</v>
      </c>
      <c r="F45" s="139">
        <f t="shared" si="3"/>
        <v>41696</v>
      </c>
      <c r="G45" s="151">
        <f t="shared" si="0"/>
        <v>29953</v>
      </c>
      <c r="H45" s="147">
        <v>1177</v>
      </c>
    </row>
    <row r="46" spans="1:8" x14ac:dyDescent="0.2">
      <c r="A46" s="92">
        <v>39</v>
      </c>
      <c r="B46" s="57">
        <f t="shared" si="5"/>
        <v>12.47</v>
      </c>
      <c r="C46" s="63">
        <f t="shared" si="2"/>
        <v>35.21</v>
      </c>
      <c r="D46" s="139">
        <v>26380</v>
      </c>
      <c r="E46" s="147">
        <v>12780</v>
      </c>
      <c r="F46" s="139">
        <f t="shared" si="3"/>
        <v>41410</v>
      </c>
      <c r="G46" s="151">
        <f t="shared" si="0"/>
        <v>29741</v>
      </c>
      <c r="H46" s="147">
        <v>1177</v>
      </c>
    </row>
    <row r="47" spans="1:8" x14ac:dyDescent="0.2">
      <c r="A47" s="92">
        <v>40</v>
      </c>
      <c r="B47" s="57">
        <f t="shared" si="5"/>
        <v>12.54</v>
      </c>
      <c r="C47" s="63">
        <f t="shared" si="2"/>
        <v>35.58</v>
      </c>
      <c r="D47" s="139">
        <v>26380</v>
      </c>
      <c r="E47" s="147">
        <v>12780</v>
      </c>
      <c r="F47" s="139">
        <f t="shared" si="3"/>
        <v>41157</v>
      </c>
      <c r="G47" s="151">
        <f t="shared" si="0"/>
        <v>29554</v>
      </c>
      <c r="H47" s="147">
        <v>1177</v>
      </c>
    </row>
    <row r="48" spans="1:8" x14ac:dyDescent="0.2">
      <c r="A48" s="92">
        <v>41</v>
      </c>
      <c r="B48" s="57">
        <f t="shared" si="5"/>
        <v>12.62</v>
      </c>
      <c r="C48" s="63">
        <f t="shared" si="2"/>
        <v>35.950000000000003</v>
      </c>
      <c r="D48" s="139">
        <v>26380</v>
      </c>
      <c r="E48" s="147">
        <v>12780</v>
      </c>
      <c r="F48" s="139">
        <f t="shared" si="3"/>
        <v>40881</v>
      </c>
      <c r="G48" s="151">
        <f t="shared" si="0"/>
        <v>29350</v>
      </c>
      <c r="H48" s="147">
        <v>1177</v>
      </c>
    </row>
    <row r="49" spans="1:8" x14ac:dyDescent="0.2">
      <c r="A49" s="92">
        <v>42</v>
      </c>
      <c r="B49" s="57">
        <f t="shared" si="5"/>
        <v>12.69</v>
      </c>
      <c r="C49" s="63">
        <f t="shared" ref="C49:C80" si="6">ROUND((-0.00285*POWER(A49,2)+0.62285*A49+17.497)*0.94,2)</f>
        <v>36.31</v>
      </c>
      <c r="D49" s="139">
        <v>26380</v>
      </c>
      <c r="E49" s="147">
        <v>12780</v>
      </c>
      <c r="F49" s="139">
        <f t="shared" si="3"/>
        <v>40637</v>
      </c>
      <c r="G49" s="151">
        <f t="shared" si="0"/>
        <v>29169</v>
      </c>
      <c r="H49" s="147">
        <v>1177</v>
      </c>
    </row>
    <row r="50" spans="1:8" x14ac:dyDescent="0.2">
      <c r="A50" s="92">
        <v>43</v>
      </c>
      <c r="B50" s="57">
        <f t="shared" si="5"/>
        <v>12.76</v>
      </c>
      <c r="C50" s="63">
        <f t="shared" si="6"/>
        <v>36.67</v>
      </c>
      <c r="D50" s="139">
        <v>26380</v>
      </c>
      <c r="E50" s="147">
        <v>12780</v>
      </c>
      <c r="F50" s="139">
        <f t="shared" si="3"/>
        <v>40395</v>
      </c>
      <c r="G50" s="151">
        <f t="shared" si="0"/>
        <v>28991</v>
      </c>
      <c r="H50" s="147">
        <v>1177</v>
      </c>
    </row>
    <row r="51" spans="1:8" x14ac:dyDescent="0.2">
      <c r="A51" s="92">
        <v>44</v>
      </c>
      <c r="B51" s="57">
        <f t="shared" si="5"/>
        <v>12.83</v>
      </c>
      <c r="C51" s="63">
        <f t="shared" si="6"/>
        <v>37.020000000000003</v>
      </c>
      <c r="D51" s="139">
        <v>26380</v>
      </c>
      <c r="E51" s="147">
        <v>12780</v>
      </c>
      <c r="F51" s="139">
        <f t="shared" si="3"/>
        <v>40159</v>
      </c>
      <c r="G51" s="151">
        <f t="shared" si="0"/>
        <v>28816</v>
      </c>
      <c r="H51" s="147">
        <v>1177</v>
      </c>
    </row>
    <row r="52" spans="1:8" x14ac:dyDescent="0.2">
      <c r="A52" s="92">
        <v>45</v>
      </c>
      <c r="B52" s="57">
        <f>ROUND(13.64+0.04*A52-2.5,2)</f>
        <v>12.94</v>
      </c>
      <c r="C52" s="63">
        <f t="shared" si="6"/>
        <v>37.369999999999997</v>
      </c>
      <c r="D52" s="139">
        <v>26380</v>
      </c>
      <c r="E52" s="147">
        <v>12780</v>
      </c>
      <c r="F52" s="139">
        <f t="shared" si="3"/>
        <v>39823</v>
      </c>
      <c r="G52" s="151">
        <f t="shared" si="0"/>
        <v>28568</v>
      </c>
      <c r="H52" s="147">
        <v>1177</v>
      </c>
    </row>
    <row r="53" spans="1:8" x14ac:dyDescent="0.2">
      <c r="A53" s="92">
        <v>46</v>
      </c>
      <c r="B53" s="57">
        <f t="shared" ref="B53:B106" si="7">ROUND(13.64+0.04*A53-2.5,2)</f>
        <v>12.98</v>
      </c>
      <c r="C53" s="63">
        <f t="shared" si="6"/>
        <v>37.71</v>
      </c>
      <c r="D53" s="139">
        <v>26380</v>
      </c>
      <c r="E53" s="147">
        <v>12780</v>
      </c>
      <c r="F53" s="139">
        <f t="shared" si="3"/>
        <v>39671</v>
      </c>
      <c r="G53" s="151">
        <f t="shared" si="0"/>
        <v>28455</v>
      </c>
      <c r="H53" s="147">
        <v>1177</v>
      </c>
    </row>
    <row r="54" spans="1:8" x14ac:dyDescent="0.2">
      <c r="A54" s="92">
        <v>47</v>
      </c>
      <c r="B54" s="57">
        <f t="shared" si="7"/>
        <v>13.02</v>
      </c>
      <c r="C54" s="63">
        <f t="shared" si="6"/>
        <v>38.049999999999997</v>
      </c>
      <c r="D54" s="139">
        <v>26380</v>
      </c>
      <c r="E54" s="147">
        <v>12780</v>
      </c>
      <c r="F54" s="139">
        <f t="shared" si="3"/>
        <v>39520</v>
      </c>
      <c r="G54" s="151">
        <f t="shared" si="0"/>
        <v>28344</v>
      </c>
      <c r="H54" s="147">
        <v>1177</v>
      </c>
    </row>
    <row r="55" spans="1:8" x14ac:dyDescent="0.2">
      <c r="A55" s="92">
        <v>48</v>
      </c>
      <c r="B55" s="57">
        <f t="shared" si="7"/>
        <v>13.06</v>
      </c>
      <c r="C55" s="63">
        <f t="shared" si="6"/>
        <v>38.380000000000003</v>
      </c>
      <c r="D55" s="139">
        <v>26380</v>
      </c>
      <c r="E55" s="147">
        <v>12780</v>
      </c>
      <c r="F55" s="139">
        <f t="shared" si="3"/>
        <v>39372</v>
      </c>
      <c r="G55" s="151">
        <f t="shared" si="0"/>
        <v>28235</v>
      </c>
      <c r="H55" s="147">
        <v>1177</v>
      </c>
    </row>
    <row r="56" spans="1:8" x14ac:dyDescent="0.2">
      <c r="A56" s="92">
        <v>49</v>
      </c>
      <c r="B56" s="57">
        <f t="shared" si="7"/>
        <v>13.1</v>
      </c>
      <c r="C56" s="63">
        <f t="shared" si="6"/>
        <v>38.700000000000003</v>
      </c>
      <c r="D56" s="139">
        <v>26380</v>
      </c>
      <c r="E56" s="147">
        <v>12780</v>
      </c>
      <c r="F56" s="139">
        <f t="shared" si="3"/>
        <v>39228</v>
      </c>
      <c r="G56" s="151">
        <f t="shared" si="0"/>
        <v>28128</v>
      </c>
      <c r="H56" s="147">
        <v>1177</v>
      </c>
    </row>
    <row r="57" spans="1:8" x14ac:dyDescent="0.2">
      <c r="A57" s="92">
        <v>50</v>
      </c>
      <c r="B57" s="57">
        <f t="shared" si="7"/>
        <v>13.14</v>
      </c>
      <c r="C57" s="63">
        <f t="shared" si="6"/>
        <v>39.020000000000003</v>
      </c>
      <c r="D57" s="139">
        <v>26380</v>
      </c>
      <c r="E57" s="147">
        <v>12780</v>
      </c>
      <c r="F57" s="139">
        <f t="shared" si="3"/>
        <v>39084</v>
      </c>
      <c r="G57" s="151">
        <f t="shared" si="0"/>
        <v>28022</v>
      </c>
      <c r="H57" s="147">
        <v>1177</v>
      </c>
    </row>
    <row r="58" spans="1:8" x14ac:dyDescent="0.2">
      <c r="A58" s="92">
        <v>51</v>
      </c>
      <c r="B58" s="57">
        <f t="shared" si="7"/>
        <v>13.18</v>
      </c>
      <c r="C58" s="63">
        <f t="shared" si="6"/>
        <v>39.340000000000003</v>
      </c>
      <c r="D58" s="139">
        <v>26380</v>
      </c>
      <c r="E58" s="147">
        <v>12780</v>
      </c>
      <c r="F58" s="139">
        <f t="shared" si="3"/>
        <v>38942</v>
      </c>
      <c r="G58" s="151">
        <f t="shared" si="0"/>
        <v>27917</v>
      </c>
      <c r="H58" s="147">
        <v>1177</v>
      </c>
    </row>
    <row r="59" spans="1:8" x14ac:dyDescent="0.2">
      <c r="A59" s="92">
        <v>52</v>
      </c>
      <c r="B59" s="57">
        <f t="shared" si="7"/>
        <v>13.22</v>
      </c>
      <c r="C59" s="63">
        <f t="shared" si="6"/>
        <v>39.65</v>
      </c>
      <c r="D59" s="139">
        <v>26380</v>
      </c>
      <c r="E59" s="147">
        <v>12780</v>
      </c>
      <c r="F59" s="139">
        <f t="shared" si="3"/>
        <v>38802</v>
      </c>
      <c r="G59" s="151">
        <f t="shared" si="0"/>
        <v>27813</v>
      </c>
      <c r="H59" s="147">
        <v>1177</v>
      </c>
    </row>
    <row r="60" spans="1:8" x14ac:dyDescent="0.2">
      <c r="A60" s="92">
        <v>53</v>
      </c>
      <c r="B60" s="57">
        <f t="shared" si="7"/>
        <v>13.26</v>
      </c>
      <c r="C60" s="63">
        <f t="shared" si="6"/>
        <v>39.950000000000003</v>
      </c>
      <c r="D60" s="139">
        <v>26380</v>
      </c>
      <c r="E60" s="147">
        <v>12780</v>
      </c>
      <c r="F60" s="139">
        <f t="shared" si="3"/>
        <v>38665</v>
      </c>
      <c r="G60" s="151">
        <f t="shared" si="0"/>
        <v>27712</v>
      </c>
      <c r="H60" s="147">
        <v>1177</v>
      </c>
    </row>
    <row r="61" spans="1:8" x14ac:dyDescent="0.2">
      <c r="A61" s="92">
        <v>54</v>
      </c>
      <c r="B61" s="57">
        <f t="shared" si="7"/>
        <v>13.3</v>
      </c>
      <c r="C61" s="63">
        <f t="shared" si="6"/>
        <v>40.25</v>
      </c>
      <c r="D61" s="139">
        <v>26380</v>
      </c>
      <c r="E61" s="147">
        <v>12780</v>
      </c>
      <c r="F61" s="139">
        <f t="shared" si="3"/>
        <v>38530</v>
      </c>
      <c r="G61" s="151">
        <f t="shared" si="0"/>
        <v>27612</v>
      </c>
      <c r="H61" s="147">
        <v>1177</v>
      </c>
    </row>
    <row r="62" spans="1:8" x14ac:dyDescent="0.2">
      <c r="A62" s="92">
        <v>55</v>
      </c>
      <c r="B62" s="57">
        <f t="shared" si="7"/>
        <v>13.34</v>
      </c>
      <c r="C62" s="63">
        <f t="shared" si="6"/>
        <v>40.54</v>
      </c>
      <c r="D62" s="139">
        <v>26380</v>
      </c>
      <c r="E62" s="147">
        <v>12780</v>
      </c>
      <c r="F62" s="139">
        <f t="shared" si="3"/>
        <v>38396</v>
      </c>
      <c r="G62" s="151">
        <f t="shared" si="0"/>
        <v>27513</v>
      </c>
      <c r="H62" s="147">
        <v>1177</v>
      </c>
    </row>
    <row r="63" spans="1:8" x14ac:dyDescent="0.2">
      <c r="A63" s="92">
        <v>56</v>
      </c>
      <c r="B63" s="57">
        <f t="shared" si="7"/>
        <v>13.38</v>
      </c>
      <c r="C63" s="63">
        <f t="shared" si="6"/>
        <v>40.83</v>
      </c>
      <c r="D63" s="139">
        <v>26380</v>
      </c>
      <c r="E63" s="147">
        <v>12780</v>
      </c>
      <c r="F63" s="139">
        <f t="shared" si="3"/>
        <v>38264</v>
      </c>
      <c r="G63" s="151">
        <f t="shared" si="0"/>
        <v>27415</v>
      </c>
      <c r="H63" s="147">
        <v>1177</v>
      </c>
    </row>
    <row r="64" spans="1:8" x14ac:dyDescent="0.2">
      <c r="A64" s="92">
        <v>57</v>
      </c>
      <c r="B64" s="57">
        <f t="shared" si="7"/>
        <v>13.42</v>
      </c>
      <c r="C64" s="63">
        <f t="shared" si="6"/>
        <v>41.12</v>
      </c>
      <c r="D64" s="139">
        <v>26380</v>
      </c>
      <c r="E64" s="147">
        <v>12780</v>
      </c>
      <c r="F64" s="139">
        <f t="shared" si="3"/>
        <v>38133</v>
      </c>
      <c r="G64" s="151">
        <f t="shared" si="0"/>
        <v>27318</v>
      </c>
      <c r="H64" s="147">
        <v>1177</v>
      </c>
    </row>
    <row r="65" spans="1:8" x14ac:dyDescent="0.2">
      <c r="A65" s="92">
        <v>58</v>
      </c>
      <c r="B65" s="57">
        <f t="shared" si="7"/>
        <v>13.46</v>
      </c>
      <c r="C65" s="63">
        <f t="shared" si="6"/>
        <v>41.39</v>
      </c>
      <c r="D65" s="139">
        <v>26380</v>
      </c>
      <c r="E65" s="147">
        <v>12780</v>
      </c>
      <c r="F65" s="139">
        <f t="shared" si="3"/>
        <v>38005</v>
      </c>
      <c r="G65" s="151">
        <f t="shared" si="0"/>
        <v>27224</v>
      </c>
      <c r="H65" s="147">
        <v>1177</v>
      </c>
    </row>
    <row r="66" spans="1:8" x14ac:dyDescent="0.2">
      <c r="A66" s="92">
        <v>59</v>
      </c>
      <c r="B66" s="57">
        <f t="shared" si="7"/>
        <v>13.5</v>
      </c>
      <c r="C66" s="63">
        <f t="shared" si="6"/>
        <v>41.66</v>
      </c>
      <c r="D66" s="139">
        <v>26380</v>
      </c>
      <c r="E66" s="147">
        <v>12780</v>
      </c>
      <c r="F66" s="139">
        <f t="shared" si="3"/>
        <v>37878</v>
      </c>
      <c r="G66" s="151">
        <f t="shared" si="0"/>
        <v>27130</v>
      </c>
      <c r="H66" s="147">
        <v>1177</v>
      </c>
    </row>
    <row r="67" spans="1:8" x14ac:dyDescent="0.2">
      <c r="A67" s="92">
        <v>60</v>
      </c>
      <c r="B67" s="57">
        <f t="shared" si="7"/>
        <v>13.54</v>
      </c>
      <c r="C67" s="63">
        <f t="shared" si="6"/>
        <v>41.93</v>
      </c>
      <c r="D67" s="139">
        <v>26380</v>
      </c>
      <c r="E67" s="147">
        <v>12780</v>
      </c>
      <c r="F67" s="139">
        <f t="shared" si="3"/>
        <v>37752</v>
      </c>
      <c r="G67" s="151">
        <f t="shared" si="0"/>
        <v>27037</v>
      </c>
      <c r="H67" s="147">
        <v>1177</v>
      </c>
    </row>
    <row r="68" spans="1:8" x14ac:dyDescent="0.2">
      <c r="A68" s="92">
        <v>61</v>
      </c>
      <c r="B68" s="57">
        <f t="shared" si="7"/>
        <v>13.58</v>
      </c>
      <c r="C68" s="63">
        <f t="shared" si="6"/>
        <v>42.19</v>
      </c>
      <c r="D68" s="139">
        <v>26380</v>
      </c>
      <c r="E68" s="147">
        <v>12780</v>
      </c>
      <c r="F68" s="139">
        <f t="shared" si="3"/>
        <v>37629</v>
      </c>
      <c r="G68" s="151">
        <f t="shared" si="0"/>
        <v>26946</v>
      </c>
      <c r="H68" s="147">
        <v>1177</v>
      </c>
    </row>
    <row r="69" spans="1:8" x14ac:dyDescent="0.2">
      <c r="A69" s="92">
        <v>62</v>
      </c>
      <c r="B69" s="57">
        <f t="shared" si="7"/>
        <v>13.62</v>
      </c>
      <c r="C69" s="63">
        <f t="shared" si="6"/>
        <v>42.45</v>
      </c>
      <c r="D69" s="139">
        <v>26380</v>
      </c>
      <c r="E69" s="147">
        <v>12780</v>
      </c>
      <c r="F69" s="139">
        <f t="shared" si="3"/>
        <v>37506</v>
      </c>
      <c r="G69" s="151">
        <f t="shared" si="0"/>
        <v>26855</v>
      </c>
      <c r="H69" s="147">
        <v>1177</v>
      </c>
    </row>
    <row r="70" spans="1:8" x14ac:dyDescent="0.2">
      <c r="A70" s="92">
        <v>63</v>
      </c>
      <c r="B70" s="57">
        <f t="shared" si="7"/>
        <v>13.66</v>
      </c>
      <c r="C70" s="63">
        <f t="shared" si="6"/>
        <v>42.7</v>
      </c>
      <c r="D70" s="139">
        <v>26380</v>
      </c>
      <c r="E70" s="147">
        <v>12780</v>
      </c>
      <c r="F70" s="139">
        <f t="shared" si="3"/>
        <v>37385</v>
      </c>
      <c r="G70" s="151">
        <f t="shared" si="0"/>
        <v>26766</v>
      </c>
      <c r="H70" s="147">
        <v>1177</v>
      </c>
    </row>
    <row r="71" spans="1:8" x14ac:dyDescent="0.2">
      <c r="A71" s="92">
        <v>64</v>
      </c>
      <c r="B71" s="57">
        <f t="shared" si="7"/>
        <v>13.7</v>
      </c>
      <c r="C71" s="63">
        <f t="shared" si="6"/>
        <v>42.94</v>
      </c>
      <c r="D71" s="139">
        <v>26380</v>
      </c>
      <c r="E71" s="147">
        <v>12780</v>
      </c>
      <c r="F71" s="139">
        <f t="shared" si="3"/>
        <v>37267</v>
      </c>
      <c r="G71" s="151">
        <f t="shared" si="0"/>
        <v>26678</v>
      </c>
      <c r="H71" s="147">
        <v>1177</v>
      </c>
    </row>
    <row r="72" spans="1:8" x14ac:dyDescent="0.2">
      <c r="A72" s="92">
        <v>65</v>
      </c>
      <c r="B72" s="57">
        <f t="shared" si="7"/>
        <v>13.74</v>
      </c>
      <c r="C72" s="63">
        <f t="shared" si="6"/>
        <v>43.18</v>
      </c>
      <c r="D72" s="139">
        <v>26380</v>
      </c>
      <c r="E72" s="147">
        <v>12780</v>
      </c>
      <c r="F72" s="139">
        <f t="shared" si="3"/>
        <v>37149</v>
      </c>
      <c r="G72" s="151">
        <f t="shared" si="0"/>
        <v>26591</v>
      </c>
      <c r="H72" s="147">
        <v>1177</v>
      </c>
    </row>
    <row r="73" spans="1:8" x14ac:dyDescent="0.2">
      <c r="A73" s="92">
        <v>66</v>
      </c>
      <c r="B73" s="57">
        <f t="shared" si="7"/>
        <v>13.78</v>
      </c>
      <c r="C73" s="63">
        <f t="shared" si="6"/>
        <v>43.42</v>
      </c>
      <c r="D73" s="139">
        <v>26380</v>
      </c>
      <c r="E73" s="147">
        <v>12780</v>
      </c>
      <c r="F73" s="139">
        <f t="shared" si="3"/>
        <v>37032</v>
      </c>
      <c r="G73" s="151">
        <f t="shared" si="0"/>
        <v>26504</v>
      </c>
      <c r="H73" s="147">
        <v>1177</v>
      </c>
    </row>
    <row r="74" spans="1:8" x14ac:dyDescent="0.2">
      <c r="A74" s="92">
        <v>67</v>
      </c>
      <c r="B74" s="57">
        <f t="shared" si="7"/>
        <v>13.82</v>
      </c>
      <c r="C74" s="63">
        <f t="shared" si="6"/>
        <v>43.65</v>
      </c>
      <c r="D74" s="139">
        <v>26380</v>
      </c>
      <c r="E74" s="147">
        <v>12780</v>
      </c>
      <c r="F74" s="139">
        <f t="shared" si="3"/>
        <v>36917</v>
      </c>
      <c r="G74" s="151">
        <f t="shared" si="0"/>
        <v>26419</v>
      </c>
      <c r="H74" s="147">
        <v>1177</v>
      </c>
    </row>
    <row r="75" spans="1:8" x14ac:dyDescent="0.2">
      <c r="A75" s="92">
        <v>68</v>
      </c>
      <c r="B75" s="57">
        <f t="shared" si="7"/>
        <v>13.86</v>
      </c>
      <c r="C75" s="63">
        <f t="shared" si="6"/>
        <v>43.87</v>
      </c>
      <c r="D75" s="139">
        <v>26380</v>
      </c>
      <c r="E75" s="147">
        <v>12780</v>
      </c>
      <c r="F75" s="139">
        <f t="shared" si="3"/>
        <v>36803</v>
      </c>
      <c r="G75" s="151">
        <f t="shared" si="0"/>
        <v>26336</v>
      </c>
      <c r="H75" s="147">
        <v>1177</v>
      </c>
    </row>
    <row r="76" spans="1:8" x14ac:dyDescent="0.2">
      <c r="A76" s="92">
        <v>69</v>
      </c>
      <c r="B76" s="57">
        <f t="shared" si="7"/>
        <v>13.9</v>
      </c>
      <c r="C76" s="63">
        <f t="shared" si="6"/>
        <v>44.09</v>
      </c>
      <c r="D76" s="139">
        <v>26380</v>
      </c>
      <c r="E76" s="147">
        <v>12780</v>
      </c>
      <c r="F76" s="139">
        <f t="shared" si="3"/>
        <v>36691</v>
      </c>
      <c r="G76" s="151">
        <f t="shared" si="0"/>
        <v>26252</v>
      </c>
      <c r="H76" s="147">
        <v>1177</v>
      </c>
    </row>
    <row r="77" spans="1:8" x14ac:dyDescent="0.2">
      <c r="A77" s="92">
        <v>70</v>
      </c>
      <c r="B77" s="57">
        <f t="shared" si="7"/>
        <v>13.94</v>
      </c>
      <c r="C77" s="63">
        <f t="shared" si="6"/>
        <v>44.3</v>
      </c>
      <c r="D77" s="139">
        <v>26380</v>
      </c>
      <c r="E77" s="147">
        <v>12780</v>
      </c>
      <c r="F77" s="139">
        <f t="shared" si="3"/>
        <v>36580</v>
      </c>
      <c r="G77" s="151">
        <f t="shared" si="0"/>
        <v>26171</v>
      </c>
      <c r="H77" s="147">
        <v>1177</v>
      </c>
    </row>
    <row r="78" spans="1:8" x14ac:dyDescent="0.2">
      <c r="A78" s="92">
        <v>71</v>
      </c>
      <c r="B78" s="57">
        <f t="shared" si="7"/>
        <v>13.98</v>
      </c>
      <c r="C78" s="63">
        <f t="shared" si="6"/>
        <v>44.51</v>
      </c>
      <c r="D78" s="139">
        <v>26380</v>
      </c>
      <c r="E78" s="147">
        <v>12780</v>
      </c>
      <c r="F78" s="139">
        <f t="shared" si="3"/>
        <v>36470</v>
      </c>
      <c r="G78" s="151">
        <f t="shared" si="0"/>
        <v>26089</v>
      </c>
      <c r="H78" s="147">
        <v>1177</v>
      </c>
    </row>
    <row r="79" spans="1:8" x14ac:dyDescent="0.2">
      <c r="A79" s="92">
        <v>72</v>
      </c>
      <c r="B79" s="57">
        <f t="shared" si="7"/>
        <v>14.02</v>
      </c>
      <c r="C79" s="63">
        <f t="shared" si="6"/>
        <v>44.71</v>
      </c>
      <c r="D79" s="139">
        <v>26380</v>
      </c>
      <c r="E79" s="147">
        <v>12780</v>
      </c>
      <c r="F79" s="139">
        <f t="shared" si="3"/>
        <v>36362</v>
      </c>
      <c r="G79" s="151">
        <f t="shared" si="0"/>
        <v>26009</v>
      </c>
      <c r="H79" s="147">
        <v>1177</v>
      </c>
    </row>
    <row r="80" spans="1:8" x14ac:dyDescent="0.2">
      <c r="A80" s="92">
        <v>73</v>
      </c>
      <c r="B80" s="57">
        <f t="shared" si="7"/>
        <v>14.06</v>
      </c>
      <c r="C80" s="63">
        <f t="shared" si="6"/>
        <v>44.91</v>
      </c>
      <c r="D80" s="139">
        <v>26380</v>
      </c>
      <c r="E80" s="147">
        <v>12780</v>
      </c>
      <c r="F80" s="139">
        <f t="shared" si="3"/>
        <v>36254</v>
      </c>
      <c r="G80" s="151">
        <f t="shared" ref="G80:G140" si="8">ROUND(12*(1/B80*D80+1/C80*E80),0)</f>
        <v>25930</v>
      </c>
      <c r="H80" s="147">
        <v>1177</v>
      </c>
    </row>
    <row r="81" spans="1:8" x14ac:dyDescent="0.2">
      <c r="A81" s="92">
        <v>74</v>
      </c>
      <c r="B81" s="57">
        <f t="shared" si="7"/>
        <v>14.1</v>
      </c>
      <c r="C81" s="63">
        <f t="shared" ref="C81:C106" si="9">ROUND((-0.00285*POWER(A81,2)+0.62285*A81+17.497)*0.94,2)</f>
        <v>45.1</v>
      </c>
      <c r="D81" s="139">
        <v>26380</v>
      </c>
      <c r="E81" s="147">
        <v>12780</v>
      </c>
      <c r="F81" s="139">
        <f t="shared" ref="F81:F140" si="10">ROUND(12*1.35278*(1/B81*D81+1/C81*E81)+H81,0)</f>
        <v>36148</v>
      </c>
      <c r="G81" s="151">
        <f t="shared" si="8"/>
        <v>25852</v>
      </c>
      <c r="H81" s="147">
        <v>1177</v>
      </c>
    </row>
    <row r="82" spans="1:8" x14ac:dyDescent="0.2">
      <c r="A82" s="92">
        <v>75</v>
      </c>
      <c r="B82" s="57">
        <f t="shared" si="7"/>
        <v>14.14</v>
      </c>
      <c r="C82" s="63">
        <f t="shared" si="9"/>
        <v>45.29</v>
      </c>
      <c r="D82" s="139">
        <v>26380</v>
      </c>
      <c r="E82" s="147">
        <v>12780</v>
      </c>
      <c r="F82" s="139">
        <f t="shared" si="10"/>
        <v>36043</v>
      </c>
      <c r="G82" s="151">
        <f t="shared" si="8"/>
        <v>25774</v>
      </c>
      <c r="H82" s="147">
        <v>1177</v>
      </c>
    </row>
    <row r="83" spans="1:8" x14ac:dyDescent="0.2">
      <c r="A83" s="92">
        <v>76</v>
      </c>
      <c r="B83" s="57">
        <f t="shared" si="7"/>
        <v>14.18</v>
      </c>
      <c r="C83" s="63">
        <f t="shared" si="9"/>
        <v>45.47</v>
      </c>
      <c r="D83" s="139">
        <v>26380</v>
      </c>
      <c r="E83" s="147">
        <v>12780</v>
      </c>
      <c r="F83" s="139">
        <f t="shared" si="10"/>
        <v>35940</v>
      </c>
      <c r="G83" s="151">
        <f t="shared" si="8"/>
        <v>25697</v>
      </c>
      <c r="H83" s="147">
        <v>1177</v>
      </c>
    </row>
    <row r="84" spans="1:8" x14ac:dyDescent="0.2">
      <c r="A84" s="92">
        <v>77</v>
      </c>
      <c r="B84" s="57">
        <f t="shared" si="7"/>
        <v>14.22</v>
      </c>
      <c r="C84" s="63">
        <f t="shared" si="9"/>
        <v>45.65</v>
      </c>
      <c r="D84" s="139">
        <v>26380</v>
      </c>
      <c r="E84" s="147">
        <v>12780</v>
      </c>
      <c r="F84" s="139">
        <f t="shared" si="10"/>
        <v>35837</v>
      </c>
      <c r="G84" s="151">
        <f t="shared" si="8"/>
        <v>25621</v>
      </c>
      <c r="H84" s="147">
        <v>1177</v>
      </c>
    </row>
    <row r="85" spans="1:8" x14ac:dyDescent="0.2">
      <c r="A85" s="92">
        <v>78</v>
      </c>
      <c r="B85" s="57">
        <f t="shared" si="7"/>
        <v>14.26</v>
      </c>
      <c r="C85" s="63">
        <f t="shared" si="9"/>
        <v>45.82</v>
      </c>
      <c r="D85" s="139">
        <v>26380</v>
      </c>
      <c r="E85" s="147">
        <v>12780</v>
      </c>
      <c r="F85" s="139">
        <f t="shared" si="10"/>
        <v>35735</v>
      </c>
      <c r="G85" s="151">
        <f t="shared" si="8"/>
        <v>25546</v>
      </c>
      <c r="H85" s="147">
        <v>1177</v>
      </c>
    </row>
    <row r="86" spans="1:8" x14ac:dyDescent="0.2">
      <c r="A86" s="92">
        <v>79</v>
      </c>
      <c r="B86" s="57">
        <f t="shared" si="7"/>
        <v>14.3</v>
      </c>
      <c r="C86" s="63">
        <f t="shared" si="9"/>
        <v>45.98</v>
      </c>
      <c r="D86" s="139">
        <v>26380</v>
      </c>
      <c r="E86" s="147">
        <v>12780</v>
      </c>
      <c r="F86" s="139">
        <f t="shared" si="10"/>
        <v>35636</v>
      </c>
      <c r="G86" s="151">
        <f t="shared" si="8"/>
        <v>25472</v>
      </c>
      <c r="H86" s="147">
        <v>1177</v>
      </c>
    </row>
    <row r="87" spans="1:8" x14ac:dyDescent="0.2">
      <c r="A87" s="92">
        <v>80</v>
      </c>
      <c r="B87" s="57">
        <f t="shared" si="7"/>
        <v>14.34</v>
      </c>
      <c r="C87" s="63">
        <f t="shared" si="9"/>
        <v>46.14</v>
      </c>
      <c r="D87" s="139">
        <v>26380</v>
      </c>
      <c r="E87" s="147">
        <v>12780</v>
      </c>
      <c r="F87" s="139">
        <f t="shared" si="10"/>
        <v>35536</v>
      </c>
      <c r="G87" s="151">
        <f t="shared" si="8"/>
        <v>25399</v>
      </c>
      <c r="H87" s="147">
        <v>1177</v>
      </c>
    </row>
    <row r="88" spans="1:8" x14ac:dyDescent="0.2">
      <c r="A88" s="92">
        <v>81</v>
      </c>
      <c r="B88" s="57">
        <f t="shared" si="7"/>
        <v>14.38</v>
      </c>
      <c r="C88" s="63">
        <f t="shared" si="9"/>
        <v>46.29</v>
      </c>
      <c r="D88" s="139">
        <v>26380</v>
      </c>
      <c r="E88" s="147">
        <v>12780</v>
      </c>
      <c r="F88" s="139">
        <f t="shared" si="10"/>
        <v>35439</v>
      </c>
      <c r="G88" s="151">
        <f t="shared" si="8"/>
        <v>25327</v>
      </c>
      <c r="H88" s="147">
        <v>1177</v>
      </c>
    </row>
    <row r="89" spans="1:8" x14ac:dyDescent="0.2">
      <c r="A89" s="92">
        <v>82</v>
      </c>
      <c r="B89" s="57">
        <f t="shared" si="7"/>
        <v>14.42</v>
      </c>
      <c r="C89" s="63">
        <f t="shared" si="9"/>
        <v>46.44</v>
      </c>
      <c r="D89" s="139">
        <v>26380</v>
      </c>
      <c r="E89" s="147">
        <v>12780</v>
      </c>
      <c r="F89" s="139">
        <f t="shared" si="10"/>
        <v>35342</v>
      </c>
      <c r="G89" s="151">
        <f t="shared" si="8"/>
        <v>25255</v>
      </c>
      <c r="H89" s="147">
        <v>1177</v>
      </c>
    </row>
    <row r="90" spans="1:8" x14ac:dyDescent="0.2">
      <c r="A90" s="92">
        <v>83</v>
      </c>
      <c r="B90" s="57">
        <f t="shared" si="7"/>
        <v>14.46</v>
      </c>
      <c r="C90" s="63">
        <f t="shared" si="9"/>
        <v>46.59</v>
      </c>
      <c r="D90" s="139">
        <v>26380</v>
      </c>
      <c r="E90" s="147">
        <v>12780</v>
      </c>
      <c r="F90" s="139">
        <f t="shared" si="10"/>
        <v>35245</v>
      </c>
      <c r="G90" s="151">
        <f t="shared" si="8"/>
        <v>25184</v>
      </c>
      <c r="H90" s="147">
        <v>1177</v>
      </c>
    </row>
    <row r="91" spans="1:8" x14ac:dyDescent="0.2">
      <c r="A91" s="92">
        <v>84</v>
      </c>
      <c r="B91" s="57">
        <f t="shared" si="7"/>
        <v>14.5</v>
      </c>
      <c r="C91" s="63">
        <f t="shared" si="9"/>
        <v>46.72</v>
      </c>
      <c r="D91" s="139">
        <v>26380</v>
      </c>
      <c r="E91" s="147">
        <v>12780</v>
      </c>
      <c r="F91" s="139">
        <f t="shared" si="10"/>
        <v>35151</v>
      </c>
      <c r="G91" s="151">
        <f t="shared" si="8"/>
        <v>25114</v>
      </c>
      <c r="H91" s="147">
        <v>1177</v>
      </c>
    </row>
    <row r="92" spans="1:8" x14ac:dyDescent="0.2">
      <c r="A92" s="92">
        <v>85</v>
      </c>
      <c r="B92" s="57">
        <f t="shared" si="7"/>
        <v>14.54</v>
      </c>
      <c r="C92" s="63">
        <f t="shared" si="9"/>
        <v>46.86</v>
      </c>
      <c r="D92" s="139">
        <v>26380</v>
      </c>
      <c r="E92" s="147">
        <v>12780</v>
      </c>
      <c r="F92" s="139">
        <f t="shared" si="10"/>
        <v>35057</v>
      </c>
      <c r="G92" s="151">
        <f t="shared" si="8"/>
        <v>25044</v>
      </c>
      <c r="H92" s="147">
        <v>1177</v>
      </c>
    </row>
    <row r="93" spans="1:8" x14ac:dyDescent="0.2">
      <c r="A93" s="92">
        <v>86</v>
      </c>
      <c r="B93" s="57">
        <f t="shared" si="7"/>
        <v>14.58</v>
      </c>
      <c r="C93" s="63">
        <f t="shared" si="9"/>
        <v>46.98</v>
      </c>
      <c r="D93" s="139">
        <v>26380</v>
      </c>
      <c r="E93" s="147">
        <v>12780</v>
      </c>
      <c r="F93" s="139">
        <f t="shared" si="10"/>
        <v>34964</v>
      </c>
      <c r="G93" s="151">
        <f t="shared" si="8"/>
        <v>24976</v>
      </c>
      <c r="H93" s="147">
        <v>1177</v>
      </c>
    </row>
    <row r="94" spans="1:8" x14ac:dyDescent="0.2">
      <c r="A94" s="92">
        <v>87</v>
      </c>
      <c r="B94" s="57">
        <f t="shared" si="7"/>
        <v>14.62</v>
      </c>
      <c r="C94" s="63">
        <f t="shared" si="9"/>
        <v>47.11</v>
      </c>
      <c r="D94" s="139">
        <v>26380</v>
      </c>
      <c r="E94" s="147">
        <v>12780</v>
      </c>
      <c r="F94" s="139">
        <f t="shared" si="10"/>
        <v>34872</v>
      </c>
      <c r="G94" s="151">
        <f t="shared" si="8"/>
        <v>24908</v>
      </c>
      <c r="H94" s="147">
        <v>1177</v>
      </c>
    </row>
    <row r="95" spans="1:8" x14ac:dyDescent="0.2">
      <c r="A95" s="92">
        <v>88</v>
      </c>
      <c r="B95" s="57">
        <f t="shared" si="7"/>
        <v>14.66</v>
      </c>
      <c r="C95" s="63">
        <f t="shared" si="9"/>
        <v>47.22</v>
      </c>
      <c r="D95" s="139">
        <v>26380</v>
      </c>
      <c r="E95" s="147">
        <v>12780</v>
      </c>
      <c r="F95" s="139">
        <f t="shared" si="10"/>
        <v>34782</v>
      </c>
      <c r="G95" s="151">
        <f t="shared" si="8"/>
        <v>24841</v>
      </c>
      <c r="H95" s="147">
        <v>1177</v>
      </c>
    </row>
    <row r="96" spans="1:8" x14ac:dyDescent="0.2">
      <c r="A96" s="92">
        <v>89</v>
      </c>
      <c r="B96" s="57">
        <f t="shared" si="7"/>
        <v>14.7</v>
      </c>
      <c r="C96" s="63">
        <f t="shared" si="9"/>
        <v>47.33</v>
      </c>
      <c r="D96" s="139">
        <v>26380</v>
      </c>
      <c r="E96" s="147">
        <v>12780</v>
      </c>
      <c r="F96" s="139">
        <f t="shared" si="10"/>
        <v>34692</v>
      </c>
      <c r="G96" s="151">
        <f t="shared" si="8"/>
        <v>24775</v>
      </c>
      <c r="H96" s="147">
        <v>1177</v>
      </c>
    </row>
    <row r="97" spans="1:8" x14ac:dyDescent="0.2">
      <c r="A97" s="92">
        <v>90</v>
      </c>
      <c r="B97" s="57">
        <f t="shared" si="7"/>
        <v>14.74</v>
      </c>
      <c r="C97" s="63">
        <f t="shared" si="9"/>
        <v>47.44</v>
      </c>
      <c r="D97" s="139">
        <v>26380</v>
      </c>
      <c r="E97" s="147">
        <v>12780</v>
      </c>
      <c r="F97" s="139">
        <f t="shared" si="10"/>
        <v>34603</v>
      </c>
      <c r="G97" s="151">
        <f t="shared" si="8"/>
        <v>24709</v>
      </c>
      <c r="H97" s="147">
        <v>1177</v>
      </c>
    </row>
    <row r="98" spans="1:8" x14ac:dyDescent="0.2">
      <c r="A98" s="92">
        <v>91</v>
      </c>
      <c r="B98" s="57">
        <f t="shared" si="7"/>
        <v>14.78</v>
      </c>
      <c r="C98" s="63">
        <f t="shared" si="9"/>
        <v>47.54</v>
      </c>
      <c r="D98" s="139">
        <v>26380</v>
      </c>
      <c r="E98" s="147">
        <v>12780</v>
      </c>
      <c r="F98" s="139">
        <f t="shared" si="10"/>
        <v>34515</v>
      </c>
      <c r="G98" s="151">
        <f t="shared" si="8"/>
        <v>24644</v>
      </c>
      <c r="H98" s="147">
        <v>1177</v>
      </c>
    </row>
    <row r="99" spans="1:8" x14ac:dyDescent="0.2">
      <c r="A99" s="92">
        <v>92</v>
      </c>
      <c r="B99" s="57">
        <f t="shared" si="7"/>
        <v>14.82</v>
      </c>
      <c r="C99" s="63">
        <f t="shared" si="9"/>
        <v>47.64</v>
      </c>
      <c r="D99" s="139">
        <v>26380</v>
      </c>
      <c r="E99" s="147">
        <v>12780</v>
      </c>
      <c r="F99" s="139">
        <f t="shared" si="10"/>
        <v>34428</v>
      </c>
      <c r="G99" s="151">
        <f t="shared" si="8"/>
        <v>24579</v>
      </c>
      <c r="H99" s="147">
        <v>1177</v>
      </c>
    </row>
    <row r="100" spans="1:8" x14ac:dyDescent="0.2">
      <c r="A100" s="92">
        <v>93</v>
      </c>
      <c r="B100" s="57">
        <f t="shared" si="7"/>
        <v>14.86</v>
      </c>
      <c r="C100" s="63">
        <f t="shared" si="9"/>
        <v>47.73</v>
      </c>
      <c r="D100" s="139">
        <v>26380</v>
      </c>
      <c r="E100" s="147">
        <v>12780</v>
      </c>
      <c r="F100" s="139">
        <f t="shared" si="10"/>
        <v>34342</v>
      </c>
      <c r="G100" s="151">
        <f t="shared" si="8"/>
        <v>24516</v>
      </c>
      <c r="H100" s="147">
        <v>1177</v>
      </c>
    </row>
    <row r="101" spans="1:8" x14ac:dyDescent="0.2">
      <c r="A101" s="92">
        <v>94</v>
      </c>
      <c r="B101" s="57">
        <f t="shared" si="7"/>
        <v>14.9</v>
      </c>
      <c r="C101" s="63">
        <f t="shared" si="9"/>
        <v>47.81</v>
      </c>
      <c r="D101" s="139">
        <v>26380</v>
      </c>
      <c r="E101" s="147">
        <v>12780</v>
      </c>
      <c r="F101" s="139">
        <f t="shared" si="10"/>
        <v>34257</v>
      </c>
      <c r="G101" s="151">
        <f t="shared" si="8"/>
        <v>24453</v>
      </c>
      <c r="H101" s="147">
        <v>1177</v>
      </c>
    </row>
    <row r="102" spans="1:8" x14ac:dyDescent="0.2">
      <c r="A102" s="92">
        <v>95</v>
      </c>
      <c r="B102" s="57">
        <f t="shared" si="7"/>
        <v>14.94</v>
      </c>
      <c r="C102" s="63">
        <f t="shared" si="9"/>
        <v>47.89</v>
      </c>
      <c r="D102" s="139">
        <v>26380</v>
      </c>
      <c r="E102" s="147">
        <v>12780</v>
      </c>
      <c r="F102" s="139">
        <f t="shared" si="10"/>
        <v>34173</v>
      </c>
      <c r="G102" s="151">
        <f t="shared" si="8"/>
        <v>24391</v>
      </c>
      <c r="H102" s="147">
        <v>1177</v>
      </c>
    </row>
    <row r="103" spans="1:8" x14ac:dyDescent="0.2">
      <c r="A103" s="92">
        <v>96</v>
      </c>
      <c r="B103" s="57">
        <f t="shared" si="7"/>
        <v>14.98</v>
      </c>
      <c r="C103" s="63">
        <f t="shared" si="9"/>
        <v>47.96</v>
      </c>
      <c r="D103" s="139">
        <v>26380</v>
      </c>
      <c r="E103" s="147">
        <v>12780</v>
      </c>
      <c r="F103" s="139">
        <f t="shared" si="10"/>
        <v>34090</v>
      </c>
      <c r="G103" s="151">
        <f t="shared" si="8"/>
        <v>24330</v>
      </c>
      <c r="H103" s="147">
        <v>1177</v>
      </c>
    </row>
    <row r="104" spans="1:8" x14ac:dyDescent="0.2">
      <c r="A104" s="92">
        <v>97</v>
      </c>
      <c r="B104" s="57">
        <f t="shared" si="7"/>
        <v>15.02</v>
      </c>
      <c r="C104" s="63">
        <f t="shared" si="9"/>
        <v>48.03</v>
      </c>
      <c r="D104" s="139">
        <v>26380</v>
      </c>
      <c r="E104" s="147">
        <v>12780</v>
      </c>
      <c r="F104" s="139">
        <f t="shared" si="10"/>
        <v>34007</v>
      </c>
      <c r="G104" s="151">
        <f t="shared" si="8"/>
        <v>24269</v>
      </c>
      <c r="H104" s="147">
        <v>1177</v>
      </c>
    </row>
    <row r="105" spans="1:8" x14ac:dyDescent="0.2">
      <c r="A105" s="92">
        <v>98</v>
      </c>
      <c r="B105" s="57">
        <f t="shared" si="7"/>
        <v>15.06</v>
      </c>
      <c r="C105" s="63">
        <f t="shared" si="9"/>
        <v>48.1</v>
      </c>
      <c r="D105" s="139">
        <v>26380</v>
      </c>
      <c r="E105" s="147">
        <v>12780</v>
      </c>
      <c r="F105" s="139">
        <f t="shared" si="10"/>
        <v>33925</v>
      </c>
      <c r="G105" s="151">
        <f t="shared" si="8"/>
        <v>24208</v>
      </c>
      <c r="H105" s="147">
        <v>1177</v>
      </c>
    </row>
    <row r="106" spans="1:8" x14ac:dyDescent="0.2">
      <c r="A106" s="92">
        <v>99</v>
      </c>
      <c r="B106" s="57">
        <f t="shared" si="7"/>
        <v>15.1</v>
      </c>
      <c r="C106" s="63">
        <f t="shared" si="9"/>
        <v>48.15</v>
      </c>
      <c r="D106" s="139">
        <v>26380</v>
      </c>
      <c r="E106" s="147">
        <v>12780</v>
      </c>
      <c r="F106" s="139">
        <f t="shared" si="10"/>
        <v>33846</v>
      </c>
      <c r="G106" s="151">
        <f t="shared" si="8"/>
        <v>24149</v>
      </c>
      <c r="H106" s="147">
        <v>1177</v>
      </c>
    </row>
    <row r="107" spans="1:8" x14ac:dyDescent="0.2">
      <c r="A107" s="92">
        <v>100</v>
      </c>
      <c r="B107" s="57">
        <v>15.2</v>
      </c>
      <c r="C107" s="56">
        <v>48.2</v>
      </c>
      <c r="D107" s="139">
        <v>26380</v>
      </c>
      <c r="E107" s="147">
        <v>12780</v>
      </c>
      <c r="F107" s="139">
        <f t="shared" si="10"/>
        <v>33655</v>
      </c>
      <c r="G107" s="151">
        <f t="shared" si="8"/>
        <v>24008</v>
      </c>
      <c r="H107" s="147">
        <v>1177</v>
      </c>
    </row>
    <row r="108" spans="1:8" x14ac:dyDescent="0.2">
      <c r="A108" s="92">
        <v>101</v>
      </c>
      <c r="B108" s="57">
        <v>15.2</v>
      </c>
      <c r="C108" s="56">
        <v>48.2</v>
      </c>
      <c r="D108" s="139">
        <v>26380</v>
      </c>
      <c r="E108" s="147">
        <v>12780</v>
      </c>
      <c r="F108" s="139">
        <f t="shared" si="10"/>
        <v>33655</v>
      </c>
      <c r="G108" s="151">
        <f t="shared" si="8"/>
        <v>24008</v>
      </c>
      <c r="H108" s="147">
        <v>1177</v>
      </c>
    </row>
    <row r="109" spans="1:8" x14ac:dyDescent="0.2">
      <c r="A109" s="92">
        <v>102</v>
      </c>
      <c r="B109" s="57">
        <v>15.2</v>
      </c>
      <c r="C109" s="56">
        <v>48.2</v>
      </c>
      <c r="D109" s="139">
        <v>26380</v>
      </c>
      <c r="E109" s="147">
        <v>12780</v>
      </c>
      <c r="F109" s="139">
        <f t="shared" si="10"/>
        <v>33655</v>
      </c>
      <c r="G109" s="151">
        <f t="shared" si="8"/>
        <v>24008</v>
      </c>
      <c r="H109" s="147">
        <v>1177</v>
      </c>
    </row>
    <row r="110" spans="1:8" x14ac:dyDescent="0.2">
      <c r="A110" s="92">
        <v>103</v>
      </c>
      <c r="B110" s="57">
        <v>15.2</v>
      </c>
      <c r="C110" s="56">
        <v>48.2</v>
      </c>
      <c r="D110" s="139">
        <v>26380</v>
      </c>
      <c r="E110" s="147">
        <v>12780</v>
      </c>
      <c r="F110" s="139">
        <f t="shared" si="10"/>
        <v>33655</v>
      </c>
      <c r="G110" s="151">
        <f t="shared" si="8"/>
        <v>24008</v>
      </c>
      <c r="H110" s="147">
        <v>1177</v>
      </c>
    </row>
    <row r="111" spans="1:8" x14ac:dyDescent="0.2">
      <c r="A111" s="92">
        <v>104</v>
      </c>
      <c r="B111" s="57">
        <v>15.2</v>
      </c>
      <c r="C111" s="56">
        <v>48.2</v>
      </c>
      <c r="D111" s="139">
        <v>26380</v>
      </c>
      <c r="E111" s="147">
        <v>12780</v>
      </c>
      <c r="F111" s="139">
        <f t="shared" si="10"/>
        <v>33655</v>
      </c>
      <c r="G111" s="151">
        <f t="shared" si="8"/>
        <v>24008</v>
      </c>
      <c r="H111" s="147">
        <v>1177</v>
      </c>
    </row>
    <row r="112" spans="1:8" x14ac:dyDescent="0.2">
      <c r="A112" s="92">
        <v>105</v>
      </c>
      <c r="B112" s="57">
        <v>15.2</v>
      </c>
      <c r="C112" s="56">
        <v>48.2</v>
      </c>
      <c r="D112" s="139">
        <v>26380</v>
      </c>
      <c r="E112" s="147">
        <v>12780</v>
      </c>
      <c r="F112" s="139">
        <f t="shared" si="10"/>
        <v>33655</v>
      </c>
      <c r="G112" s="151">
        <f t="shared" si="8"/>
        <v>24008</v>
      </c>
      <c r="H112" s="147">
        <v>1177</v>
      </c>
    </row>
    <row r="113" spans="1:8" x14ac:dyDescent="0.2">
      <c r="A113" s="92">
        <v>106</v>
      </c>
      <c r="B113" s="57">
        <v>15.2</v>
      </c>
      <c r="C113" s="56">
        <v>48.2</v>
      </c>
      <c r="D113" s="139">
        <v>26380</v>
      </c>
      <c r="E113" s="147">
        <v>12780</v>
      </c>
      <c r="F113" s="139">
        <f t="shared" si="10"/>
        <v>33655</v>
      </c>
      <c r="G113" s="151">
        <f t="shared" si="8"/>
        <v>24008</v>
      </c>
      <c r="H113" s="147">
        <v>1177</v>
      </c>
    </row>
    <row r="114" spans="1:8" x14ac:dyDescent="0.2">
      <c r="A114" s="92">
        <v>107</v>
      </c>
      <c r="B114" s="57">
        <v>15.2</v>
      </c>
      <c r="C114" s="56">
        <v>48.2</v>
      </c>
      <c r="D114" s="139">
        <v>26380</v>
      </c>
      <c r="E114" s="147">
        <v>12780</v>
      </c>
      <c r="F114" s="139">
        <f t="shared" si="10"/>
        <v>33655</v>
      </c>
      <c r="G114" s="151">
        <f t="shared" si="8"/>
        <v>24008</v>
      </c>
      <c r="H114" s="147">
        <v>1177</v>
      </c>
    </row>
    <row r="115" spans="1:8" x14ac:dyDescent="0.2">
      <c r="A115" s="92">
        <v>108</v>
      </c>
      <c r="B115" s="57">
        <v>15.2</v>
      </c>
      <c r="C115" s="56">
        <v>48.2</v>
      </c>
      <c r="D115" s="139">
        <v>26380</v>
      </c>
      <c r="E115" s="147">
        <v>12780</v>
      </c>
      <c r="F115" s="139">
        <f t="shared" si="10"/>
        <v>33655</v>
      </c>
      <c r="G115" s="151">
        <f t="shared" si="8"/>
        <v>24008</v>
      </c>
      <c r="H115" s="147">
        <v>1177</v>
      </c>
    </row>
    <row r="116" spans="1:8" x14ac:dyDescent="0.2">
      <c r="A116" s="92">
        <v>109</v>
      </c>
      <c r="B116" s="57">
        <v>15.2</v>
      </c>
      <c r="C116" s="56">
        <v>48.2</v>
      </c>
      <c r="D116" s="139">
        <v>26380</v>
      </c>
      <c r="E116" s="147">
        <v>12780</v>
      </c>
      <c r="F116" s="139">
        <f t="shared" si="10"/>
        <v>33655</v>
      </c>
      <c r="G116" s="151">
        <f t="shared" si="8"/>
        <v>24008</v>
      </c>
      <c r="H116" s="147">
        <v>1177</v>
      </c>
    </row>
    <row r="117" spans="1:8" x14ac:dyDescent="0.2">
      <c r="A117" s="92">
        <v>110</v>
      </c>
      <c r="B117" s="57">
        <v>15.2</v>
      </c>
      <c r="C117" s="56">
        <v>48.2</v>
      </c>
      <c r="D117" s="139">
        <v>26380</v>
      </c>
      <c r="E117" s="147">
        <v>12780</v>
      </c>
      <c r="F117" s="139">
        <f t="shared" si="10"/>
        <v>33655</v>
      </c>
      <c r="G117" s="151">
        <f t="shared" si="8"/>
        <v>24008</v>
      </c>
      <c r="H117" s="147">
        <v>1177</v>
      </c>
    </row>
    <row r="118" spans="1:8" x14ac:dyDescent="0.2">
      <c r="A118" s="92">
        <v>111</v>
      </c>
      <c r="B118" s="57">
        <v>15.2</v>
      </c>
      <c r="C118" s="56">
        <v>48.2</v>
      </c>
      <c r="D118" s="139">
        <v>26380</v>
      </c>
      <c r="E118" s="147">
        <v>12780</v>
      </c>
      <c r="F118" s="139">
        <f t="shared" si="10"/>
        <v>33655</v>
      </c>
      <c r="G118" s="151">
        <f t="shared" si="8"/>
        <v>24008</v>
      </c>
      <c r="H118" s="147">
        <v>1177</v>
      </c>
    </row>
    <row r="119" spans="1:8" x14ac:dyDescent="0.2">
      <c r="A119" s="92">
        <v>112</v>
      </c>
      <c r="B119" s="57">
        <v>15.2</v>
      </c>
      <c r="C119" s="56">
        <v>48.2</v>
      </c>
      <c r="D119" s="139">
        <v>26380</v>
      </c>
      <c r="E119" s="147">
        <v>12780</v>
      </c>
      <c r="F119" s="139">
        <f t="shared" si="10"/>
        <v>33655</v>
      </c>
      <c r="G119" s="151">
        <f t="shared" si="8"/>
        <v>24008</v>
      </c>
      <c r="H119" s="147">
        <v>1177</v>
      </c>
    </row>
    <row r="120" spans="1:8" x14ac:dyDescent="0.2">
      <c r="A120" s="92">
        <v>113</v>
      </c>
      <c r="B120" s="57">
        <v>15.2</v>
      </c>
      <c r="C120" s="56">
        <v>48.2</v>
      </c>
      <c r="D120" s="139">
        <v>26380</v>
      </c>
      <c r="E120" s="147">
        <v>12780</v>
      </c>
      <c r="F120" s="139">
        <f t="shared" si="10"/>
        <v>33655</v>
      </c>
      <c r="G120" s="151">
        <f t="shared" si="8"/>
        <v>24008</v>
      </c>
      <c r="H120" s="147">
        <v>1177</v>
      </c>
    </row>
    <row r="121" spans="1:8" x14ac:dyDescent="0.2">
      <c r="A121" s="92">
        <v>114</v>
      </c>
      <c r="B121" s="57">
        <v>15.2</v>
      </c>
      <c r="C121" s="56">
        <v>48.2</v>
      </c>
      <c r="D121" s="139">
        <v>26380</v>
      </c>
      <c r="E121" s="147">
        <v>12780</v>
      </c>
      <c r="F121" s="139">
        <f t="shared" si="10"/>
        <v>33655</v>
      </c>
      <c r="G121" s="151">
        <f t="shared" si="8"/>
        <v>24008</v>
      </c>
      <c r="H121" s="147">
        <v>1177</v>
      </c>
    </row>
    <row r="122" spans="1:8" x14ac:dyDescent="0.2">
      <c r="A122" s="92">
        <v>115</v>
      </c>
      <c r="B122" s="57">
        <v>15.2</v>
      </c>
      <c r="C122" s="56">
        <v>48.2</v>
      </c>
      <c r="D122" s="139">
        <v>26380</v>
      </c>
      <c r="E122" s="147">
        <v>12780</v>
      </c>
      <c r="F122" s="139">
        <f t="shared" si="10"/>
        <v>33655</v>
      </c>
      <c r="G122" s="151">
        <f t="shared" si="8"/>
        <v>24008</v>
      </c>
      <c r="H122" s="147">
        <v>1177</v>
      </c>
    </row>
    <row r="123" spans="1:8" x14ac:dyDescent="0.2">
      <c r="A123" s="92">
        <v>116</v>
      </c>
      <c r="B123" s="57">
        <v>15.2</v>
      </c>
      <c r="C123" s="56">
        <v>48.2</v>
      </c>
      <c r="D123" s="139">
        <v>26380</v>
      </c>
      <c r="E123" s="147">
        <v>12780</v>
      </c>
      <c r="F123" s="139">
        <f t="shared" si="10"/>
        <v>33655</v>
      </c>
      <c r="G123" s="151">
        <f t="shared" si="8"/>
        <v>24008</v>
      </c>
      <c r="H123" s="147">
        <v>1177</v>
      </c>
    </row>
    <row r="124" spans="1:8" x14ac:dyDescent="0.2">
      <c r="A124" s="92">
        <v>117</v>
      </c>
      <c r="B124" s="57">
        <v>15.2</v>
      </c>
      <c r="C124" s="56">
        <v>48.2</v>
      </c>
      <c r="D124" s="139">
        <v>26380</v>
      </c>
      <c r="E124" s="147">
        <v>12780</v>
      </c>
      <c r="F124" s="139">
        <f t="shared" si="10"/>
        <v>33655</v>
      </c>
      <c r="G124" s="151">
        <f t="shared" si="8"/>
        <v>24008</v>
      </c>
      <c r="H124" s="147">
        <v>1177</v>
      </c>
    </row>
    <row r="125" spans="1:8" x14ac:dyDescent="0.2">
      <c r="A125" s="92">
        <v>118</v>
      </c>
      <c r="B125" s="57">
        <v>15.2</v>
      </c>
      <c r="C125" s="56">
        <v>48.2</v>
      </c>
      <c r="D125" s="139">
        <v>26380</v>
      </c>
      <c r="E125" s="147">
        <v>12780</v>
      </c>
      <c r="F125" s="139">
        <f t="shared" si="10"/>
        <v>33655</v>
      </c>
      <c r="G125" s="151">
        <f t="shared" si="8"/>
        <v>24008</v>
      </c>
      <c r="H125" s="147">
        <v>1177</v>
      </c>
    </row>
    <row r="126" spans="1:8" x14ac:dyDescent="0.2">
      <c r="A126" s="92">
        <v>119</v>
      </c>
      <c r="B126" s="57">
        <v>15.2</v>
      </c>
      <c r="C126" s="56">
        <v>48.2</v>
      </c>
      <c r="D126" s="139">
        <v>26380</v>
      </c>
      <c r="E126" s="147">
        <v>12780</v>
      </c>
      <c r="F126" s="139">
        <f t="shared" si="10"/>
        <v>33655</v>
      </c>
      <c r="G126" s="151">
        <f t="shared" si="8"/>
        <v>24008</v>
      </c>
      <c r="H126" s="147">
        <v>1177</v>
      </c>
    </row>
    <row r="127" spans="1:8" x14ac:dyDescent="0.2">
      <c r="A127" s="92">
        <v>120</v>
      </c>
      <c r="B127" s="57">
        <v>15.2</v>
      </c>
      <c r="C127" s="56">
        <v>48.2</v>
      </c>
      <c r="D127" s="139">
        <v>26380</v>
      </c>
      <c r="E127" s="147">
        <v>12780</v>
      </c>
      <c r="F127" s="139">
        <f t="shared" si="10"/>
        <v>33655</v>
      </c>
      <c r="G127" s="151">
        <f t="shared" si="8"/>
        <v>24008</v>
      </c>
      <c r="H127" s="147">
        <v>1177</v>
      </c>
    </row>
    <row r="128" spans="1:8" x14ac:dyDescent="0.2">
      <c r="A128" s="92">
        <v>121</v>
      </c>
      <c r="B128" s="57">
        <v>15.2</v>
      </c>
      <c r="C128" s="56">
        <v>48.2</v>
      </c>
      <c r="D128" s="139">
        <v>26380</v>
      </c>
      <c r="E128" s="147">
        <v>12780</v>
      </c>
      <c r="F128" s="139">
        <f t="shared" si="10"/>
        <v>33655</v>
      </c>
      <c r="G128" s="151">
        <f t="shared" si="8"/>
        <v>24008</v>
      </c>
      <c r="H128" s="147">
        <v>1177</v>
      </c>
    </row>
    <row r="129" spans="1:8" x14ac:dyDescent="0.2">
      <c r="A129" s="92">
        <v>122</v>
      </c>
      <c r="B129" s="57">
        <v>15.2</v>
      </c>
      <c r="C129" s="56">
        <v>48.2</v>
      </c>
      <c r="D129" s="139">
        <v>26380</v>
      </c>
      <c r="E129" s="147">
        <v>12780</v>
      </c>
      <c r="F129" s="139">
        <f t="shared" si="10"/>
        <v>33655</v>
      </c>
      <c r="G129" s="151">
        <f t="shared" si="8"/>
        <v>24008</v>
      </c>
      <c r="H129" s="147">
        <v>1177</v>
      </c>
    </row>
    <row r="130" spans="1:8" x14ac:dyDescent="0.2">
      <c r="A130" s="92">
        <v>123</v>
      </c>
      <c r="B130" s="57">
        <v>15.2</v>
      </c>
      <c r="C130" s="56">
        <v>48.2</v>
      </c>
      <c r="D130" s="139">
        <v>26380</v>
      </c>
      <c r="E130" s="147">
        <v>12780</v>
      </c>
      <c r="F130" s="139">
        <f t="shared" si="10"/>
        <v>33655</v>
      </c>
      <c r="G130" s="151">
        <f t="shared" si="8"/>
        <v>24008</v>
      </c>
      <c r="H130" s="147">
        <v>1177</v>
      </c>
    </row>
    <row r="131" spans="1:8" x14ac:dyDescent="0.2">
      <c r="A131" s="92">
        <v>124</v>
      </c>
      <c r="B131" s="57">
        <v>15.2</v>
      </c>
      <c r="C131" s="56">
        <v>48.2</v>
      </c>
      <c r="D131" s="139">
        <v>26380</v>
      </c>
      <c r="E131" s="147">
        <v>12780</v>
      </c>
      <c r="F131" s="139">
        <f t="shared" si="10"/>
        <v>33655</v>
      </c>
      <c r="G131" s="151">
        <f t="shared" si="8"/>
        <v>24008</v>
      </c>
      <c r="H131" s="147">
        <v>1177</v>
      </c>
    </row>
    <row r="132" spans="1:8" x14ac:dyDescent="0.2">
      <c r="A132" s="92">
        <v>125</v>
      </c>
      <c r="B132" s="57">
        <v>15.2</v>
      </c>
      <c r="C132" s="56">
        <v>48.2</v>
      </c>
      <c r="D132" s="139">
        <v>26380</v>
      </c>
      <c r="E132" s="147">
        <v>12780</v>
      </c>
      <c r="F132" s="139">
        <f t="shared" si="10"/>
        <v>33655</v>
      </c>
      <c r="G132" s="151">
        <f t="shared" si="8"/>
        <v>24008</v>
      </c>
      <c r="H132" s="147">
        <v>1177</v>
      </c>
    </row>
    <row r="133" spans="1:8" x14ac:dyDescent="0.2">
      <c r="A133" s="92">
        <v>126</v>
      </c>
      <c r="B133" s="57">
        <v>15.2</v>
      </c>
      <c r="C133" s="56">
        <v>48.2</v>
      </c>
      <c r="D133" s="139">
        <v>26380</v>
      </c>
      <c r="E133" s="147">
        <v>12780</v>
      </c>
      <c r="F133" s="139">
        <f t="shared" si="10"/>
        <v>33655</v>
      </c>
      <c r="G133" s="151">
        <f t="shared" si="8"/>
        <v>24008</v>
      </c>
      <c r="H133" s="147">
        <v>1177</v>
      </c>
    </row>
    <row r="134" spans="1:8" x14ac:dyDescent="0.2">
      <c r="A134" s="92">
        <v>127</v>
      </c>
      <c r="B134" s="57">
        <v>15.2</v>
      </c>
      <c r="C134" s="56">
        <v>48.2</v>
      </c>
      <c r="D134" s="139">
        <v>26380</v>
      </c>
      <c r="E134" s="147">
        <v>12780</v>
      </c>
      <c r="F134" s="139">
        <f t="shared" si="10"/>
        <v>33655</v>
      </c>
      <c r="G134" s="151">
        <f t="shared" si="8"/>
        <v>24008</v>
      </c>
      <c r="H134" s="147">
        <v>1177</v>
      </c>
    </row>
    <row r="135" spans="1:8" x14ac:dyDescent="0.2">
      <c r="A135" s="92">
        <v>128</v>
      </c>
      <c r="B135" s="57">
        <v>15.2</v>
      </c>
      <c r="C135" s="56">
        <v>48.2</v>
      </c>
      <c r="D135" s="139">
        <v>26380</v>
      </c>
      <c r="E135" s="147">
        <v>12780</v>
      </c>
      <c r="F135" s="139">
        <f t="shared" si="10"/>
        <v>33655</v>
      </c>
      <c r="G135" s="151">
        <f t="shared" si="8"/>
        <v>24008</v>
      </c>
      <c r="H135" s="147">
        <v>1177</v>
      </c>
    </row>
    <row r="136" spans="1:8" x14ac:dyDescent="0.2">
      <c r="A136" s="92">
        <v>129</v>
      </c>
      <c r="B136" s="57">
        <v>15.2</v>
      </c>
      <c r="C136" s="56">
        <v>48.2</v>
      </c>
      <c r="D136" s="139">
        <v>26380</v>
      </c>
      <c r="E136" s="147">
        <v>12780</v>
      </c>
      <c r="F136" s="139">
        <f t="shared" si="10"/>
        <v>33655</v>
      </c>
      <c r="G136" s="151">
        <f t="shared" si="8"/>
        <v>24008</v>
      </c>
      <c r="H136" s="147">
        <v>1177</v>
      </c>
    </row>
    <row r="137" spans="1:8" x14ac:dyDescent="0.2">
      <c r="A137" s="92">
        <v>130</v>
      </c>
      <c r="B137" s="57">
        <v>15.2</v>
      </c>
      <c r="C137" s="56">
        <v>48.2</v>
      </c>
      <c r="D137" s="139">
        <v>26380</v>
      </c>
      <c r="E137" s="147">
        <v>12780</v>
      </c>
      <c r="F137" s="139">
        <f t="shared" si="10"/>
        <v>33655</v>
      </c>
      <c r="G137" s="151">
        <f t="shared" si="8"/>
        <v>24008</v>
      </c>
      <c r="H137" s="147">
        <v>1177</v>
      </c>
    </row>
    <row r="138" spans="1:8" x14ac:dyDescent="0.2">
      <c r="A138" s="119">
        <v>131</v>
      </c>
      <c r="B138" s="67">
        <v>15.2</v>
      </c>
      <c r="C138" s="63">
        <v>48.2</v>
      </c>
      <c r="D138" s="139">
        <v>26380</v>
      </c>
      <c r="E138" s="147">
        <v>12780</v>
      </c>
      <c r="F138" s="139">
        <f t="shared" si="10"/>
        <v>33655</v>
      </c>
      <c r="G138" s="151">
        <f t="shared" si="8"/>
        <v>24008</v>
      </c>
      <c r="H138" s="147">
        <v>1177</v>
      </c>
    </row>
    <row r="139" spans="1:8" x14ac:dyDescent="0.2">
      <c r="A139" s="92">
        <v>132</v>
      </c>
      <c r="B139" s="57">
        <v>15.2</v>
      </c>
      <c r="C139" s="56">
        <v>48.2</v>
      </c>
      <c r="D139" s="139">
        <v>26380</v>
      </c>
      <c r="E139" s="147">
        <v>12780</v>
      </c>
      <c r="F139" s="139">
        <f t="shared" si="10"/>
        <v>33655</v>
      </c>
      <c r="G139" s="151">
        <f t="shared" si="8"/>
        <v>24008</v>
      </c>
      <c r="H139" s="147">
        <v>1177</v>
      </c>
    </row>
    <row r="140" spans="1:8" ht="13.5" thickBot="1" x14ac:dyDescent="0.25">
      <c r="A140" s="93">
        <v>133</v>
      </c>
      <c r="B140" s="64">
        <v>15.2</v>
      </c>
      <c r="C140" s="65">
        <v>48.2</v>
      </c>
      <c r="D140" s="144">
        <v>26380</v>
      </c>
      <c r="E140" s="141">
        <v>12780</v>
      </c>
      <c r="F140" s="144">
        <f t="shared" si="10"/>
        <v>33655</v>
      </c>
      <c r="G140" s="153">
        <f t="shared" si="8"/>
        <v>24008</v>
      </c>
      <c r="H140" s="141">
        <v>1177</v>
      </c>
    </row>
  </sheetData>
  <mergeCells count="2">
    <mergeCell ref="A13:B13"/>
    <mergeCell ref="G14:H14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0" orientation="portrait" r:id="rId1"/>
  <headerFooter alignWithMargins="0">
    <oddHeader>&amp;LKrajský úřad Plzeňského kraje&amp;R25. 2. 2015</oddHeader>
    <oddFooter>Stránka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I399"/>
  <sheetViews>
    <sheetView workbookViewId="0">
      <pane ySplit="15" topLeftCell="A16" activePane="bottomLeft" state="frozenSplit"/>
      <selection activeCell="J36" sqref="J36"/>
      <selection pane="bottomLeft" activeCell="A328" sqref="A328:XFD328"/>
    </sheetView>
  </sheetViews>
  <sheetFormatPr defaultRowHeight="12.75" x14ac:dyDescent="0.2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6" width="12.85546875" customWidth="1"/>
    <col min="7" max="7" width="11.140625" customWidth="1"/>
    <col min="8" max="8" width="10.7109375" customWidth="1"/>
    <col min="9" max="9" width="16.140625" customWidth="1"/>
  </cols>
  <sheetData>
    <row r="1" spans="1:9" x14ac:dyDescent="0.2">
      <c r="H1" t="s">
        <v>16</v>
      </c>
    </row>
    <row r="2" spans="1:9" ht="4.5" customHeight="1" x14ac:dyDescent="0.2"/>
    <row r="3" spans="1:9" ht="20.25" x14ac:dyDescent="0.3">
      <c r="A3" s="30" t="s">
        <v>735</v>
      </c>
      <c r="C3" s="26"/>
      <c r="D3" s="26"/>
      <c r="E3" s="26"/>
      <c r="F3" s="27"/>
      <c r="G3" s="27"/>
      <c r="H3" s="28"/>
      <c r="I3" s="28"/>
    </row>
    <row r="4" spans="1:9" ht="15" x14ac:dyDescent="0.25">
      <c r="A4" s="58" t="s">
        <v>44</v>
      </c>
      <c r="B4" s="32"/>
      <c r="C4" s="32"/>
      <c r="D4" s="32"/>
      <c r="E4" s="32"/>
      <c r="F4" s="32"/>
      <c r="G4" s="32"/>
      <c r="I4" s="28"/>
    </row>
    <row r="5" spans="1:9" ht="5.25" customHeight="1" x14ac:dyDescent="0.25">
      <c r="A5" s="58"/>
      <c r="B5" s="32"/>
      <c r="C5" s="32"/>
      <c r="D5" s="32"/>
      <c r="E5" s="32"/>
      <c r="F5" s="32"/>
      <c r="G5" s="32"/>
      <c r="I5" s="28"/>
    </row>
    <row r="6" spans="1:9" ht="15.75" x14ac:dyDescent="0.25">
      <c r="A6" s="33"/>
      <c r="B6" s="34"/>
      <c r="C6" s="35" t="s">
        <v>45</v>
      </c>
      <c r="E6" s="36" t="s">
        <v>159</v>
      </c>
      <c r="I6" s="28"/>
    </row>
    <row r="7" spans="1:9" ht="15.75" x14ac:dyDescent="0.25">
      <c r="A7" s="37" t="s">
        <v>298</v>
      </c>
      <c r="B7" s="34"/>
      <c r="C7" s="59">
        <v>14.5</v>
      </c>
      <c r="D7" s="60"/>
      <c r="E7" s="59"/>
      <c r="I7" s="28"/>
    </row>
    <row r="8" spans="1:9" ht="15.75" x14ac:dyDescent="0.25">
      <c r="A8" s="37" t="s">
        <v>299</v>
      </c>
      <c r="B8" s="34"/>
      <c r="C8" s="59" t="s">
        <v>240</v>
      </c>
      <c r="D8" s="60"/>
      <c r="E8" s="59"/>
      <c r="I8" s="28"/>
    </row>
    <row r="9" spans="1:9" ht="15.75" x14ac:dyDescent="0.25">
      <c r="A9" s="37" t="s">
        <v>46</v>
      </c>
      <c r="B9" s="34"/>
      <c r="C9" s="59" t="s">
        <v>232</v>
      </c>
      <c r="D9" s="60"/>
      <c r="E9" s="59"/>
      <c r="I9" s="28"/>
    </row>
    <row r="10" spans="1:9" ht="15.75" x14ac:dyDescent="0.25">
      <c r="A10" s="37" t="s">
        <v>47</v>
      </c>
      <c r="B10" s="34"/>
      <c r="C10" s="59" t="s">
        <v>233</v>
      </c>
      <c r="D10" s="60"/>
      <c r="E10" s="59"/>
      <c r="I10" s="28"/>
    </row>
    <row r="11" spans="1:9" ht="15.75" x14ac:dyDescent="0.25">
      <c r="A11" s="37" t="s">
        <v>48</v>
      </c>
      <c r="B11" s="34"/>
      <c r="C11" s="59" t="s">
        <v>80</v>
      </c>
      <c r="D11" s="60"/>
      <c r="E11" s="59"/>
      <c r="I11" s="28"/>
    </row>
    <row r="12" spans="1:9" ht="15.75" x14ac:dyDescent="0.25">
      <c r="A12" s="37" t="s">
        <v>49</v>
      </c>
      <c r="B12" s="34"/>
      <c r="C12" s="59">
        <v>20.47</v>
      </c>
      <c r="D12" s="60"/>
      <c r="E12" s="59"/>
      <c r="I12" s="28"/>
    </row>
    <row r="13" spans="1:9" ht="6" customHeight="1" thickBot="1" x14ac:dyDescent="0.25">
      <c r="A13" s="512"/>
      <c r="B13" s="512"/>
      <c r="C13" s="44"/>
      <c r="D13" s="45"/>
      <c r="E13" s="46"/>
      <c r="F13" s="46"/>
      <c r="G13" s="46"/>
      <c r="I13" s="28"/>
    </row>
    <row r="14" spans="1:9" ht="15.75" x14ac:dyDescent="0.2">
      <c r="A14" s="29"/>
      <c r="B14" s="47" t="s">
        <v>197</v>
      </c>
      <c r="C14" s="48"/>
      <c r="D14" s="47" t="s">
        <v>198</v>
      </c>
      <c r="E14" s="48"/>
      <c r="F14" s="49" t="s">
        <v>199</v>
      </c>
      <c r="G14" s="142"/>
      <c r="H14" s="48"/>
    </row>
    <row r="15" spans="1:9" ht="45.75" thickBot="1" x14ac:dyDescent="0.25">
      <c r="A15" s="50" t="s">
        <v>31</v>
      </c>
      <c r="B15" s="51" t="s">
        <v>158</v>
      </c>
      <c r="C15" s="52" t="s">
        <v>159</v>
      </c>
      <c r="D15" s="53" t="s">
        <v>201</v>
      </c>
      <c r="E15" s="54" t="s">
        <v>202</v>
      </c>
      <c r="F15" s="155" t="s">
        <v>199</v>
      </c>
      <c r="G15" s="152" t="s">
        <v>573</v>
      </c>
      <c r="H15" s="156" t="s">
        <v>204</v>
      </c>
    </row>
    <row r="16" spans="1:9" x14ac:dyDescent="0.2">
      <c r="A16" s="119" t="s">
        <v>300</v>
      </c>
      <c r="B16" s="57">
        <v>14.5</v>
      </c>
      <c r="C16" s="55"/>
      <c r="D16" s="145">
        <v>26280</v>
      </c>
      <c r="E16" s="138"/>
      <c r="F16" s="145">
        <f>ROUND(12*1.35278*(1/B16*D16)+H16,0)</f>
        <v>30309</v>
      </c>
      <c r="G16" s="157">
        <f>ROUND(12*(1/B16*D16),0)</f>
        <v>21749</v>
      </c>
      <c r="H16" s="146">
        <v>887</v>
      </c>
    </row>
    <row r="17" spans="1:8" x14ac:dyDescent="0.2">
      <c r="A17" s="119">
        <v>89</v>
      </c>
      <c r="B17" s="57">
        <f t="shared" ref="B17:B73" si="0">ROUND(-0.00000622*POWER(A17,3)+0.0009011*POWER(A17,2)+0.108211*A17+2.2,2)</f>
        <v>14.58</v>
      </c>
      <c r="C17" s="55"/>
      <c r="D17" s="139">
        <v>26280</v>
      </c>
      <c r="E17" s="138"/>
      <c r="F17" s="139">
        <f t="shared" ref="F17:F80" si="1">ROUND(12*1.35278*(1/B17*D17)+H17,0)</f>
        <v>30147</v>
      </c>
      <c r="G17" s="151">
        <f t="shared" ref="G17:G80" si="2">ROUND(12*(1/B17*D17),0)</f>
        <v>21630</v>
      </c>
      <c r="H17" s="147">
        <v>887</v>
      </c>
    </row>
    <row r="18" spans="1:8" x14ac:dyDescent="0.2">
      <c r="A18" s="119">
        <v>90</v>
      </c>
      <c r="B18" s="57">
        <f t="shared" si="0"/>
        <v>14.7</v>
      </c>
      <c r="C18" s="55"/>
      <c r="D18" s="139">
        <v>26280</v>
      </c>
      <c r="E18" s="138"/>
      <c r="F18" s="139">
        <f t="shared" si="1"/>
        <v>29908</v>
      </c>
      <c r="G18" s="151">
        <f t="shared" si="2"/>
        <v>21453</v>
      </c>
      <c r="H18" s="147">
        <v>887</v>
      </c>
    </row>
    <row r="19" spans="1:8" x14ac:dyDescent="0.2">
      <c r="A19" s="119">
        <v>91</v>
      </c>
      <c r="B19" s="57">
        <f t="shared" si="0"/>
        <v>14.82</v>
      </c>
      <c r="C19" s="55"/>
      <c r="D19" s="139">
        <v>26280</v>
      </c>
      <c r="E19" s="138"/>
      <c r="F19" s="139">
        <f t="shared" si="1"/>
        <v>29673</v>
      </c>
      <c r="G19" s="151">
        <f t="shared" si="2"/>
        <v>21279</v>
      </c>
      <c r="H19" s="147">
        <v>887</v>
      </c>
    </row>
    <row r="20" spans="1:8" x14ac:dyDescent="0.2">
      <c r="A20" s="119">
        <v>92</v>
      </c>
      <c r="B20" s="57">
        <f t="shared" si="0"/>
        <v>14.94</v>
      </c>
      <c r="C20" s="55"/>
      <c r="D20" s="139">
        <v>26280</v>
      </c>
      <c r="E20" s="138"/>
      <c r="F20" s="139">
        <f t="shared" si="1"/>
        <v>29442</v>
      </c>
      <c r="G20" s="151">
        <f t="shared" si="2"/>
        <v>21108</v>
      </c>
      <c r="H20" s="147">
        <v>887</v>
      </c>
    </row>
    <row r="21" spans="1:8" x14ac:dyDescent="0.2">
      <c r="A21" s="119">
        <v>93</v>
      </c>
      <c r="B21" s="57">
        <f t="shared" si="0"/>
        <v>15.05</v>
      </c>
      <c r="C21" s="55"/>
      <c r="D21" s="139">
        <v>26280</v>
      </c>
      <c r="E21" s="138"/>
      <c r="F21" s="139">
        <f t="shared" si="1"/>
        <v>29233</v>
      </c>
      <c r="G21" s="151">
        <f t="shared" si="2"/>
        <v>20954</v>
      </c>
      <c r="H21" s="147">
        <v>887</v>
      </c>
    </row>
    <row r="22" spans="1:8" x14ac:dyDescent="0.2">
      <c r="A22" s="119">
        <v>94</v>
      </c>
      <c r="B22" s="57">
        <f t="shared" si="0"/>
        <v>15.17</v>
      </c>
      <c r="C22" s="55"/>
      <c r="D22" s="139">
        <v>26280</v>
      </c>
      <c r="E22" s="138"/>
      <c r="F22" s="139">
        <f t="shared" si="1"/>
        <v>29009</v>
      </c>
      <c r="G22" s="151">
        <f t="shared" si="2"/>
        <v>20788</v>
      </c>
      <c r="H22" s="147">
        <v>887</v>
      </c>
    </row>
    <row r="23" spans="1:8" x14ac:dyDescent="0.2">
      <c r="A23" s="119">
        <v>95</v>
      </c>
      <c r="B23" s="57">
        <f t="shared" si="0"/>
        <v>15.28</v>
      </c>
      <c r="C23" s="55"/>
      <c r="D23" s="139">
        <v>26280</v>
      </c>
      <c r="E23" s="138"/>
      <c r="F23" s="139">
        <f t="shared" si="1"/>
        <v>28807</v>
      </c>
      <c r="G23" s="151">
        <f t="shared" si="2"/>
        <v>20639</v>
      </c>
      <c r="H23" s="147">
        <v>887</v>
      </c>
    </row>
    <row r="24" spans="1:8" x14ac:dyDescent="0.2">
      <c r="A24" s="119">
        <v>96</v>
      </c>
      <c r="B24" s="57">
        <f t="shared" si="0"/>
        <v>15.39</v>
      </c>
      <c r="C24" s="55"/>
      <c r="D24" s="139">
        <v>26280</v>
      </c>
      <c r="E24" s="138"/>
      <c r="F24" s="139">
        <f t="shared" si="1"/>
        <v>28607</v>
      </c>
      <c r="G24" s="151">
        <f t="shared" si="2"/>
        <v>20491</v>
      </c>
      <c r="H24" s="147">
        <v>887</v>
      </c>
    </row>
    <row r="25" spans="1:8" x14ac:dyDescent="0.2">
      <c r="A25" s="119">
        <v>97</v>
      </c>
      <c r="B25" s="57">
        <f t="shared" si="0"/>
        <v>15.5</v>
      </c>
      <c r="C25" s="55"/>
      <c r="D25" s="139">
        <v>26280</v>
      </c>
      <c r="E25" s="138"/>
      <c r="F25" s="139">
        <f t="shared" si="1"/>
        <v>28410</v>
      </c>
      <c r="G25" s="151">
        <f t="shared" si="2"/>
        <v>20346</v>
      </c>
      <c r="H25" s="147">
        <v>887</v>
      </c>
    </row>
    <row r="26" spans="1:8" x14ac:dyDescent="0.2">
      <c r="A26" s="119">
        <v>98</v>
      </c>
      <c r="B26" s="57">
        <f t="shared" si="0"/>
        <v>15.6</v>
      </c>
      <c r="C26" s="55"/>
      <c r="D26" s="139">
        <v>26280</v>
      </c>
      <c r="E26" s="138"/>
      <c r="F26" s="139">
        <f t="shared" si="1"/>
        <v>28234</v>
      </c>
      <c r="G26" s="151">
        <f t="shared" si="2"/>
        <v>20215</v>
      </c>
      <c r="H26" s="147">
        <v>887</v>
      </c>
    </row>
    <row r="27" spans="1:8" x14ac:dyDescent="0.2">
      <c r="A27" s="119">
        <v>99</v>
      </c>
      <c r="B27" s="57">
        <f t="shared" si="0"/>
        <v>15.71</v>
      </c>
      <c r="C27" s="55"/>
      <c r="D27" s="139">
        <v>26280</v>
      </c>
      <c r="E27" s="138"/>
      <c r="F27" s="139">
        <f t="shared" si="1"/>
        <v>28042</v>
      </c>
      <c r="G27" s="151">
        <f t="shared" si="2"/>
        <v>20074</v>
      </c>
      <c r="H27" s="147">
        <v>887</v>
      </c>
    </row>
    <row r="28" spans="1:8" x14ac:dyDescent="0.2">
      <c r="A28" s="119">
        <v>100</v>
      </c>
      <c r="B28" s="57">
        <f t="shared" si="0"/>
        <v>15.81</v>
      </c>
      <c r="C28" s="55"/>
      <c r="D28" s="139">
        <v>26280</v>
      </c>
      <c r="E28" s="138"/>
      <c r="F28" s="139">
        <f t="shared" si="1"/>
        <v>27871</v>
      </c>
      <c r="G28" s="151">
        <f t="shared" si="2"/>
        <v>19947</v>
      </c>
      <c r="H28" s="147">
        <v>887</v>
      </c>
    </row>
    <row r="29" spans="1:8" x14ac:dyDescent="0.2">
      <c r="A29" s="119">
        <v>101</v>
      </c>
      <c r="B29" s="57">
        <f t="shared" si="0"/>
        <v>15.91</v>
      </c>
      <c r="C29" s="55"/>
      <c r="D29" s="139">
        <v>26280</v>
      </c>
      <c r="E29" s="138"/>
      <c r="F29" s="139">
        <f t="shared" si="1"/>
        <v>27701</v>
      </c>
      <c r="G29" s="151">
        <f t="shared" si="2"/>
        <v>19821</v>
      </c>
      <c r="H29" s="147">
        <v>887</v>
      </c>
    </row>
    <row r="30" spans="1:8" x14ac:dyDescent="0.2">
      <c r="A30" s="119">
        <v>102</v>
      </c>
      <c r="B30" s="57">
        <f t="shared" si="0"/>
        <v>16.010000000000002</v>
      </c>
      <c r="C30" s="55"/>
      <c r="D30" s="139">
        <v>26280</v>
      </c>
      <c r="E30" s="138"/>
      <c r="F30" s="139">
        <f t="shared" si="1"/>
        <v>27534</v>
      </c>
      <c r="G30" s="151">
        <f t="shared" si="2"/>
        <v>19698</v>
      </c>
      <c r="H30" s="147">
        <v>887</v>
      </c>
    </row>
    <row r="31" spans="1:8" x14ac:dyDescent="0.2">
      <c r="A31" s="119">
        <v>103</v>
      </c>
      <c r="B31" s="57">
        <f t="shared" si="0"/>
        <v>16.11</v>
      </c>
      <c r="C31" s="55"/>
      <c r="D31" s="139">
        <v>26280</v>
      </c>
      <c r="E31" s="138"/>
      <c r="F31" s="139">
        <f t="shared" si="1"/>
        <v>27368</v>
      </c>
      <c r="G31" s="151">
        <f t="shared" si="2"/>
        <v>19575</v>
      </c>
      <c r="H31" s="147">
        <v>887</v>
      </c>
    </row>
    <row r="32" spans="1:8" x14ac:dyDescent="0.2">
      <c r="A32" s="119">
        <v>104</v>
      </c>
      <c r="B32" s="57">
        <f t="shared" si="0"/>
        <v>16.2</v>
      </c>
      <c r="C32" s="55"/>
      <c r="D32" s="139">
        <v>26280</v>
      </c>
      <c r="E32" s="138"/>
      <c r="F32" s="139">
        <f t="shared" si="1"/>
        <v>27221</v>
      </c>
      <c r="G32" s="151">
        <f t="shared" si="2"/>
        <v>19467</v>
      </c>
      <c r="H32" s="147">
        <v>887</v>
      </c>
    </row>
    <row r="33" spans="1:8" x14ac:dyDescent="0.2">
      <c r="A33" s="119">
        <v>105</v>
      </c>
      <c r="B33" s="57">
        <f t="shared" si="0"/>
        <v>16.3</v>
      </c>
      <c r="C33" s="55"/>
      <c r="D33" s="139">
        <v>26280</v>
      </c>
      <c r="E33" s="138"/>
      <c r="F33" s="139">
        <f t="shared" si="1"/>
        <v>27060</v>
      </c>
      <c r="G33" s="151">
        <f t="shared" si="2"/>
        <v>19347</v>
      </c>
      <c r="H33" s="147">
        <v>887</v>
      </c>
    </row>
    <row r="34" spans="1:8" x14ac:dyDescent="0.2">
      <c r="A34" s="119">
        <v>106</v>
      </c>
      <c r="B34" s="57">
        <f t="shared" si="0"/>
        <v>16.39</v>
      </c>
      <c r="C34" s="55"/>
      <c r="D34" s="139">
        <v>26280</v>
      </c>
      <c r="E34" s="138"/>
      <c r="F34" s="139">
        <f t="shared" si="1"/>
        <v>26916</v>
      </c>
      <c r="G34" s="151">
        <f t="shared" si="2"/>
        <v>19241</v>
      </c>
      <c r="H34" s="147">
        <v>887</v>
      </c>
    </row>
    <row r="35" spans="1:8" x14ac:dyDescent="0.2">
      <c r="A35" s="119">
        <v>107</v>
      </c>
      <c r="B35" s="57">
        <f t="shared" si="0"/>
        <v>16.48</v>
      </c>
      <c r="C35" s="55"/>
      <c r="D35" s="139">
        <v>26280</v>
      </c>
      <c r="E35" s="138"/>
      <c r="F35" s="139">
        <f t="shared" si="1"/>
        <v>26774</v>
      </c>
      <c r="G35" s="151">
        <f t="shared" si="2"/>
        <v>19136</v>
      </c>
      <c r="H35" s="147">
        <v>887</v>
      </c>
    </row>
    <row r="36" spans="1:8" x14ac:dyDescent="0.2">
      <c r="A36" s="119">
        <v>108</v>
      </c>
      <c r="B36" s="57">
        <f t="shared" si="0"/>
        <v>16.559999999999999</v>
      </c>
      <c r="C36" s="55"/>
      <c r="D36" s="139">
        <v>26280</v>
      </c>
      <c r="E36" s="138"/>
      <c r="F36" s="139">
        <f t="shared" si="1"/>
        <v>26649</v>
      </c>
      <c r="G36" s="151">
        <f t="shared" si="2"/>
        <v>19043</v>
      </c>
      <c r="H36" s="147">
        <v>887</v>
      </c>
    </row>
    <row r="37" spans="1:8" x14ac:dyDescent="0.2">
      <c r="A37" s="119">
        <v>109</v>
      </c>
      <c r="B37" s="57">
        <f t="shared" si="0"/>
        <v>16.649999999999999</v>
      </c>
      <c r="C37" s="55"/>
      <c r="D37" s="139">
        <v>26280</v>
      </c>
      <c r="E37" s="138"/>
      <c r="F37" s="139">
        <f t="shared" si="1"/>
        <v>26509</v>
      </c>
      <c r="G37" s="151">
        <f t="shared" si="2"/>
        <v>18941</v>
      </c>
      <c r="H37" s="147">
        <v>887</v>
      </c>
    </row>
    <row r="38" spans="1:8" x14ac:dyDescent="0.2">
      <c r="A38" s="119">
        <v>110</v>
      </c>
      <c r="B38" s="57">
        <f t="shared" si="0"/>
        <v>16.73</v>
      </c>
      <c r="C38" s="55"/>
      <c r="D38" s="139">
        <v>26280</v>
      </c>
      <c r="E38" s="138"/>
      <c r="F38" s="139">
        <f t="shared" si="1"/>
        <v>26387</v>
      </c>
      <c r="G38" s="151">
        <f t="shared" si="2"/>
        <v>18850</v>
      </c>
      <c r="H38" s="147">
        <v>887</v>
      </c>
    </row>
    <row r="39" spans="1:8" x14ac:dyDescent="0.2">
      <c r="A39" s="119">
        <v>111</v>
      </c>
      <c r="B39" s="57">
        <f t="shared" si="0"/>
        <v>16.809999999999999</v>
      </c>
      <c r="C39" s="55"/>
      <c r="D39" s="139">
        <v>26280</v>
      </c>
      <c r="E39" s="138"/>
      <c r="F39" s="139">
        <f t="shared" si="1"/>
        <v>26266</v>
      </c>
      <c r="G39" s="151">
        <f t="shared" si="2"/>
        <v>18760</v>
      </c>
      <c r="H39" s="147">
        <v>887</v>
      </c>
    </row>
    <row r="40" spans="1:8" x14ac:dyDescent="0.2">
      <c r="A40" s="119">
        <v>112</v>
      </c>
      <c r="B40" s="57">
        <f t="shared" si="0"/>
        <v>16.88</v>
      </c>
      <c r="C40" s="55"/>
      <c r="D40" s="139">
        <v>26280</v>
      </c>
      <c r="E40" s="138"/>
      <c r="F40" s="139">
        <f t="shared" si="1"/>
        <v>26160</v>
      </c>
      <c r="G40" s="151">
        <f t="shared" si="2"/>
        <v>18682</v>
      </c>
      <c r="H40" s="147">
        <v>887</v>
      </c>
    </row>
    <row r="41" spans="1:8" x14ac:dyDescent="0.2">
      <c r="A41" s="119">
        <v>113</v>
      </c>
      <c r="B41" s="57">
        <f t="shared" si="0"/>
        <v>16.96</v>
      </c>
      <c r="C41" s="55"/>
      <c r="D41" s="139">
        <v>26280</v>
      </c>
      <c r="E41" s="138"/>
      <c r="F41" s="139">
        <f t="shared" si="1"/>
        <v>26041</v>
      </c>
      <c r="G41" s="151">
        <f t="shared" si="2"/>
        <v>18594</v>
      </c>
      <c r="H41" s="147">
        <v>887</v>
      </c>
    </row>
    <row r="42" spans="1:8" x14ac:dyDescent="0.2">
      <c r="A42" s="119">
        <v>114</v>
      </c>
      <c r="B42" s="57">
        <f t="shared" si="0"/>
        <v>17.03</v>
      </c>
      <c r="C42" s="55"/>
      <c r="D42" s="139">
        <v>26280</v>
      </c>
      <c r="E42" s="138"/>
      <c r="F42" s="139">
        <f t="shared" si="1"/>
        <v>25938</v>
      </c>
      <c r="G42" s="151">
        <f t="shared" si="2"/>
        <v>18518</v>
      </c>
      <c r="H42" s="147">
        <v>887</v>
      </c>
    </row>
    <row r="43" spans="1:8" x14ac:dyDescent="0.2">
      <c r="A43" s="119">
        <v>115</v>
      </c>
      <c r="B43" s="57">
        <f t="shared" si="0"/>
        <v>17.100000000000001</v>
      </c>
      <c r="C43" s="55"/>
      <c r="D43" s="139">
        <v>26280</v>
      </c>
      <c r="E43" s="138"/>
      <c r="F43" s="139">
        <f t="shared" si="1"/>
        <v>25835</v>
      </c>
      <c r="G43" s="151">
        <f t="shared" si="2"/>
        <v>18442</v>
      </c>
      <c r="H43" s="147">
        <v>887</v>
      </c>
    </row>
    <row r="44" spans="1:8" x14ac:dyDescent="0.2">
      <c r="A44" s="119">
        <v>116</v>
      </c>
      <c r="B44" s="57">
        <f t="shared" si="0"/>
        <v>17.170000000000002</v>
      </c>
      <c r="C44" s="55"/>
      <c r="D44" s="139">
        <v>26280</v>
      </c>
      <c r="E44" s="138"/>
      <c r="F44" s="139">
        <f t="shared" si="1"/>
        <v>25733</v>
      </c>
      <c r="G44" s="151">
        <f t="shared" si="2"/>
        <v>18367</v>
      </c>
      <c r="H44" s="147">
        <v>887</v>
      </c>
    </row>
    <row r="45" spans="1:8" x14ac:dyDescent="0.2">
      <c r="A45" s="119">
        <v>117</v>
      </c>
      <c r="B45" s="57">
        <f t="shared" si="0"/>
        <v>17.23</v>
      </c>
      <c r="C45" s="55"/>
      <c r="D45" s="139">
        <v>26280</v>
      </c>
      <c r="E45" s="138"/>
      <c r="F45" s="139">
        <f t="shared" si="1"/>
        <v>25647</v>
      </c>
      <c r="G45" s="151">
        <f t="shared" si="2"/>
        <v>18303</v>
      </c>
      <c r="H45" s="147">
        <v>887</v>
      </c>
    </row>
    <row r="46" spans="1:8" x14ac:dyDescent="0.2">
      <c r="A46" s="119">
        <v>118</v>
      </c>
      <c r="B46" s="57">
        <f t="shared" si="0"/>
        <v>17.3</v>
      </c>
      <c r="C46" s="55"/>
      <c r="D46" s="139">
        <v>26280</v>
      </c>
      <c r="E46" s="138"/>
      <c r="F46" s="139">
        <f t="shared" si="1"/>
        <v>25547</v>
      </c>
      <c r="G46" s="151">
        <f t="shared" si="2"/>
        <v>18229</v>
      </c>
      <c r="H46" s="147">
        <v>887</v>
      </c>
    </row>
    <row r="47" spans="1:8" x14ac:dyDescent="0.2">
      <c r="A47" s="119">
        <v>119</v>
      </c>
      <c r="B47" s="57">
        <f t="shared" si="0"/>
        <v>17.36</v>
      </c>
      <c r="C47" s="55"/>
      <c r="D47" s="139">
        <v>26280</v>
      </c>
      <c r="E47" s="138"/>
      <c r="F47" s="139">
        <f t="shared" si="1"/>
        <v>25461</v>
      </c>
      <c r="G47" s="151">
        <f t="shared" si="2"/>
        <v>18166</v>
      </c>
      <c r="H47" s="147">
        <v>887</v>
      </c>
    </row>
    <row r="48" spans="1:8" x14ac:dyDescent="0.2">
      <c r="A48" s="119">
        <v>120</v>
      </c>
      <c r="B48" s="57">
        <f t="shared" si="0"/>
        <v>17.41</v>
      </c>
      <c r="C48" s="55"/>
      <c r="D48" s="139">
        <v>26280</v>
      </c>
      <c r="E48" s="138"/>
      <c r="F48" s="139">
        <f t="shared" si="1"/>
        <v>25391</v>
      </c>
      <c r="G48" s="151">
        <f t="shared" si="2"/>
        <v>18114</v>
      </c>
      <c r="H48" s="147">
        <v>887</v>
      </c>
    </row>
    <row r="49" spans="1:8" x14ac:dyDescent="0.2">
      <c r="A49" s="119">
        <v>121</v>
      </c>
      <c r="B49" s="57">
        <f t="shared" si="0"/>
        <v>17.47</v>
      </c>
      <c r="C49" s="55"/>
      <c r="D49" s="139">
        <v>26280</v>
      </c>
      <c r="E49" s="138"/>
      <c r="F49" s="139">
        <f t="shared" si="1"/>
        <v>25307</v>
      </c>
      <c r="G49" s="151">
        <f t="shared" si="2"/>
        <v>18052</v>
      </c>
      <c r="H49" s="147">
        <v>887</v>
      </c>
    </row>
    <row r="50" spans="1:8" x14ac:dyDescent="0.2">
      <c r="A50" s="119">
        <v>122</v>
      </c>
      <c r="B50" s="57">
        <f t="shared" si="0"/>
        <v>17.52</v>
      </c>
      <c r="C50" s="55"/>
      <c r="D50" s="139">
        <v>26280</v>
      </c>
      <c r="E50" s="138"/>
      <c r="F50" s="139">
        <f t="shared" si="1"/>
        <v>25237</v>
      </c>
      <c r="G50" s="151">
        <f t="shared" si="2"/>
        <v>18000</v>
      </c>
      <c r="H50" s="147">
        <v>887</v>
      </c>
    </row>
    <row r="51" spans="1:8" x14ac:dyDescent="0.2">
      <c r="A51" s="119">
        <v>123</v>
      </c>
      <c r="B51" s="57">
        <f t="shared" si="0"/>
        <v>17.57</v>
      </c>
      <c r="C51" s="55"/>
      <c r="D51" s="139">
        <v>26280</v>
      </c>
      <c r="E51" s="138"/>
      <c r="F51" s="139">
        <f t="shared" si="1"/>
        <v>25168</v>
      </c>
      <c r="G51" s="151">
        <f t="shared" si="2"/>
        <v>17949</v>
      </c>
      <c r="H51" s="147">
        <v>887</v>
      </c>
    </row>
    <row r="52" spans="1:8" x14ac:dyDescent="0.2">
      <c r="A52" s="119">
        <v>124</v>
      </c>
      <c r="B52" s="57">
        <f t="shared" si="0"/>
        <v>17.61</v>
      </c>
      <c r="C52" s="55"/>
      <c r="D52" s="139">
        <v>26280</v>
      </c>
      <c r="E52" s="138"/>
      <c r="F52" s="139">
        <f t="shared" si="1"/>
        <v>25113</v>
      </c>
      <c r="G52" s="151">
        <f t="shared" si="2"/>
        <v>17908</v>
      </c>
      <c r="H52" s="147">
        <v>887</v>
      </c>
    </row>
    <row r="53" spans="1:8" x14ac:dyDescent="0.2">
      <c r="A53" s="119">
        <v>125</v>
      </c>
      <c r="B53" s="57">
        <f t="shared" si="0"/>
        <v>17.66</v>
      </c>
      <c r="C53" s="55"/>
      <c r="D53" s="139">
        <v>26280</v>
      </c>
      <c r="E53" s="138"/>
      <c r="F53" s="139">
        <f t="shared" si="1"/>
        <v>25044</v>
      </c>
      <c r="G53" s="151">
        <f t="shared" si="2"/>
        <v>17857</v>
      </c>
      <c r="H53" s="147">
        <v>887</v>
      </c>
    </row>
    <row r="54" spans="1:8" x14ac:dyDescent="0.2">
      <c r="A54" s="119">
        <v>126</v>
      </c>
      <c r="B54" s="57">
        <f t="shared" si="0"/>
        <v>17.7</v>
      </c>
      <c r="C54" s="55"/>
      <c r="D54" s="139">
        <v>26280</v>
      </c>
      <c r="E54" s="138"/>
      <c r="F54" s="139">
        <f t="shared" si="1"/>
        <v>24989</v>
      </c>
      <c r="G54" s="151">
        <f t="shared" si="2"/>
        <v>17817</v>
      </c>
      <c r="H54" s="147">
        <v>887</v>
      </c>
    </row>
    <row r="55" spans="1:8" x14ac:dyDescent="0.2">
      <c r="A55" s="119">
        <v>127</v>
      </c>
      <c r="B55" s="57">
        <f t="shared" si="0"/>
        <v>17.739999999999998</v>
      </c>
      <c r="C55" s="55"/>
      <c r="D55" s="139">
        <v>26280</v>
      </c>
      <c r="E55" s="138"/>
      <c r="F55" s="139">
        <f t="shared" si="1"/>
        <v>24935</v>
      </c>
      <c r="G55" s="151">
        <f t="shared" si="2"/>
        <v>17777</v>
      </c>
      <c r="H55" s="147">
        <v>887</v>
      </c>
    </row>
    <row r="56" spans="1:8" x14ac:dyDescent="0.2">
      <c r="A56" s="119">
        <v>128</v>
      </c>
      <c r="B56" s="57">
        <f t="shared" si="0"/>
        <v>17.77</v>
      </c>
      <c r="C56" s="55"/>
      <c r="D56" s="139">
        <v>26280</v>
      </c>
      <c r="E56" s="138"/>
      <c r="F56" s="139">
        <f t="shared" si="1"/>
        <v>24894</v>
      </c>
      <c r="G56" s="151">
        <f t="shared" si="2"/>
        <v>17747</v>
      </c>
      <c r="H56" s="147">
        <v>887</v>
      </c>
    </row>
    <row r="57" spans="1:8" x14ac:dyDescent="0.2">
      <c r="A57" s="119">
        <v>129</v>
      </c>
      <c r="B57" s="57">
        <f t="shared" si="0"/>
        <v>17.8</v>
      </c>
      <c r="C57" s="55"/>
      <c r="D57" s="139">
        <v>26280</v>
      </c>
      <c r="E57" s="138"/>
      <c r="F57" s="139">
        <f t="shared" si="1"/>
        <v>24854</v>
      </c>
      <c r="G57" s="151">
        <f t="shared" si="2"/>
        <v>17717</v>
      </c>
      <c r="H57" s="147">
        <v>887</v>
      </c>
    </row>
    <row r="58" spans="1:8" x14ac:dyDescent="0.2">
      <c r="A58" s="119">
        <v>130</v>
      </c>
      <c r="B58" s="57">
        <f t="shared" si="0"/>
        <v>17.829999999999998</v>
      </c>
      <c r="C58" s="55"/>
      <c r="D58" s="139">
        <v>26280</v>
      </c>
      <c r="E58" s="138"/>
      <c r="F58" s="139">
        <f t="shared" si="1"/>
        <v>24814</v>
      </c>
      <c r="G58" s="151">
        <f t="shared" si="2"/>
        <v>17687</v>
      </c>
      <c r="H58" s="147">
        <v>887</v>
      </c>
    </row>
    <row r="59" spans="1:8" x14ac:dyDescent="0.2">
      <c r="A59" s="119">
        <v>131</v>
      </c>
      <c r="B59" s="57">
        <f t="shared" si="0"/>
        <v>17.86</v>
      </c>
      <c r="C59" s="55"/>
      <c r="D59" s="139">
        <v>26280</v>
      </c>
      <c r="E59" s="138"/>
      <c r="F59" s="139">
        <f t="shared" si="1"/>
        <v>24773</v>
      </c>
      <c r="G59" s="151">
        <f t="shared" si="2"/>
        <v>17657</v>
      </c>
      <c r="H59" s="147">
        <v>887</v>
      </c>
    </row>
    <row r="60" spans="1:8" x14ac:dyDescent="0.2">
      <c r="A60" s="119">
        <v>132</v>
      </c>
      <c r="B60" s="57">
        <f t="shared" si="0"/>
        <v>17.88</v>
      </c>
      <c r="C60" s="55"/>
      <c r="D60" s="139">
        <v>26280</v>
      </c>
      <c r="E60" s="138"/>
      <c r="F60" s="139">
        <f t="shared" si="1"/>
        <v>24747</v>
      </c>
      <c r="G60" s="151">
        <f t="shared" si="2"/>
        <v>17638</v>
      </c>
      <c r="H60" s="147">
        <v>887</v>
      </c>
    </row>
    <row r="61" spans="1:8" x14ac:dyDescent="0.2">
      <c r="A61" s="119">
        <v>133</v>
      </c>
      <c r="B61" s="57">
        <f t="shared" si="0"/>
        <v>17.899999999999999</v>
      </c>
      <c r="C61" s="55"/>
      <c r="D61" s="139">
        <v>26280</v>
      </c>
      <c r="E61" s="138"/>
      <c r="F61" s="139">
        <f t="shared" si="1"/>
        <v>24720</v>
      </c>
      <c r="G61" s="151">
        <f t="shared" si="2"/>
        <v>17618</v>
      </c>
      <c r="H61" s="147">
        <v>887</v>
      </c>
    </row>
    <row r="62" spans="1:8" x14ac:dyDescent="0.2">
      <c r="A62" s="119">
        <v>134</v>
      </c>
      <c r="B62" s="57">
        <f t="shared" si="0"/>
        <v>17.91</v>
      </c>
      <c r="C62" s="55"/>
      <c r="D62" s="139">
        <v>26280</v>
      </c>
      <c r="E62" s="138"/>
      <c r="F62" s="139">
        <f t="shared" si="1"/>
        <v>24707</v>
      </c>
      <c r="G62" s="151">
        <f t="shared" si="2"/>
        <v>17608</v>
      </c>
      <c r="H62" s="147">
        <v>887</v>
      </c>
    </row>
    <row r="63" spans="1:8" x14ac:dyDescent="0.2">
      <c r="A63" s="119">
        <v>135</v>
      </c>
      <c r="B63" s="57">
        <f t="shared" si="0"/>
        <v>17.93</v>
      </c>
      <c r="C63" s="55"/>
      <c r="D63" s="139">
        <v>26280</v>
      </c>
      <c r="E63" s="138"/>
      <c r="F63" s="139">
        <f t="shared" si="1"/>
        <v>24680</v>
      </c>
      <c r="G63" s="151">
        <f t="shared" si="2"/>
        <v>17588</v>
      </c>
      <c r="H63" s="147">
        <v>887</v>
      </c>
    </row>
    <row r="64" spans="1:8" x14ac:dyDescent="0.2">
      <c r="A64" s="119">
        <v>136</v>
      </c>
      <c r="B64" s="57">
        <f t="shared" si="0"/>
        <v>17.940000000000001</v>
      </c>
      <c r="C64" s="55"/>
      <c r="D64" s="139">
        <v>26280</v>
      </c>
      <c r="E64" s="138"/>
      <c r="F64" s="139">
        <f t="shared" si="1"/>
        <v>24667</v>
      </c>
      <c r="G64" s="151">
        <f t="shared" si="2"/>
        <v>17579</v>
      </c>
      <c r="H64" s="147">
        <v>887</v>
      </c>
    </row>
    <row r="65" spans="1:8" x14ac:dyDescent="0.2">
      <c r="A65" s="119">
        <v>137</v>
      </c>
      <c r="B65" s="57">
        <f t="shared" si="0"/>
        <v>17.940000000000001</v>
      </c>
      <c r="C65" s="55"/>
      <c r="D65" s="139">
        <v>26280</v>
      </c>
      <c r="E65" s="138"/>
      <c r="F65" s="139">
        <f t="shared" si="1"/>
        <v>24667</v>
      </c>
      <c r="G65" s="151">
        <f t="shared" si="2"/>
        <v>17579</v>
      </c>
      <c r="H65" s="147">
        <v>887</v>
      </c>
    </row>
    <row r="66" spans="1:8" x14ac:dyDescent="0.2">
      <c r="A66" s="119">
        <v>138</v>
      </c>
      <c r="B66" s="57">
        <f t="shared" si="0"/>
        <v>17.95</v>
      </c>
      <c r="C66" s="55"/>
      <c r="D66" s="139">
        <v>26280</v>
      </c>
      <c r="E66" s="138"/>
      <c r="F66" s="139">
        <f t="shared" si="1"/>
        <v>24654</v>
      </c>
      <c r="G66" s="151">
        <f t="shared" si="2"/>
        <v>17569</v>
      </c>
      <c r="H66" s="147">
        <v>887</v>
      </c>
    </row>
    <row r="67" spans="1:8" x14ac:dyDescent="0.2">
      <c r="A67" s="119">
        <v>139</v>
      </c>
      <c r="B67" s="57">
        <f t="shared" si="0"/>
        <v>17.95</v>
      </c>
      <c r="C67" s="55"/>
      <c r="D67" s="139">
        <v>26280</v>
      </c>
      <c r="E67" s="138"/>
      <c r="F67" s="139">
        <f t="shared" si="1"/>
        <v>24654</v>
      </c>
      <c r="G67" s="151">
        <f t="shared" si="2"/>
        <v>17569</v>
      </c>
      <c r="H67" s="147">
        <v>887</v>
      </c>
    </row>
    <row r="68" spans="1:8" x14ac:dyDescent="0.2">
      <c r="A68" s="119">
        <v>140</v>
      </c>
      <c r="B68" s="57">
        <f t="shared" si="0"/>
        <v>17.940000000000001</v>
      </c>
      <c r="C68" s="55"/>
      <c r="D68" s="139">
        <v>26280</v>
      </c>
      <c r="E68" s="138"/>
      <c r="F68" s="139">
        <f t="shared" si="1"/>
        <v>24667</v>
      </c>
      <c r="G68" s="151">
        <f t="shared" si="2"/>
        <v>17579</v>
      </c>
      <c r="H68" s="147">
        <v>887</v>
      </c>
    </row>
    <row r="69" spans="1:8" x14ac:dyDescent="0.2">
      <c r="A69" s="119">
        <v>141</v>
      </c>
      <c r="B69" s="57">
        <f t="shared" si="0"/>
        <v>17.940000000000001</v>
      </c>
      <c r="C69" s="55"/>
      <c r="D69" s="139">
        <v>26280</v>
      </c>
      <c r="E69" s="138"/>
      <c r="F69" s="139">
        <f t="shared" si="1"/>
        <v>24667</v>
      </c>
      <c r="G69" s="151">
        <f t="shared" si="2"/>
        <v>17579</v>
      </c>
      <c r="H69" s="147">
        <v>887</v>
      </c>
    </row>
    <row r="70" spans="1:8" x14ac:dyDescent="0.2">
      <c r="A70" s="119">
        <v>142</v>
      </c>
      <c r="B70" s="57">
        <f t="shared" si="0"/>
        <v>17.93</v>
      </c>
      <c r="C70" s="55"/>
      <c r="D70" s="139">
        <v>26280</v>
      </c>
      <c r="E70" s="138"/>
      <c r="F70" s="139">
        <f t="shared" si="1"/>
        <v>24680</v>
      </c>
      <c r="G70" s="151">
        <f t="shared" si="2"/>
        <v>17588</v>
      </c>
      <c r="H70" s="147">
        <v>887</v>
      </c>
    </row>
    <row r="71" spans="1:8" x14ac:dyDescent="0.2">
      <c r="A71" s="119">
        <v>143</v>
      </c>
      <c r="B71" s="57">
        <f t="shared" si="0"/>
        <v>17.91</v>
      </c>
      <c r="C71" s="55"/>
      <c r="D71" s="139">
        <v>26280</v>
      </c>
      <c r="E71" s="138"/>
      <c r="F71" s="139">
        <f t="shared" si="1"/>
        <v>24707</v>
      </c>
      <c r="G71" s="151">
        <f t="shared" si="2"/>
        <v>17608</v>
      </c>
      <c r="H71" s="147">
        <v>887</v>
      </c>
    </row>
    <row r="72" spans="1:8" x14ac:dyDescent="0.2">
      <c r="A72" s="119">
        <v>144</v>
      </c>
      <c r="B72" s="57">
        <f t="shared" si="0"/>
        <v>17.89</v>
      </c>
      <c r="C72" s="55"/>
      <c r="D72" s="139">
        <v>26280</v>
      </c>
      <c r="E72" s="138"/>
      <c r="F72" s="139">
        <f t="shared" si="1"/>
        <v>24733</v>
      </c>
      <c r="G72" s="151">
        <f t="shared" si="2"/>
        <v>17628</v>
      </c>
      <c r="H72" s="147">
        <v>887</v>
      </c>
    </row>
    <row r="73" spans="1:8" x14ac:dyDescent="0.2">
      <c r="A73" s="119">
        <v>145</v>
      </c>
      <c r="B73" s="57">
        <f t="shared" si="0"/>
        <v>17.87</v>
      </c>
      <c r="C73" s="55"/>
      <c r="D73" s="139">
        <v>26280</v>
      </c>
      <c r="E73" s="138"/>
      <c r="F73" s="139">
        <f t="shared" si="1"/>
        <v>24760</v>
      </c>
      <c r="G73" s="151">
        <f t="shared" si="2"/>
        <v>17647</v>
      </c>
      <c r="H73" s="147">
        <v>887</v>
      </c>
    </row>
    <row r="74" spans="1:8" x14ac:dyDescent="0.2">
      <c r="A74" s="119">
        <v>146</v>
      </c>
      <c r="B74" s="57">
        <f>ROUND(-0.00000622*POWER(A74,3)+0.0009011*POWER(A74,2)+0.108211*A74+2.2,2)</f>
        <v>17.850000000000001</v>
      </c>
      <c r="C74" s="55"/>
      <c r="D74" s="139">
        <v>26280</v>
      </c>
      <c r="E74" s="138"/>
      <c r="F74" s="139">
        <f t="shared" si="1"/>
        <v>24787</v>
      </c>
      <c r="G74" s="151">
        <f t="shared" si="2"/>
        <v>17667</v>
      </c>
      <c r="H74" s="147">
        <v>887</v>
      </c>
    </row>
    <row r="75" spans="1:8" x14ac:dyDescent="0.2">
      <c r="A75" s="119">
        <v>147</v>
      </c>
      <c r="B75" s="57">
        <f>ROUND(-0.00000622*POWER(A75,3)+0.0009011*POWER(A75,2)+0.108211*A75+2.2,2)</f>
        <v>17.82</v>
      </c>
      <c r="C75" s="55"/>
      <c r="D75" s="139">
        <v>26280</v>
      </c>
      <c r="E75" s="138"/>
      <c r="F75" s="139">
        <f t="shared" si="1"/>
        <v>24827</v>
      </c>
      <c r="G75" s="151">
        <f t="shared" si="2"/>
        <v>17697</v>
      </c>
      <c r="H75" s="147">
        <v>887</v>
      </c>
    </row>
    <row r="76" spans="1:8" x14ac:dyDescent="0.2">
      <c r="A76" s="119">
        <v>148</v>
      </c>
      <c r="B76" s="57">
        <f>ROUND(-0.00000622*POWER(A76,3)+0.0009011*POWER(A76,2)+0.108211*A76+2.2,2)</f>
        <v>17.79</v>
      </c>
      <c r="C76" s="55"/>
      <c r="D76" s="139">
        <v>26280</v>
      </c>
      <c r="E76" s="138"/>
      <c r="F76" s="139">
        <f t="shared" si="1"/>
        <v>24867</v>
      </c>
      <c r="G76" s="151">
        <f t="shared" si="2"/>
        <v>17727</v>
      </c>
      <c r="H76" s="147">
        <v>887</v>
      </c>
    </row>
    <row r="77" spans="1:8" x14ac:dyDescent="0.2">
      <c r="A77" s="119">
        <v>149</v>
      </c>
      <c r="B77" s="57">
        <f>ROUND(-0.00000622*POWER(A77,3)+0.0009011*POWER(A77,2)+0.108211*A77+2.2,2)</f>
        <v>17.75</v>
      </c>
      <c r="C77" s="55"/>
      <c r="D77" s="139">
        <v>26280</v>
      </c>
      <c r="E77" s="138"/>
      <c r="F77" s="139">
        <f t="shared" si="1"/>
        <v>24922</v>
      </c>
      <c r="G77" s="151">
        <f t="shared" si="2"/>
        <v>17767</v>
      </c>
      <c r="H77" s="147">
        <v>887</v>
      </c>
    </row>
    <row r="78" spans="1:8" x14ac:dyDescent="0.2">
      <c r="A78" s="119">
        <v>150</v>
      </c>
      <c r="B78" s="57">
        <f>ROUND(0.022*A78+14.445,2)</f>
        <v>17.75</v>
      </c>
      <c r="C78" s="55"/>
      <c r="D78" s="139">
        <v>26280</v>
      </c>
      <c r="E78" s="138"/>
      <c r="F78" s="139">
        <f t="shared" si="1"/>
        <v>24922</v>
      </c>
      <c r="G78" s="151">
        <f t="shared" si="2"/>
        <v>17767</v>
      </c>
      <c r="H78" s="147">
        <v>887</v>
      </c>
    </row>
    <row r="79" spans="1:8" x14ac:dyDescent="0.2">
      <c r="A79" s="119">
        <v>151</v>
      </c>
      <c r="B79" s="57">
        <f t="shared" ref="B79:B142" si="3">ROUND(0.022*A79+14.445,2)</f>
        <v>17.77</v>
      </c>
      <c r="C79" s="55"/>
      <c r="D79" s="139">
        <v>26280</v>
      </c>
      <c r="E79" s="138"/>
      <c r="F79" s="139">
        <f t="shared" si="1"/>
        <v>24894</v>
      </c>
      <c r="G79" s="151">
        <f t="shared" si="2"/>
        <v>17747</v>
      </c>
      <c r="H79" s="147">
        <v>887</v>
      </c>
    </row>
    <row r="80" spans="1:8" x14ac:dyDescent="0.2">
      <c r="A80" s="119">
        <v>152</v>
      </c>
      <c r="B80" s="57">
        <f t="shared" si="3"/>
        <v>17.79</v>
      </c>
      <c r="C80" s="55"/>
      <c r="D80" s="139">
        <v>26280</v>
      </c>
      <c r="E80" s="138"/>
      <c r="F80" s="139">
        <f t="shared" si="1"/>
        <v>24867</v>
      </c>
      <c r="G80" s="151">
        <f t="shared" si="2"/>
        <v>17727</v>
      </c>
      <c r="H80" s="147">
        <v>887</v>
      </c>
    </row>
    <row r="81" spans="1:8" x14ac:dyDescent="0.2">
      <c r="A81" s="119">
        <v>153</v>
      </c>
      <c r="B81" s="57">
        <f t="shared" si="3"/>
        <v>17.809999999999999</v>
      </c>
      <c r="C81" s="55"/>
      <c r="D81" s="139">
        <v>26280</v>
      </c>
      <c r="E81" s="138"/>
      <c r="F81" s="139">
        <f t="shared" ref="F81:F144" si="4">ROUND(12*1.35278*(1/B81*D81)+H81,0)</f>
        <v>24841</v>
      </c>
      <c r="G81" s="151">
        <f t="shared" ref="G81:G144" si="5">ROUND(12*(1/B81*D81),0)</f>
        <v>17707</v>
      </c>
      <c r="H81" s="147">
        <v>887</v>
      </c>
    </row>
    <row r="82" spans="1:8" x14ac:dyDescent="0.2">
      <c r="A82" s="119">
        <v>154</v>
      </c>
      <c r="B82" s="57">
        <f t="shared" si="3"/>
        <v>17.829999999999998</v>
      </c>
      <c r="C82" s="55"/>
      <c r="D82" s="139">
        <v>26280</v>
      </c>
      <c r="E82" s="138"/>
      <c r="F82" s="139">
        <f t="shared" si="4"/>
        <v>24814</v>
      </c>
      <c r="G82" s="151">
        <f t="shared" si="5"/>
        <v>17687</v>
      </c>
      <c r="H82" s="147">
        <v>887</v>
      </c>
    </row>
    <row r="83" spans="1:8" x14ac:dyDescent="0.2">
      <c r="A83" s="119">
        <v>155</v>
      </c>
      <c r="B83" s="57">
        <f t="shared" si="3"/>
        <v>17.86</v>
      </c>
      <c r="C83" s="55"/>
      <c r="D83" s="139">
        <v>26280</v>
      </c>
      <c r="E83" s="138"/>
      <c r="F83" s="139">
        <f t="shared" si="4"/>
        <v>24773</v>
      </c>
      <c r="G83" s="151">
        <f t="shared" si="5"/>
        <v>17657</v>
      </c>
      <c r="H83" s="147">
        <v>887</v>
      </c>
    </row>
    <row r="84" spans="1:8" x14ac:dyDescent="0.2">
      <c r="A84" s="119">
        <v>156</v>
      </c>
      <c r="B84" s="57">
        <f t="shared" si="3"/>
        <v>17.88</v>
      </c>
      <c r="C84" s="55"/>
      <c r="D84" s="139">
        <v>26280</v>
      </c>
      <c r="E84" s="138"/>
      <c r="F84" s="139">
        <f t="shared" si="4"/>
        <v>24747</v>
      </c>
      <c r="G84" s="151">
        <f t="shared" si="5"/>
        <v>17638</v>
      </c>
      <c r="H84" s="147">
        <v>887</v>
      </c>
    </row>
    <row r="85" spans="1:8" x14ac:dyDescent="0.2">
      <c r="A85" s="119">
        <v>157</v>
      </c>
      <c r="B85" s="57">
        <f t="shared" si="3"/>
        <v>17.899999999999999</v>
      </c>
      <c r="C85" s="55"/>
      <c r="D85" s="139">
        <v>26280</v>
      </c>
      <c r="E85" s="138"/>
      <c r="F85" s="139">
        <f t="shared" si="4"/>
        <v>24720</v>
      </c>
      <c r="G85" s="151">
        <f t="shared" si="5"/>
        <v>17618</v>
      </c>
      <c r="H85" s="147">
        <v>887</v>
      </c>
    </row>
    <row r="86" spans="1:8" x14ac:dyDescent="0.2">
      <c r="A86" s="119">
        <v>158</v>
      </c>
      <c r="B86" s="57">
        <f t="shared" si="3"/>
        <v>17.920000000000002</v>
      </c>
      <c r="C86" s="55"/>
      <c r="D86" s="139">
        <v>26280</v>
      </c>
      <c r="E86" s="138"/>
      <c r="F86" s="139">
        <f t="shared" si="4"/>
        <v>24694</v>
      </c>
      <c r="G86" s="151">
        <f t="shared" si="5"/>
        <v>17598</v>
      </c>
      <c r="H86" s="147">
        <v>887</v>
      </c>
    </row>
    <row r="87" spans="1:8" x14ac:dyDescent="0.2">
      <c r="A87" s="119">
        <v>159</v>
      </c>
      <c r="B87" s="57">
        <f t="shared" si="3"/>
        <v>17.940000000000001</v>
      </c>
      <c r="C87" s="55"/>
      <c r="D87" s="139">
        <v>26280</v>
      </c>
      <c r="E87" s="138"/>
      <c r="F87" s="139">
        <f t="shared" si="4"/>
        <v>24667</v>
      </c>
      <c r="G87" s="151">
        <f t="shared" si="5"/>
        <v>17579</v>
      </c>
      <c r="H87" s="147">
        <v>887</v>
      </c>
    </row>
    <row r="88" spans="1:8" x14ac:dyDescent="0.2">
      <c r="A88" s="119">
        <v>160</v>
      </c>
      <c r="B88" s="57">
        <f t="shared" si="3"/>
        <v>17.97</v>
      </c>
      <c r="C88" s="55"/>
      <c r="D88" s="139">
        <v>26280</v>
      </c>
      <c r="E88" s="138"/>
      <c r="F88" s="139">
        <f t="shared" si="4"/>
        <v>24627</v>
      </c>
      <c r="G88" s="151">
        <f t="shared" si="5"/>
        <v>17549</v>
      </c>
      <c r="H88" s="147">
        <v>887</v>
      </c>
    </row>
    <row r="89" spans="1:8" x14ac:dyDescent="0.2">
      <c r="A89" s="119">
        <v>161</v>
      </c>
      <c r="B89" s="57">
        <f t="shared" si="3"/>
        <v>17.989999999999998</v>
      </c>
      <c r="C89" s="55"/>
      <c r="D89" s="139">
        <v>26280</v>
      </c>
      <c r="E89" s="138"/>
      <c r="F89" s="139">
        <f t="shared" si="4"/>
        <v>24601</v>
      </c>
      <c r="G89" s="151">
        <f t="shared" si="5"/>
        <v>17530</v>
      </c>
      <c r="H89" s="147">
        <v>887</v>
      </c>
    </row>
    <row r="90" spans="1:8" x14ac:dyDescent="0.2">
      <c r="A90" s="119">
        <v>162</v>
      </c>
      <c r="B90" s="57">
        <f t="shared" si="3"/>
        <v>18.010000000000002</v>
      </c>
      <c r="C90" s="55"/>
      <c r="D90" s="139">
        <v>26280</v>
      </c>
      <c r="E90" s="138"/>
      <c r="F90" s="139">
        <f t="shared" si="4"/>
        <v>24575</v>
      </c>
      <c r="G90" s="151">
        <f t="shared" si="5"/>
        <v>17510</v>
      </c>
      <c r="H90" s="147">
        <v>887</v>
      </c>
    </row>
    <row r="91" spans="1:8" x14ac:dyDescent="0.2">
      <c r="A91" s="119">
        <v>163</v>
      </c>
      <c r="B91" s="57">
        <f t="shared" si="3"/>
        <v>18.03</v>
      </c>
      <c r="C91" s="55"/>
      <c r="D91" s="139">
        <v>26280</v>
      </c>
      <c r="E91" s="138"/>
      <c r="F91" s="139">
        <f t="shared" si="4"/>
        <v>24548</v>
      </c>
      <c r="G91" s="151">
        <f t="shared" si="5"/>
        <v>17491</v>
      </c>
      <c r="H91" s="147">
        <v>887</v>
      </c>
    </row>
    <row r="92" spans="1:8" x14ac:dyDescent="0.2">
      <c r="A92" s="119">
        <v>164</v>
      </c>
      <c r="B92" s="57">
        <f t="shared" si="3"/>
        <v>18.05</v>
      </c>
      <c r="C92" s="55"/>
      <c r="D92" s="139">
        <v>26280</v>
      </c>
      <c r="E92" s="138"/>
      <c r="F92" s="139">
        <f t="shared" si="4"/>
        <v>24522</v>
      </c>
      <c r="G92" s="151">
        <f t="shared" si="5"/>
        <v>17471</v>
      </c>
      <c r="H92" s="147">
        <v>887</v>
      </c>
    </row>
    <row r="93" spans="1:8" x14ac:dyDescent="0.2">
      <c r="A93" s="119">
        <v>165</v>
      </c>
      <c r="B93" s="57">
        <f t="shared" si="3"/>
        <v>18.079999999999998</v>
      </c>
      <c r="C93" s="55"/>
      <c r="D93" s="139">
        <v>26280</v>
      </c>
      <c r="E93" s="138"/>
      <c r="F93" s="139">
        <f t="shared" si="4"/>
        <v>24483</v>
      </c>
      <c r="G93" s="151">
        <f t="shared" si="5"/>
        <v>17442</v>
      </c>
      <c r="H93" s="147">
        <v>887</v>
      </c>
    </row>
    <row r="94" spans="1:8" x14ac:dyDescent="0.2">
      <c r="A94" s="119">
        <v>166</v>
      </c>
      <c r="B94" s="57">
        <f t="shared" si="3"/>
        <v>18.100000000000001</v>
      </c>
      <c r="C94" s="55"/>
      <c r="D94" s="139">
        <v>26280</v>
      </c>
      <c r="E94" s="138"/>
      <c r="F94" s="139">
        <f t="shared" si="4"/>
        <v>24457</v>
      </c>
      <c r="G94" s="151">
        <f t="shared" si="5"/>
        <v>17423</v>
      </c>
      <c r="H94" s="147">
        <v>887</v>
      </c>
    </row>
    <row r="95" spans="1:8" x14ac:dyDescent="0.2">
      <c r="A95" s="119">
        <v>167</v>
      </c>
      <c r="B95" s="57">
        <f t="shared" si="3"/>
        <v>18.12</v>
      </c>
      <c r="C95" s="55"/>
      <c r="D95" s="139">
        <v>26280</v>
      </c>
      <c r="E95" s="138"/>
      <c r="F95" s="139">
        <f t="shared" si="4"/>
        <v>24431</v>
      </c>
      <c r="G95" s="151">
        <f t="shared" si="5"/>
        <v>17404</v>
      </c>
      <c r="H95" s="147">
        <v>887</v>
      </c>
    </row>
    <row r="96" spans="1:8" x14ac:dyDescent="0.2">
      <c r="A96" s="119">
        <v>168</v>
      </c>
      <c r="B96" s="57">
        <f t="shared" si="3"/>
        <v>18.14</v>
      </c>
      <c r="C96" s="55"/>
      <c r="D96" s="139">
        <v>26280</v>
      </c>
      <c r="E96" s="138"/>
      <c r="F96" s="139">
        <f t="shared" si="4"/>
        <v>24405</v>
      </c>
      <c r="G96" s="151">
        <f t="shared" si="5"/>
        <v>17385</v>
      </c>
      <c r="H96" s="147">
        <v>887</v>
      </c>
    </row>
    <row r="97" spans="1:8" x14ac:dyDescent="0.2">
      <c r="A97" s="119">
        <v>169</v>
      </c>
      <c r="B97" s="57">
        <f t="shared" si="3"/>
        <v>18.16</v>
      </c>
      <c r="C97" s="55"/>
      <c r="D97" s="139">
        <v>26280</v>
      </c>
      <c r="E97" s="138"/>
      <c r="F97" s="139">
        <f t="shared" si="4"/>
        <v>24379</v>
      </c>
      <c r="G97" s="151">
        <f t="shared" si="5"/>
        <v>17366</v>
      </c>
      <c r="H97" s="147">
        <v>887</v>
      </c>
    </row>
    <row r="98" spans="1:8" x14ac:dyDescent="0.2">
      <c r="A98" s="119">
        <v>170</v>
      </c>
      <c r="B98" s="57">
        <f t="shared" si="3"/>
        <v>18.190000000000001</v>
      </c>
      <c r="C98" s="55"/>
      <c r="D98" s="139">
        <v>26280</v>
      </c>
      <c r="E98" s="138"/>
      <c r="F98" s="139">
        <f t="shared" si="4"/>
        <v>24340</v>
      </c>
      <c r="G98" s="151">
        <f t="shared" si="5"/>
        <v>17337</v>
      </c>
      <c r="H98" s="147">
        <v>887</v>
      </c>
    </row>
    <row r="99" spans="1:8" x14ac:dyDescent="0.2">
      <c r="A99" s="119">
        <v>171</v>
      </c>
      <c r="B99" s="57">
        <f t="shared" si="3"/>
        <v>18.21</v>
      </c>
      <c r="C99" s="55"/>
      <c r="D99" s="139">
        <v>26280</v>
      </c>
      <c r="E99" s="138"/>
      <c r="F99" s="139">
        <f t="shared" si="4"/>
        <v>24314</v>
      </c>
      <c r="G99" s="151">
        <f t="shared" si="5"/>
        <v>17318</v>
      </c>
      <c r="H99" s="147">
        <v>887</v>
      </c>
    </row>
    <row r="100" spans="1:8" x14ac:dyDescent="0.2">
      <c r="A100" s="119">
        <v>172</v>
      </c>
      <c r="B100" s="57">
        <f t="shared" si="3"/>
        <v>18.23</v>
      </c>
      <c r="C100" s="55"/>
      <c r="D100" s="139">
        <v>26280</v>
      </c>
      <c r="E100" s="138"/>
      <c r="F100" s="139">
        <f t="shared" si="4"/>
        <v>24289</v>
      </c>
      <c r="G100" s="151">
        <f t="shared" si="5"/>
        <v>17299</v>
      </c>
      <c r="H100" s="147">
        <v>887</v>
      </c>
    </row>
    <row r="101" spans="1:8" x14ac:dyDescent="0.2">
      <c r="A101" s="119">
        <v>173</v>
      </c>
      <c r="B101" s="57">
        <f t="shared" si="3"/>
        <v>18.25</v>
      </c>
      <c r="C101" s="55"/>
      <c r="D101" s="139">
        <v>26280</v>
      </c>
      <c r="E101" s="138"/>
      <c r="F101" s="139">
        <f t="shared" si="4"/>
        <v>24263</v>
      </c>
      <c r="G101" s="151">
        <f t="shared" si="5"/>
        <v>17280</v>
      </c>
      <c r="H101" s="147">
        <v>887</v>
      </c>
    </row>
    <row r="102" spans="1:8" x14ac:dyDescent="0.2">
      <c r="A102" s="119">
        <v>174</v>
      </c>
      <c r="B102" s="57">
        <f t="shared" si="3"/>
        <v>18.27</v>
      </c>
      <c r="C102" s="55"/>
      <c r="D102" s="139">
        <v>26280</v>
      </c>
      <c r="E102" s="138"/>
      <c r="F102" s="139">
        <f t="shared" si="4"/>
        <v>24237</v>
      </c>
      <c r="G102" s="151">
        <f t="shared" si="5"/>
        <v>17261</v>
      </c>
      <c r="H102" s="147">
        <v>887</v>
      </c>
    </row>
    <row r="103" spans="1:8" x14ac:dyDescent="0.2">
      <c r="A103" s="119">
        <v>175</v>
      </c>
      <c r="B103" s="57">
        <f t="shared" si="3"/>
        <v>18.3</v>
      </c>
      <c r="C103" s="55"/>
      <c r="D103" s="139">
        <v>26280</v>
      </c>
      <c r="E103" s="138"/>
      <c r="F103" s="139">
        <f t="shared" si="4"/>
        <v>24199</v>
      </c>
      <c r="G103" s="151">
        <f t="shared" si="5"/>
        <v>17233</v>
      </c>
      <c r="H103" s="147">
        <v>887</v>
      </c>
    </row>
    <row r="104" spans="1:8" x14ac:dyDescent="0.2">
      <c r="A104" s="119">
        <v>176</v>
      </c>
      <c r="B104" s="57">
        <f t="shared" si="3"/>
        <v>18.32</v>
      </c>
      <c r="C104" s="55"/>
      <c r="D104" s="139">
        <v>26280</v>
      </c>
      <c r="E104" s="138"/>
      <c r="F104" s="139">
        <f t="shared" si="4"/>
        <v>24174</v>
      </c>
      <c r="G104" s="151">
        <f t="shared" si="5"/>
        <v>17214</v>
      </c>
      <c r="H104" s="147">
        <v>887</v>
      </c>
    </row>
    <row r="105" spans="1:8" x14ac:dyDescent="0.2">
      <c r="A105" s="119">
        <v>177</v>
      </c>
      <c r="B105" s="57">
        <f t="shared" si="3"/>
        <v>18.34</v>
      </c>
      <c r="C105" s="55"/>
      <c r="D105" s="139">
        <v>26280</v>
      </c>
      <c r="E105" s="138"/>
      <c r="F105" s="139">
        <f t="shared" si="4"/>
        <v>24148</v>
      </c>
      <c r="G105" s="151">
        <f t="shared" si="5"/>
        <v>17195</v>
      </c>
      <c r="H105" s="147">
        <v>887</v>
      </c>
    </row>
    <row r="106" spans="1:8" x14ac:dyDescent="0.2">
      <c r="A106" s="119">
        <v>178</v>
      </c>
      <c r="B106" s="57">
        <f t="shared" si="3"/>
        <v>18.36</v>
      </c>
      <c r="C106" s="55"/>
      <c r="D106" s="139">
        <v>26280</v>
      </c>
      <c r="E106" s="138"/>
      <c r="F106" s="139">
        <f t="shared" si="4"/>
        <v>24123</v>
      </c>
      <c r="G106" s="151">
        <f t="shared" si="5"/>
        <v>17176</v>
      </c>
      <c r="H106" s="147">
        <v>887</v>
      </c>
    </row>
    <row r="107" spans="1:8" x14ac:dyDescent="0.2">
      <c r="A107" s="119">
        <v>179</v>
      </c>
      <c r="B107" s="57">
        <f t="shared" si="3"/>
        <v>18.38</v>
      </c>
      <c r="C107" s="55"/>
      <c r="D107" s="139">
        <v>26280</v>
      </c>
      <c r="E107" s="138"/>
      <c r="F107" s="139">
        <f t="shared" si="4"/>
        <v>24098</v>
      </c>
      <c r="G107" s="151">
        <f t="shared" si="5"/>
        <v>17158</v>
      </c>
      <c r="H107" s="147">
        <v>887</v>
      </c>
    </row>
    <row r="108" spans="1:8" x14ac:dyDescent="0.2">
      <c r="A108" s="119">
        <v>180</v>
      </c>
      <c r="B108" s="57">
        <f t="shared" si="3"/>
        <v>18.41</v>
      </c>
      <c r="C108" s="55"/>
      <c r="D108" s="139">
        <v>26280</v>
      </c>
      <c r="E108" s="138"/>
      <c r="F108" s="139">
        <f t="shared" si="4"/>
        <v>24060</v>
      </c>
      <c r="G108" s="151">
        <f t="shared" si="5"/>
        <v>17130</v>
      </c>
      <c r="H108" s="147">
        <v>887</v>
      </c>
    </row>
    <row r="109" spans="1:8" x14ac:dyDescent="0.2">
      <c r="A109" s="119">
        <v>181</v>
      </c>
      <c r="B109" s="57">
        <f t="shared" si="3"/>
        <v>18.43</v>
      </c>
      <c r="C109" s="55"/>
      <c r="D109" s="139">
        <v>26280</v>
      </c>
      <c r="E109" s="138"/>
      <c r="F109" s="139">
        <f t="shared" si="4"/>
        <v>24035</v>
      </c>
      <c r="G109" s="151">
        <f t="shared" si="5"/>
        <v>17111</v>
      </c>
      <c r="H109" s="147">
        <v>887</v>
      </c>
    </row>
    <row r="110" spans="1:8" x14ac:dyDescent="0.2">
      <c r="A110" s="119">
        <v>182</v>
      </c>
      <c r="B110" s="57">
        <f t="shared" si="3"/>
        <v>18.45</v>
      </c>
      <c r="C110" s="55"/>
      <c r="D110" s="139">
        <v>26280</v>
      </c>
      <c r="E110" s="138"/>
      <c r="F110" s="139">
        <f t="shared" si="4"/>
        <v>24010</v>
      </c>
      <c r="G110" s="151">
        <f t="shared" si="5"/>
        <v>17093</v>
      </c>
      <c r="H110" s="147">
        <v>887</v>
      </c>
    </row>
    <row r="111" spans="1:8" x14ac:dyDescent="0.2">
      <c r="A111" s="119">
        <v>183</v>
      </c>
      <c r="B111" s="57">
        <f t="shared" si="3"/>
        <v>18.47</v>
      </c>
      <c r="C111" s="55"/>
      <c r="D111" s="139">
        <v>26280</v>
      </c>
      <c r="E111" s="138"/>
      <c r="F111" s="139">
        <f t="shared" si="4"/>
        <v>23985</v>
      </c>
      <c r="G111" s="151">
        <f t="shared" si="5"/>
        <v>17074</v>
      </c>
      <c r="H111" s="147">
        <v>887</v>
      </c>
    </row>
    <row r="112" spans="1:8" x14ac:dyDescent="0.2">
      <c r="A112" s="119">
        <v>184</v>
      </c>
      <c r="B112" s="57">
        <f t="shared" si="3"/>
        <v>18.489999999999998</v>
      </c>
      <c r="C112" s="55"/>
      <c r="D112" s="139">
        <v>26280</v>
      </c>
      <c r="E112" s="138"/>
      <c r="F112" s="139">
        <f t="shared" si="4"/>
        <v>23960</v>
      </c>
      <c r="G112" s="151">
        <f t="shared" si="5"/>
        <v>17056</v>
      </c>
      <c r="H112" s="147">
        <v>887</v>
      </c>
    </row>
    <row r="113" spans="1:8" x14ac:dyDescent="0.2">
      <c r="A113" s="119">
        <v>185</v>
      </c>
      <c r="B113" s="57">
        <f t="shared" si="3"/>
        <v>18.52</v>
      </c>
      <c r="C113" s="55"/>
      <c r="D113" s="139">
        <v>26280</v>
      </c>
      <c r="E113" s="138"/>
      <c r="F113" s="139">
        <f t="shared" si="4"/>
        <v>23922</v>
      </c>
      <c r="G113" s="151">
        <f t="shared" si="5"/>
        <v>17028</v>
      </c>
      <c r="H113" s="147">
        <v>887</v>
      </c>
    </row>
    <row r="114" spans="1:8" x14ac:dyDescent="0.2">
      <c r="A114" s="119">
        <v>186</v>
      </c>
      <c r="B114" s="57">
        <f t="shared" si="3"/>
        <v>18.54</v>
      </c>
      <c r="C114" s="55"/>
      <c r="D114" s="139">
        <v>26280</v>
      </c>
      <c r="E114" s="138"/>
      <c r="F114" s="139">
        <f t="shared" si="4"/>
        <v>23897</v>
      </c>
      <c r="G114" s="151">
        <f t="shared" si="5"/>
        <v>17010</v>
      </c>
      <c r="H114" s="147">
        <v>887</v>
      </c>
    </row>
    <row r="115" spans="1:8" x14ac:dyDescent="0.2">
      <c r="A115" s="119">
        <v>187</v>
      </c>
      <c r="B115" s="57">
        <f t="shared" si="3"/>
        <v>18.559999999999999</v>
      </c>
      <c r="C115" s="55"/>
      <c r="D115" s="139">
        <v>26280</v>
      </c>
      <c r="E115" s="138"/>
      <c r="F115" s="139">
        <f t="shared" si="4"/>
        <v>23873</v>
      </c>
      <c r="G115" s="151">
        <f t="shared" si="5"/>
        <v>16991</v>
      </c>
      <c r="H115" s="147">
        <v>887</v>
      </c>
    </row>
    <row r="116" spans="1:8" x14ac:dyDescent="0.2">
      <c r="A116" s="119">
        <v>188</v>
      </c>
      <c r="B116" s="57">
        <f t="shared" si="3"/>
        <v>18.579999999999998</v>
      </c>
      <c r="C116" s="55"/>
      <c r="D116" s="139">
        <v>26280</v>
      </c>
      <c r="E116" s="138"/>
      <c r="F116" s="139">
        <f t="shared" si="4"/>
        <v>23848</v>
      </c>
      <c r="G116" s="151">
        <f t="shared" si="5"/>
        <v>16973</v>
      </c>
      <c r="H116" s="147">
        <v>887</v>
      </c>
    </row>
    <row r="117" spans="1:8" x14ac:dyDescent="0.2">
      <c r="A117" s="119">
        <v>189</v>
      </c>
      <c r="B117" s="57">
        <f t="shared" si="3"/>
        <v>18.600000000000001</v>
      </c>
      <c r="C117" s="55"/>
      <c r="D117" s="139">
        <v>26280</v>
      </c>
      <c r="E117" s="138"/>
      <c r="F117" s="139">
        <f t="shared" si="4"/>
        <v>23823</v>
      </c>
      <c r="G117" s="151">
        <f t="shared" si="5"/>
        <v>16955</v>
      </c>
      <c r="H117" s="147">
        <v>887</v>
      </c>
    </row>
    <row r="118" spans="1:8" x14ac:dyDescent="0.2">
      <c r="A118" s="119">
        <v>190</v>
      </c>
      <c r="B118" s="57">
        <f t="shared" si="3"/>
        <v>18.63</v>
      </c>
      <c r="C118" s="55"/>
      <c r="D118" s="139">
        <v>26280</v>
      </c>
      <c r="E118" s="138"/>
      <c r="F118" s="139">
        <f t="shared" si="4"/>
        <v>23786</v>
      </c>
      <c r="G118" s="151">
        <f t="shared" si="5"/>
        <v>16928</v>
      </c>
      <c r="H118" s="147">
        <v>887</v>
      </c>
    </row>
    <row r="119" spans="1:8" x14ac:dyDescent="0.2">
      <c r="A119" s="119">
        <v>191</v>
      </c>
      <c r="B119" s="57">
        <f t="shared" si="3"/>
        <v>18.649999999999999</v>
      </c>
      <c r="C119" s="55"/>
      <c r="D119" s="139">
        <v>26280</v>
      </c>
      <c r="E119" s="138"/>
      <c r="F119" s="139">
        <f t="shared" si="4"/>
        <v>23762</v>
      </c>
      <c r="G119" s="151">
        <f t="shared" si="5"/>
        <v>16909</v>
      </c>
      <c r="H119" s="147">
        <v>887</v>
      </c>
    </row>
    <row r="120" spans="1:8" x14ac:dyDescent="0.2">
      <c r="A120" s="119">
        <v>192</v>
      </c>
      <c r="B120" s="57">
        <f t="shared" si="3"/>
        <v>18.670000000000002</v>
      </c>
      <c r="C120" s="55"/>
      <c r="D120" s="139">
        <v>26280</v>
      </c>
      <c r="E120" s="138"/>
      <c r="F120" s="139">
        <f t="shared" si="4"/>
        <v>23737</v>
      </c>
      <c r="G120" s="151">
        <f t="shared" si="5"/>
        <v>16891</v>
      </c>
      <c r="H120" s="147">
        <v>887</v>
      </c>
    </row>
    <row r="121" spans="1:8" x14ac:dyDescent="0.2">
      <c r="A121" s="119">
        <v>193</v>
      </c>
      <c r="B121" s="57">
        <f t="shared" si="3"/>
        <v>18.690000000000001</v>
      </c>
      <c r="C121" s="55"/>
      <c r="D121" s="139">
        <v>26280</v>
      </c>
      <c r="E121" s="138"/>
      <c r="F121" s="139">
        <f t="shared" si="4"/>
        <v>23713</v>
      </c>
      <c r="G121" s="151">
        <f t="shared" si="5"/>
        <v>16873</v>
      </c>
      <c r="H121" s="147">
        <v>887</v>
      </c>
    </row>
    <row r="122" spans="1:8" x14ac:dyDescent="0.2">
      <c r="A122" s="119">
        <v>194</v>
      </c>
      <c r="B122" s="57">
        <f t="shared" si="3"/>
        <v>18.71</v>
      </c>
      <c r="C122" s="55"/>
      <c r="D122" s="139">
        <v>26280</v>
      </c>
      <c r="E122" s="138"/>
      <c r="F122" s="139">
        <f t="shared" si="4"/>
        <v>23688</v>
      </c>
      <c r="G122" s="151">
        <f t="shared" si="5"/>
        <v>16855</v>
      </c>
      <c r="H122" s="147">
        <v>887</v>
      </c>
    </row>
    <row r="123" spans="1:8" x14ac:dyDescent="0.2">
      <c r="A123" s="119">
        <v>195</v>
      </c>
      <c r="B123" s="57">
        <f t="shared" si="3"/>
        <v>18.739999999999998</v>
      </c>
      <c r="C123" s="55"/>
      <c r="D123" s="139">
        <v>26280</v>
      </c>
      <c r="E123" s="138"/>
      <c r="F123" s="139">
        <f t="shared" si="4"/>
        <v>23652</v>
      </c>
      <c r="G123" s="151">
        <f t="shared" si="5"/>
        <v>16828</v>
      </c>
      <c r="H123" s="147">
        <v>887</v>
      </c>
    </row>
    <row r="124" spans="1:8" x14ac:dyDescent="0.2">
      <c r="A124" s="119">
        <v>196</v>
      </c>
      <c r="B124" s="57">
        <f t="shared" si="3"/>
        <v>18.760000000000002</v>
      </c>
      <c r="C124" s="55"/>
      <c r="D124" s="139">
        <v>26280</v>
      </c>
      <c r="E124" s="138"/>
      <c r="F124" s="139">
        <f t="shared" si="4"/>
        <v>23628</v>
      </c>
      <c r="G124" s="151">
        <f t="shared" si="5"/>
        <v>16810</v>
      </c>
      <c r="H124" s="147">
        <v>887</v>
      </c>
    </row>
    <row r="125" spans="1:8" x14ac:dyDescent="0.2">
      <c r="A125" s="119">
        <v>197</v>
      </c>
      <c r="B125" s="57">
        <f t="shared" si="3"/>
        <v>18.78</v>
      </c>
      <c r="C125" s="55"/>
      <c r="D125" s="139">
        <v>26280</v>
      </c>
      <c r="E125" s="138"/>
      <c r="F125" s="139">
        <f t="shared" si="4"/>
        <v>23603</v>
      </c>
      <c r="G125" s="151">
        <f t="shared" si="5"/>
        <v>16792</v>
      </c>
      <c r="H125" s="147">
        <v>887</v>
      </c>
    </row>
    <row r="126" spans="1:8" x14ac:dyDescent="0.2">
      <c r="A126" s="119">
        <v>198</v>
      </c>
      <c r="B126" s="57">
        <f t="shared" si="3"/>
        <v>18.8</v>
      </c>
      <c r="C126" s="55"/>
      <c r="D126" s="139">
        <v>26280</v>
      </c>
      <c r="E126" s="138"/>
      <c r="F126" s="139">
        <f t="shared" si="4"/>
        <v>23579</v>
      </c>
      <c r="G126" s="151">
        <f t="shared" si="5"/>
        <v>16774</v>
      </c>
      <c r="H126" s="147">
        <v>887</v>
      </c>
    </row>
    <row r="127" spans="1:8" x14ac:dyDescent="0.2">
      <c r="A127" s="119">
        <v>199</v>
      </c>
      <c r="B127" s="57">
        <f t="shared" si="3"/>
        <v>18.82</v>
      </c>
      <c r="C127" s="55"/>
      <c r="D127" s="139">
        <v>26280</v>
      </c>
      <c r="E127" s="138"/>
      <c r="F127" s="139">
        <f t="shared" si="4"/>
        <v>23555</v>
      </c>
      <c r="G127" s="151">
        <f t="shared" si="5"/>
        <v>16757</v>
      </c>
      <c r="H127" s="147">
        <v>887</v>
      </c>
    </row>
    <row r="128" spans="1:8" x14ac:dyDescent="0.2">
      <c r="A128" s="119">
        <v>200</v>
      </c>
      <c r="B128" s="57">
        <f t="shared" si="3"/>
        <v>18.850000000000001</v>
      </c>
      <c r="C128" s="55"/>
      <c r="D128" s="139">
        <v>26280</v>
      </c>
      <c r="E128" s="138"/>
      <c r="F128" s="139">
        <f t="shared" si="4"/>
        <v>23519</v>
      </c>
      <c r="G128" s="151">
        <f t="shared" si="5"/>
        <v>16730</v>
      </c>
      <c r="H128" s="147">
        <v>887</v>
      </c>
    </row>
    <row r="129" spans="1:8" x14ac:dyDescent="0.2">
      <c r="A129" s="119">
        <v>201</v>
      </c>
      <c r="B129" s="57">
        <f t="shared" si="3"/>
        <v>18.87</v>
      </c>
      <c r="C129" s="55"/>
      <c r="D129" s="139">
        <v>26280</v>
      </c>
      <c r="E129" s="138"/>
      <c r="F129" s="139">
        <f t="shared" si="4"/>
        <v>23495</v>
      </c>
      <c r="G129" s="151">
        <f t="shared" si="5"/>
        <v>16712</v>
      </c>
      <c r="H129" s="147">
        <v>887</v>
      </c>
    </row>
    <row r="130" spans="1:8" x14ac:dyDescent="0.2">
      <c r="A130" s="119">
        <v>202</v>
      </c>
      <c r="B130" s="57">
        <f t="shared" si="3"/>
        <v>18.89</v>
      </c>
      <c r="C130" s="55"/>
      <c r="D130" s="139">
        <v>26280</v>
      </c>
      <c r="E130" s="138"/>
      <c r="F130" s="139">
        <f t="shared" si="4"/>
        <v>23471</v>
      </c>
      <c r="G130" s="151">
        <f t="shared" si="5"/>
        <v>16695</v>
      </c>
      <c r="H130" s="147">
        <v>887</v>
      </c>
    </row>
    <row r="131" spans="1:8" x14ac:dyDescent="0.2">
      <c r="A131" s="119">
        <v>203</v>
      </c>
      <c r="B131" s="57">
        <f t="shared" si="3"/>
        <v>18.91</v>
      </c>
      <c r="C131" s="55"/>
      <c r="D131" s="139">
        <v>26280</v>
      </c>
      <c r="E131" s="138"/>
      <c r="F131" s="139">
        <f t="shared" si="4"/>
        <v>23447</v>
      </c>
      <c r="G131" s="151">
        <f t="shared" si="5"/>
        <v>16677</v>
      </c>
      <c r="H131" s="147">
        <v>887</v>
      </c>
    </row>
    <row r="132" spans="1:8" x14ac:dyDescent="0.2">
      <c r="A132" s="119">
        <v>204</v>
      </c>
      <c r="B132" s="57">
        <f t="shared" si="3"/>
        <v>18.93</v>
      </c>
      <c r="C132" s="55"/>
      <c r="D132" s="139">
        <v>26280</v>
      </c>
      <c r="E132" s="138"/>
      <c r="F132" s="139">
        <f t="shared" si="4"/>
        <v>23423</v>
      </c>
      <c r="G132" s="151">
        <f t="shared" si="5"/>
        <v>16659</v>
      </c>
      <c r="H132" s="147">
        <v>887</v>
      </c>
    </row>
    <row r="133" spans="1:8" x14ac:dyDescent="0.2">
      <c r="A133" s="119">
        <v>205</v>
      </c>
      <c r="B133" s="57">
        <f t="shared" si="3"/>
        <v>18.96</v>
      </c>
      <c r="C133" s="55"/>
      <c r="D133" s="139">
        <v>26280</v>
      </c>
      <c r="E133" s="138"/>
      <c r="F133" s="139">
        <f t="shared" si="4"/>
        <v>23388</v>
      </c>
      <c r="G133" s="151">
        <f t="shared" si="5"/>
        <v>16633</v>
      </c>
      <c r="H133" s="147">
        <v>887</v>
      </c>
    </row>
    <row r="134" spans="1:8" x14ac:dyDescent="0.2">
      <c r="A134" s="119">
        <v>206</v>
      </c>
      <c r="B134" s="57">
        <f t="shared" si="3"/>
        <v>18.98</v>
      </c>
      <c r="C134" s="55"/>
      <c r="D134" s="139">
        <v>26280</v>
      </c>
      <c r="E134" s="138"/>
      <c r="F134" s="139">
        <f t="shared" si="4"/>
        <v>23364</v>
      </c>
      <c r="G134" s="151">
        <f t="shared" si="5"/>
        <v>16615</v>
      </c>
      <c r="H134" s="147">
        <v>887</v>
      </c>
    </row>
    <row r="135" spans="1:8" x14ac:dyDescent="0.2">
      <c r="A135" s="119">
        <v>207</v>
      </c>
      <c r="B135" s="57">
        <f t="shared" si="3"/>
        <v>19</v>
      </c>
      <c r="C135" s="55"/>
      <c r="D135" s="139">
        <v>26280</v>
      </c>
      <c r="E135" s="138"/>
      <c r="F135" s="139">
        <f t="shared" si="4"/>
        <v>23340</v>
      </c>
      <c r="G135" s="151">
        <f t="shared" si="5"/>
        <v>16598</v>
      </c>
      <c r="H135" s="147">
        <v>887</v>
      </c>
    </row>
    <row r="136" spans="1:8" x14ac:dyDescent="0.2">
      <c r="A136" s="119">
        <v>208</v>
      </c>
      <c r="B136" s="57">
        <f t="shared" si="3"/>
        <v>19.02</v>
      </c>
      <c r="C136" s="55"/>
      <c r="D136" s="139">
        <v>26280</v>
      </c>
      <c r="E136" s="138"/>
      <c r="F136" s="139">
        <f t="shared" si="4"/>
        <v>23317</v>
      </c>
      <c r="G136" s="151">
        <f t="shared" si="5"/>
        <v>16580</v>
      </c>
      <c r="H136" s="147">
        <v>887</v>
      </c>
    </row>
    <row r="137" spans="1:8" x14ac:dyDescent="0.2">
      <c r="A137" s="119">
        <v>209</v>
      </c>
      <c r="B137" s="57">
        <f t="shared" si="3"/>
        <v>19.04</v>
      </c>
      <c r="C137" s="55"/>
      <c r="D137" s="139">
        <v>26280</v>
      </c>
      <c r="E137" s="138"/>
      <c r="F137" s="139">
        <f t="shared" si="4"/>
        <v>23293</v>
      </c>
      <c r="G137" s="151">
        <f t="shared" si="5"/>
        <v>16563</v>
      </c>
      <c r="H137" s="147">
        <v>887</v>
      </c>
    </row>
    <row r="138" spans="1:8" x14ac:dyDescent="0.2">
      <c r="A138" s="119">
        <v>210</v>
      </c>
      <c r="B138" s="57">
        <f t="shared" si="3"/>
        <v>19.07</v>
      </c>
      <c r="C138" s="55"/>
      <c r="D138" s="139">
        <v>26280</v>
      </c>
      <c r="E138" s="138"/>
      <c r="F138" s="139">
        <f t="shared" si="4"/>
        <v>23258</v>
      </c>
      <c r="G138" s="151">
        <f t="shared" si="5"/>
        <v>16537</v>
      </c>
      <c r="H138" s="147">
        <v>887</v>
      </c>
    </row>
    <row r="139" spans="1:8" x14ac:dyDescent="0.2">
      <c r="A139" s="119">
        <v>211</v>
      </c>
      <c r="B139" s="57">
        <f t="shared" si="3"/>
        <v>19.09</v>
      </c>
      <c r="C139" s="55"/>
      <c r="D139" s="139">
        <v>26280</v>
      </c>
      <c r="E139" s="138"/>
      <c r="F139" s="139">
        <f t="shared" si="4"/>
        <v>23234</v>
      </c>
      <c r="G139" s="151">
        <f t="shared" si="5"/>
        <v>16520</v>
      </c>
      <c r="H139" s="147">
        <v>887</v>
      </c>
    </row>
    <row r="140" spans="1:8" x14ac:dyDescent="0.2">
      <c r="A140" s="119">
        <v>212</v>
      </c>
      <c r="B140" s="57">
        <f t="shared" si="3"/>
        <v>19.11</v>
      </c>
      <c r="C140" s="55"/>
      <c r="D140" s="139">
        <v>26280</v>
      </c>
      <c r="E140" s="138"/>
      <c r="F140" s="139">
        <f t="shared" si="4"/>
        <v>23211</v>
      </c>
      <c r="G140" s="151">
        <f t="shared" si="5"/>
        <v>16502</v>
      </c>
      <c r="H140" s="147">
        <v>887</v>
      </c>
    </row>
    <row r="141" spans="1:8" x14ac:dyDescent="0.2">
      <c r="A141" s="119">
        <v>213</v>
      </c>
      <c r="B141" s="57">
        <f t="shared" si="3"/>
        <v>19.13</v>
      </c>
      <c r="C141" s="55"/>
      <c r="D141" s="139">
        <v>26280</v>
      </c>
      <c r="E141" s="138"/>
      <c r="F141" s="139">
        <f t="shared" si="4"/>
        <v>23188</v>
      </c>
      <c r="G141" s="151">
        <f t="shared" si="5"/>
        <v>16485</v>
      </c>
      <c r="H141" s="147">
        <v>887</v>
      </c>
    </row>
    <row r="142" spans="1:8" x14ac:dyDescent="0.2">
      <c r="A142" s="119">
        <v>214</v>
      </c>
      <c r="B142" s="57">
        <f t="shared" si="3"/>
        <v>19.149999999999999</v>
      </c>
      <c r="C142" s="55"/>
      <c r="D142" s="139">
        <v>26280</v>
      </c>
      <c r="E142" s="138"/>
      <c r="F142" s="139">
        <f t="shared" si="4"/>
        <v>23164</v>
      </c>
      <c r="G142" s="151">
        <f t="shared" si="5"/>
        <v>16468</v>
      </c>
      <c r="H142" s="147">
        <v>887</v>
      </c>
    </row>
    <row r="143" spans="1:8" x14ac:dyDescent="0.2">
      <c r="A143" s="119">
        <v>215</v>
      </c>
      <c r="B143" s="57">
        <f t="shared" ref="B143:B158" si="6">ROUND(0.022*A143+14.445,2)</f>
        <v>19.18</v>
      </c>
      <c r="C143" s="55"/>
      <c r="D143" s="139">
        <v>26280</v>
      </c>
      <c r="E143" s="138"/>
      <c r="F143" s="139">
        <f t="shared" si="4"/>
        <v>23130</v>
      </c>
      <c r="G143" s="151">
        <f t="shared" si="5"/>
        <v>16442</v>
      </c>
      <c r="H143" s="147">
        <v>887</v>
      </c>
    </row>
    <row r="144" spans="1:8" x14ac:dyDescent="0.2">
      <c r="A144" s="119">
        <v>216</v>
      </c>
      <c r="B144" s="57">
        <f t="shared" si="6"/>
        <v>19.2</v>
      </c>
      <c r="C144" s="55"/>
      <c r="D144" s="139">
        <v>26280</v>
      </c>
      <c r="E144" s="138"/>
      <c r="F144" s="139">
        <f t="shared" si="4"/>
        <v>23106</v>
      </c>
      <c r="G144" s="151">
        <f t="shared" si="5"/>
        <v>16425</v>
      </c>
      <c r="H144" s="147">
        <v>887</v>
      </c>
    </row>
    <row r="145" spans="1:8" x14ac:dyDescent="0.2">
      <c r="A145" s="119">
        <v>217</v>
      </c>
      <c r="B145" s="57">
        <f t="shared" si="6"/>
        <v>19.22</v>
      </c>
      <c r="C145" s="55"/>
      <c r="D145" s="139">
        <v>26280</v>
      </c>
      <c r="E145" s="138"/>
      <c r="F145" s="139">
        <f t="shared" ref="F145:F208" si="7">ROUND(12*1.35278*(1/B145*D145)+H145,0)</f>
        <v>23083</v>
      </c>
      <c r="G145" s="151">
        <f t="shared" ref="G145:G208" si="8">ROUND(12*(1/B145*D145),0)</f>
        <v>16408</v>
      </c>
      <c r="H145" s="147">
        <v>887</v>
      </c>
    </row>
    <row r="146" spans="1:8" x14ac:dyDescent="0.2">
      <c r="A146" s="119">
        <v>218</v>
      </c>
      <c r="B146" s="57">
        <f t="shared" si="6"/>
        <v>19.239999999999998</v>
      </c>
      <c r="C146" s="55"/>
      <c r="D146" s="139">
        <v>26280</v>
      </c>
      <c r="E146" s="138"/>
      <c r="F146" s="139">
        <f t="shared" si="7"/>
        <v>23060</v>
      </c>
      <c r="G146" s="151">
        <f t="shared" si="8"/>
        <v>16391</v>
      </c>
      <c r="H146" s="147">
        <v>887</v>
      </c>
    </row>
    <row r="147" spans="1:8" x14ac:dyDescent="0.2">
      <c r="A147" s="119">
        <v>219</v>
      </c>
      <c r="B147" s="57">
        <f t="shared" si="6"/>
        <v>19.260000000000002</v>
      </c>
      <c r="C147" s="55"/>
      <c r="D147" s="139">
        <v>26280</v>
      </c>
      <c r="E147" s="138"/>
      <c r="F147" s="139">
        <f t="shared" si="7"/>
        <v>23037</v>
      </c>
      <c r="G147" s="151">
        <f t="shared" si="8"/>
        <v>16374</v>
      </c>
      <c r="H147" s="147">
        <v>887</v>
      </c>
    </row>
    <row r="148" spans="1:8" x14ac:dyDescent="0.2">
      <c r="A148" s="119">
        <v>220</v>
      </c>
      <c r="B148" s="57">
        <f t="shared" si="6"/>
        <v>19.29</v>
      </c>
      <c r="C148" s="55"/>
      <c r="D148" s="139">
        <v>26280</v>
      </c>
      <c r="E148" s="138"/>
      <c r="F148" s="139">
        <f t="shared" si="7"/>
        <v>23003</v>
      </c>
      <c r="G148" s="151">
        <f t="shared" si="8"/>
        <v>16348</v>
      </c>
      <c r="H148" s="147">
        <v>887</v>
      </c>
    </row>
    <row r="149" spans="1:8" x14ac:dyDescent="0.2">
      <c r="A149" s="119">
        <v>221</v>
      </c>
      <c r="B149" s="57">
        <f t="shared" si="6"/>
        <v>19.309999999999999</v>
      </c>
      <c r="C149" s="55"/>
      <c r="D149" s="139">
        <v>26280</v>
      </c>
      <c r="E149" s="138"/>
      <c r="F149" s="139">
        <f t="shared" si="7"/>
        <v>22980</v>
      </c>
      <c r="G149" s="151">
        <f t="shared" si="8"/>
        <v>16331</v>
      </c>
      <c r="H149" s="147">
        <v>887</v>
      </c>
    </row>
    <row r="150" spans="1:8" x14ac:dyDescent="0.2">
      <c r="A150" s="119">
        <v>222</v>
      </c>
      <c r="B150" s="57">
        <f t="shared" si="6"/>
        <v>19.329999999999998</v>
      </c>
      <c r="C150" s="55"/>
      <c r="D150" s="139">
        <v>26280</v>
      </c>
      <c r="E150" s="138"/>
      <c r="F150" s="139">
        <f t="shared" si="7"/>
        <v>22957</v>
      </c>
      <c r="G150" s="151">
        <f t="shared" si="8"/>
        <v>16315</v>
      </c>
      <c r="H150" s="147">
        <v>887</v>
      </c>
    </row>
    <row r="151" spans="1:8" x14ac:dyDescent="0.2">
      <c r="A151" s="119">
        <v>223</v>
      </c>
      <c r="B151" s="57">
        <f t="shared" si="6"/>
        <v>19.350000000000001</v>
      </c>
      <c r="C151" s="55"/>
      <c r="D151" s="139">
        <v>26280</v>
      </c>
      <c r="E151" s="138"/>
      <c r="F151" s="139">
        <f t="shared" si="7"/>
        <v>22934</v>
      </c>
      <c r="G151" s="151">
        <f t="shared" si="8"/>
        <v>16298</v>
      </c>
      <c r="H151" s="147">
        <v>887</v>
      </c>
    </row>
    <row r="152" spans="1:8" x14ac:dyDescent="0.2">
      <c r="A152" s="119">
        <v>224</v>
      </c>
      <c r="B152" s="57">
        <f t="shared" si="6"/>
        <v>19.37</v>
      </c>
      <c r="C152" s="55"/>
      <c r="D152" s="139">
        <v>26280</v>
      </c>
      <c r="E152" s="138"/>
      <c r="F152" s="139">
        <f t="shared" si="7"/>
        <v>22911</v>
      </c>
      <c r="G152" s="151">
        <f t="shared" si="8"/>
        <v>16281</v>
      </c>
      <c r="H152" s="147">
        <v>887</v>
      </c>
    </row>
    <row r="153" spans="1:8" x14ac:dyDescent="0.2">
      <c r="A153" s="119">
        <v>225</v>
      </c>
      <c r="B153" s="57">
        <f t="shared" si="6"/>
        <v>19.399999999999999</v>
      </c>
      <c r="C153" s="55"/>
      <c r="D153" s="139">
        <v>26280</v>
      </c>
      <c r="E153" s="138"/>
      <c r="F153" s="139">
        <f t="shared" si="7"/>
        <v>22877</v>
      </c>
      <c r="G153" s="151">
        <f t="shared" si="8"/>
        <v>16256</v>
      </c>
      <c r="H153" s="147">
        <v>887</v>
      </c>
    </row>
    <row r="154" spans="1:8" x14ac:dyDescent="0.2">
      <c r="A154" s="119">
        <v>226</v>
      </c>
      <c r="B154" s="57">
        <f t="shared" si="6"/>
        <v>19.420000000000002</v>
      </c>
      <c r="C154" s="55"/>
      <c r="D154" s="139">
        <v>26280</v>
      </c>
      <c r="E154" s="138"/>
      <c r="F154" s="139">
        <f t="shared" si="7"/>
        <v>22855</v>
      </c>
      <c r="G154" s="151">
        <f t="shared" si="8"/>
        <v>16239</v>
      </c>
      <c r="H154" s="147">
        <v>887</v>
      </c>
    </row>
    <row r="155" spans="1:8" x14ac:dyDescent="0.2">
      <c r="A155" s="119">
        <v>227</v>
      </c>
      <c r="B155" s="57">
        <f t="shared" si="6"/>
        <v>19.440000000000001</v>
      </c>
      <c r="C155" s="55"/>
      <c r="D155" s="139">
        <v>26280</v>
      </c>
      <c r="E155" s="138"/>
      <c r="F155" s="139">
        <f t="shared" si="7"/>
        <v>22832</v>
      </c>
      <c r="G155" s="151">
        <f t="shared" si="8"/>
        <v>16222</v>
      </c>
      <c r="H155" s="147">
        <v>887</v>
      </c>
    </row>
    <row r="156" spans="1:8" x14ac:dyDescent="0.2">
      <c r="A156" s="119">
        <v>228</v>
      </c>
      <c r="B156" s="57">
        <f t="shared" si="6"/>
        <v>19.46</v>
      </c>
      <c r="C156" s="55"/>
      <c r="D156" s="139">
        <v>26280</v>
      </c>
      <c r="E156" s="138"/>
      <c r="F156" s="139">
        <f t="shared" si="7"/>
        <v>22810</v>
      </c>
      <c r="G156" s="151">
        <f t="shared" si="8"/>
        <v>16206</v>
      </c>
      <c r="H156" s="147">
        <v>887</v>
      </c>
    </row>
    <row r="157" spans="1:8" x14ac:dyDescent="0.2">
      <c r="A157" s="119">
        <v>229</v>
      </c>
      <c r="B157" s="57">
        <f t="shared" si="6"/>
        <v>19.48</v>
      </c>
      <c r="C157" s="55"/>
      <c r="D157" s="139">
        <v>26280</v>
      </c>
      <c r="E157" s="138"/>
      <c r="F157" s="139">
        <f t="shared" si="7"/>
        <v>22787</v>
      </c>
      <c r="G157" s="151">
        <f t="shared" si="8"/>
        <v>16189</v>
      </c>
      <c r="H157" s="147">
        <v>887</v>
      </c>
    </row>
    <row r="158" spans="1:8" x14ac:dyDescent="0.2">
      <c r="A158" s="119">
        <v>230</v>
      </c>
      <c r="B158" s="57">
        <f t="shared" si="6"/>
        <v>19.510000000000002</v>
      </c>
      <c r="C158" s="55"/>
      <c r="D158" s="139">
        <v>26280</v>
      </c>
      <c r="E158" s="138"/>
      <c r="F158" s="139">
        <f t="shared" si="7"/>
        <v>22753</v>
      </c>
      <c r="G158" s="151">
        <f t="shared" si="8"/>
        <v>16164</v>
      </c>
      <c r="H158" s="147">
        <v>887</v>
      </c>
    </row>
    <row r="159" spans="1:8" x14ac:dyDescent="0.2">
      <c r="A159" s="119">
        <v>231</v>
      </c>
      <c r="B159" s="57">
        <f>ROUND(0.0045*A159+18.455,2)</f>
        <v>19.489999999999998</v>
      </c>
      <c r="C159" s="55"/>
      <c r="D159" s="139">
        <v>26280</v>
      </c>
      <c r="E159" s="138"/>
      <c r="F159" s="139">
        <f t="shared" si="7"/>
        <v>22776</v>
      </c>
      <c r="G159" s="151">
        <f t="shared" si="8"/>
        <v>16181</v>
      </c>
      <c r="H159" s="147">
        <v>887</v>
      </c>
    </row>
    <row r="160" spans="1:8" x14ac:dyDescent="0.2">
      <c r="A160" s="119">
        <v>232</v>
      </c>
      <c r="B160" s="57">
        <f t="shared" ref="B160:B223" si="9">ROUND(0.0045*A160+18.455,2)</f>
        <v>19.5</v>
      </c>
      <c r="C160" s="55"/>
      <c r="D160" s="139">
        <v>26280</v>
      </c>
      <c r="E160" s="138"/>
      <c r="F160" s="139">
        <f t="shared" si="7"/>
        <v>22765</v>
      </c>
      <c r="G160" s="151">
        <f t="shared" si="8"/>
        <v>16172</v>
      </c>
      <c r="H160" s="147">
        <v>887</v>
      </c>
    </row>
    <row r="161" spans="1:8" x14ac:dyDescent="0.2">
      <c r="A161" s="119">
        <v>233</v>
      </c>
      <c r="B161" s="57">
        <f t="shared" si="9"/>
        <v>19.5</v>
      </c>
      <c r="C161" s="55"/>
      <c r="D161" s="139">
        <v>26280</v>
      </c>
      <c r="E161" s="138"/>
      <c r="F161" s="139">
        <f t="shared" si="7"/>
        <v>22765</v>
      </c>
      <c r="G161" s="151">
        <f t="shared" si="8"/>
        <v>16172</v>
      </c>
      <c r="H161" s="147">
        <v>887</v>
      </c>
    </row>
    <row r="162" spans="1:8" x14ac:dyDescent="0.2">
      <c r="A162" s="119">
        <v>234</v>
      </c>
      <c r="B162" s="57">
        <f t="shared" si="9"/>
        <v>19.510000000000002</v>
      </c>
      <c r="C162" s="55"/>
      <c r="D162" s="139">
        <v>26280</v>
      </c>
      <c r="E162" s="138"/>
      <c r="F162" s="139">
        <f t="shared" si="7"/>
        <v>22753</v>
      </c>
      <c r="G162" s="151">
        <f t="shared" si="8"/>
        <v>16164</v>
      </c>
      <c r="H162" s="147">
        <v>887</v>
      </c>
    </row>
    <row r="163" spans="1:8" x14ac:dyDescent="0.2">
      <c r="A163" s="119">
        <v>235</v>
      </c>
      <c r="B163" s="57">
        <f t="shared" si="9"/>
        <v>19.510000000000002</v>
      </c>
      <c r="C163" s="55"/>
      <c r="D163" s="139">
        <v>26280</v>
      </c>
      <c r="E163" s="138"/>
      <c r="F163" s="139">
        <f t="shared" si="7"/>
        <v>22753</v>
      </c>
      <c r="G163" s="151">
        <f t="shared" si="8"/>
        <v>16164</v>
      </c>
      <c r="H163" s="147">
        <v>887</v>
      </c>
    </row>
    <row r="164" spans="1:8" x14ac:dyDescent="0.2">
      <c r="A164" s="119">
        <v>236</v>
      </c>
      <c r="B164" s="57">
        <f t="shared" si="9"/>
        <v>19.52</v>
      </c>
      <c r="C164" s="55"/>
      <c r="D164" s="139">
        <v>26280</v>
      </c>
      <c r="E164" s="138"/>
      <c r="F164" s="139">
        <f t="shared" si="7"/>
        <v>22742</v>
      </c>
      <c r="G164" s="151">
        <f t="shared" si="8"/>
        <v>16156</v>
      </c>
      <c r="H164" s="147">
        <v>887</v>
      </c>
    </row>
    <row r="165" spans="1:8" x14ac:dyDescent="0.2">
      <c r="A165" s="119">
        <v>237</v>
      </c>
      <c r="B165" s="57">
        <f t="shared" si="9"/>
        <v>19.52</v>
      </c>
      <c r="C165" s="55"/>
      <c r="D165" s="139">
        <v>26280</v>
      </c>
      <c r="E165" s="138"/>
      <c r="F165" s="139">
        <f t="shared" si="7"/>
        <v>22742</v>
      </c>
      <c r="G165" s="151">
        <f t="shared" si="8"/>
        <v>16156</v>
      </c>
      <c r="H165" s="147">
        <v>887</v>
      </c>
    </row>
    <row r="166" spans="1:8" x14ac:dyDescent="0.2">
      <c r="A166" s="119">
        <v>238</v>
      </c>
      <c r="B166" s="57">
        <f t="shared" si="9"/>
        <v>19.53</v>
      </c>
      <c r="C166" s="55"/>
      <c r="D166" s="139">
        <v>26280</v>
      </c>
      <c r="E166" s="138"/>
      <c r="F166" s="139">
        <f t="shared" si="7"/>
        <v>22731</v>
      </c>
      <c r="G166" s="151">
        <f t="shared" si="8"/>
        <v>16147</v>
      </c>
      <c r="H166" s="147">
        <v>887</v>
      </c>
    </row>
    <row r="167" spans="1:8" x14ac:dyDescent="0.2">
      <c r="A167" s="119">
        <v>239</v>
      </c>
      <c r="B167" s="57">
        <f t="shared" si="9"/>
        <v>19.53</v>
      </c>
      <c r="C167" s="55"/>
      <c r="D167" s="139">
        <v>26280</v>
      </c>
      <c r="E167" s="138"/>
      <c r="F167" s="139">
        <f t="shared" si="7"/>
        <v>22731</v>
      </c>
      <c r="G167" s="151">
        <f t="shared" si="8"/>
        <v>16147</v>
      </c>
      <c r="H167" s="147">
        <v>887</v>
      </c>
    </row>
    <row r="168" spans="1:8" x14ac:dyDescent="0.2">
      <c r="A168" s="119">
        <v>240</v>
      </c>
      <c r="B168" s="57">
        <f t="shared" si="9"/>
        <v>19.54</v>
      </c>
      <c r="C168" s="55"/>
      <c r="D168" s="139">
        <v>26280</v>
      </c>
      <c r="E168" s="138"/>
      <c r="F168" s="139">
        <f t="shared" si="7"/>
        <v>22720</v>
      </c>
      <c r="G168" s="151">
        <f t="shared" si="8"/>
        <v>16139</v>
      </c>
      <c r="H168" s="147">
        <v>887</v>
      </c>
    </row>
    <row r="169" spans="1:8" x14ac:dyDescent="0.2">
      <c r="A169" s="119">
        <v>241</v>
      </c>
      <c r="B169" s="57">
        <f t="shared" si="9"/>
        <v>19.54</v>
      </c>
      <c r="C169" s="55"/>
      <c r="D169" s="139">
        <v>26280</v>
      </c>
      <c r="E169" s="138"/>
      <c r="F169" s="139">
        <f t="shared" si="7"/>
        <v>22720</v>
      </c>
      <c r="G169" s="151">
        <f t="shared" si="8"/>
        <v>16139</v>
      </c>
      <c r="H169" s="147">
        <v>887</v>
      </c>
    </row>
    <row r="170" spans="1:8" x14ac:dyDescent="0.2">
      <c r="A170" s="119">
        <v>242</v>
      </c>
      <c r="B170" s="57">
        <f t="shared" si="9"/>
        <v>19.54</v>
      </c>
      <c r="C170" s="55"/>
      <c r="D170" s="139">
        <v>26280</v>
      </c>
      <c r="E170" s="138"/>
      <c r="F170" s="139">
        <f t="shared" si="7"/>
        <v>22720</v>
      </c>
      <c r="G170" s="151">
        <f t="shared" si="8"/>
        <v>16139</v>
      </c>
      <c r="H170" s="147">
        <v>887</v>
      </c>
    </row>
    <row r="171" spans="1:8" x14ac:dyDescent="0.2">
      <c r="A171" s="119">
        <v>243</v>
      </c>
      <c r="B171" s="57">
        <f t="shared" si="9"/>
        <v>19.55</v>
      </c>
      <c r="C171" s="55"/>
      <c r="D171" s="139">
        <v>26280</v>
      </c>
      <c r="E171" s="138"/>
      <c r="F171" s="139">
        <f t="shared" si="7"/>
        <v>22709</v>
      </c>
      <c r="G171" s="151">
        <f t="shared" si="8"/>
        <v>16131</v>
      </c>
      <c r="H171" s="147">
        <v>887</v>
      </c>
    </row>
    <row r="172" spans="1:8" x14ac:dyDescent="0.2">
      <c r="A172" s="119">
        <v>244</v>
      </c>
      <c r="B172" s="57">
        <f t="shared" si="9"/>
        <v>19.55</v>
      </c>
      <c r="C172" s="55"/>
      <c r="D172" s="139">
        <v>26280</v>
      </c>
      <c r="E172" s="138"/>
      <c r="F172" s="139">
        <f t="shared" si="7"/>
        <v>22709</v>
      </c>
      <c r="G172" s="151">
        <f t="shared" si="8"/>
        <v>16131</v>
      </c>
      <c r="H172" s="147">
        <v>887</v>
      </c>
    </row>
    <row r="173" spans="1:8" x14ac:dyDescent="0.2">
      <c r="A173" s="119">
        <v>245</v>
      </c>
      <c r="B173" s="57">
        <f t="shared" si="9"/>
        <v>19.559999999999999</v>
      </c>
      <c r="C173" s="55"/>
      <c r="D173" s="139">
        <v>26280</v>
      </c>
      <c r="E173" s="138"/>
      <c r="F173" s="139">
        <f t="shared" si="7"/>
        <v>22697</v>
      </c>
      <c r="G173" s="151">
        <f t="shared" si="8"/>
        <v>16123</v>
      </c>
      <c r="H173" s="147">
        <v>887</v>
      </c>
    </row>
    <row r="174" spans="1:8" x14ac:dyDescent="0.2">
      <c r="A174" s="119">
        <v>246</v>
      </c>
      <c r="B174" s="57">
        <f t="shared" si="9"/>
        <v>19.559999999999999</v>
      </c>
      <c r="C174" s="55"/>
      <c r="D174" s="139">
        <v>26280</v>
      </c>
      <c r="E174" s="138"/>
      <c r="F174" s="139">
        <f t="shared" si="7"/>
        <v>22697</v>
      </c>
      <c r="G174" s="151">
        <f t="shared" si="8"/>
        <v>16123</v>
      </c>
      <c r="H174" s="147">
        <v>887</v>
      </c>
    </row>
    <row r="175" spans="1:8" x14ac:dyDescent="0.2">
      <c r="A175" s="119">
        <v>247</v>
      </c>
      <c r="B175" s="57">
        <f t="shared" si="9"/>
        <v>19.57</v>
      </c>
      <c r="C175" s="55"/>
      <c r="D175" s="139">
        <v>26280</v>
      </c>
      <c r="E175" s="138"/>
      <c r="F175" s="139">
        <f t="shared" si="7"/>
        <v>22686</v>
      </c>
      <c r="G175" s="151">
        <f t="shared" si="8"/>
        <v>16114</v>
      </c>
      <c r="H175" s="147">
        <v>887</v>
      </c>
    </row>
    <row r="176" spans="1:8" x14ac:dyDescent="0.2">
      <c r="A176" s="119">
        <v>248</v>
      </c>
      <c r="B176" s="57">
        <f t="shared" si="9"/>
        <v>19.57</v>
      </c>
      <c r="C176" s="55"/>
      <c r="D176" s="139">
        <v>26280</v>
      </c>
      <c r="E176" s="138"/>
      <c r="F176" s="139">
        <f t="shared" si="7"/>
        <v>22686</v>
      </c>
      <c r="G176" s="151">
        <f t="shared" si="8"/>
        <v>16114</v>
      </c>
      <c r="H176" s="147">
        <v>887</v>
      </c>
    </row>
    <row r="177" spans="1:8" x14ac:dyDescent="0.2">
      <c r="A177" s="119">
        <v>249</v>
      </c>
      <c r="B177" s="57">
        <f t="shared" si="9"/>
        <v>19.579999999999998</v>
      </c>
      <c r="C177" s="55"/>
      <c r="D177" s="139">
        <v>26280</v>
      </c>
      <c r="E177" s="138"/>
      <c r="F177" s="139">
        <f t="shared" si="7"/>
        <v>22675</v>
      </c>
      <c r="G177" s="151">
        <f t="shared" si="8"/>
        <v>16106</v>
      </c>
      <c r="H177" s="147">
        <v>887</v>
      </c>
    </row>
    <row r="178" spans="1:8" x14ac:dyDescent="0.2">
      <c r="A178" s="119">
        <v>250</v>
      </c>
      <c r="B178" s="57">
        <f t="shared" si="9"/>
        <v>19.579999999999998</v>
      </c>
      <c r="C178" s="55"/>
      <c r="D178" s="139">
        <v>26280</v>
      </c>
      <c r="E178" s="138"/>
      <c r="F178" s="139">
        <f t="shared" si="7"/>
        <v>22675</v>
      </c>
      <c r="G178" s="151">
        <f t="shared" si="8"/>
        <v>16106</v>
      </c>
      <c r="H178" s="147">
        <v>887</v>
      </c>
    </row>
    <row r="179" spans="1:8" x14ac:dyDescent="0.2">
      <c r="A179" s="119">
        <v>251</v>
      </c>
      <c r="B179" s="57">
        <f t="shared" si="9"/>
        <v>19.579999999999998</v>
      </c>
      <c r="C179" s="55"/>
      <c r="D179" s="139">
        <v>26280</v>
      </c>
      <c r="E179" s="138"/>
      <c r="F179" s="139">
        <f t="shared" si="7"/>
        <v>22675</v>
      </c>
      <c r="G179" s="151">
        <f t="shared" si="8"/>
        <v>16106</v>
      </c>
      <c r="H179" s="147">
        <v>887</v>
      </c>
    </row>
    <row r="180" spans="1:8" x14ac:dyDescent="0.2">
      <c r="A180" s="119">
        <v>252</v>
      </c>
      <c r="B180" s="57">
        <f t="shared" si="9"/>
        <v>19.59</v>
      </c>
      <c r="C180" s="55"/>
      <c r="D180" s="139">
        <v>26280</v>
      </c>
      <c r="E180" s="138"/>
      <c r="F180" s="139">
        <f t="shared" si="7"/>
        <v>22664</v>
      </c>
      <c r="G180" s="151">
        <f t="shared" si="8"/>
        <v>16098</v>
      </c>
      <c r="H180" s="147">
        <v>887</v>
      </c>
    </row>
    <row r="181" spans="1:8" x14ac:dyDescent="0.2">
      <c r="A181" s="119">
        <v>253</v>
      </c>
      <c r="B181" s="57">
        <f t="shared" si="9"/>
        <v>19.59</v>
      </c>
      <c r="C181" s="55"/>
      <c r="D181" s="139">
        <v>26280</v>
      </c>
      <c r="E181" s="138"/>
      <c r="F181" s="139">
        <f t="shared" si="7"/>
        <v>22664</v>
      </c>
      <c r="G181" s="151">
        <f t="shared" si="8"/>
        <v>16098</v>
      </c>
      <c r="H181" s="147">
        <v>887</v>
      </c>
    </row>
    <row r="182" spans="1:8" x14ac:dyDescent="0.2">
      <c r="A182" s="119">
        <v>254</v>
      </c>
      <c r="B182" s="57">
        <f t="shared" si="9"/>
        <v>19.600000000000001</v>
      </c>
      <c r="C182" s="55"/>
      <c r="D182" s="139">
        <v>26280</v>
      </c>
      <c r="E182" s="138"/>
      <c r="F182" s="139">
        <f t="shared" si="7"/>
        <v>22653</v>
      </c>
      <c r="G182" s="151">
        <f t="shared" si="8"/>
        <v>16090</v>
      </c>
      <c r="H182" s="147">
        <v>887</v>
      </c>
    </row>
    <row r="183" spans="1:8" x14ac:dyDescent="0.2">
      <c r="A183" s="119">
        <v>255</v>
      </c>
      <c r="B183" s="57">
        <f t="shared" si="9"/>
        <v>19.600000000000001</v>
      </c>
      <c r="C183" s="55"/>
      <c r="D183" s="139">
        <v>26280</v>
      </c>
      <c r="E183" s="138"/>
      <c r="F183" s="139">
        <f t="shared" si="7"/>
        <v>22653</v>
      </c>
      <c r="G183" s="151">
        <f t="shared" si="8"/>
        <v>16090</v>
      </c>
      <c r="H183" s="147">
        <v>887</v>
      </c>
    </row>
    <row r="184" spans="1:8" x14ac:dyDescent="0.2">
      <c r="A184" s="119">
        <v>256</v>
      </c>
      <c r="B184" s="57">
        <f t="shared" si="9"/>
        <v>19.61</v>
      </c>
      <c r="C184" s="55"/>
      <c r="D184" s="139">
        <v>26280</v>
      </c>
      <c r="E184" s="138"/>
      <c r="F184" s="139">
        <f t="shared" si="7"/>
        <v>22642</v>
      </c>
      <c r="G184" s="151">
        <f t="shared" si="8"/>
        <v>16082</v>
      </c>
      <c r="H184" s="147">
        <v>887</v>
      </c>
    </row>
    <row r="185" spans="1:8" x14ac:dyDescent="0.2">
      <c r="A185" s="119">
        <v>257</v>
      </c>
      <c r="B185" s="57">
        <f t="shared" si="9"/>
        <v>19.61</v>
      </c>
      <c r="C185" s="55"/>
      <c r="D185" s="139">
        <v>26280</v>
      </c>
      <c r="E185" s="138"/>
      <c r="F185" s="139">
        <f t="shared" si="7"/>
        <v>22642</v>
      </c>
      <c r="G185" s="151">
        <f t="shared" si="8"/>
        <v>16082</v>
      </c>
      <c r="H185" s="147">
        <v>887</v>
      </c>
    </row>
    <row r="186" spans="1:8" x14ac:dyDescent="0.2">
      <c r="A186" s="119">
        <v>258</v>
      </c>
      <c r="B186" s="57">
        <f t="shared" si="9"/>
        <v>19.62</v>
      </c>
      <c r="C186" s="55"/>
      <c r="D186" s="139">
        <v>26280</v>
      </c>
      <c r="E186" s="138"/>
      <c r="F186" s="139">
        <f t="shared" si="7"/>
        <v>22631</v>
      </c>
      <c r="G186" s="151">
        <f t="shared" si="8"/>
        <v>16073</v>
      </c>
      <c r="H186" s="147">
        <v>887</v>
      </c>
    </row>
    <row r="187" spans="1:8" x14ac:dyDescent="0.2">
      <c r="A187" s="119">
        <v>259</v>
      </c>
      <c r="B187" s="57">
        <f t="shared" si="9"/>
        <v>19.62</v>
      </c>
      <c r="C187" s="55"/>
      <c r="D187" s="139">
        <v>26280</v>
      </c>
      <c r="E187" s="138"/>
      <c r="F187" s="139">
        <f t="shared" si="7"/>
        <v>22631</v>
      </c>
      <c r="G187" s="151">
        <f t="shared" si="8"/>
        <v>16073</v>
      </c>
      <c r="H187" s="147">
        <v>887</v>
      </c>
    </row>
    <row r="188" spans="1:8" x14ac:dyDescent="0.2">
      <c r="A188" s="119">
        <v>260</v>
      </c>
      <c r="B188" s="57">
        <f t="shared" si="9"/>
        <v>19.63</v>
      </c>
      <c r="C188" s="55"/>
      <c r="D188" s="139">
        <v>26280</v>
      </c>
      <c r="E188" s="138"/>
      <c r="F188" s="139">
        <f t="shared" si="7"/>
        <v>22620</v>
      </c>
      <c r="G188" s="151">
        <f t="shared" si="8"/>
        <v>16065</v>
      </c>
      <c r="H188" s="147">
        <v>887</v>
      </c>
    </row>
    <row r="189" spans="1:8" x14ac:dyDescent="0.2">
      <c r="A189" s="119">
        <v>261</v>
      </c>
      <c r="B189" s="57">
        <f t="shared" si="9"/>
        <v>19.63</v>
      </c>
      <c r="C189" s="55"/>
      <c r="D189" s="139">
        <v>26280</v>
      </c>
      <c r="E189" s="138"/>
      <c r="F189" s="139">
        <f t="shared" si="7"/>
        <v>22620</v>
      </c>
      <c r="G189" s="151">
        <f t="shared" si="8"/>
        <v>16065</v>
      </c>
      <c r="H189" s="147">
        <v>887</v>
      </c>
    </row>
    <row r="190" spans="1:8" x14ac:dyDescent="0.2">
      <c r="A190" s="119">
        <v>262</v>
      </c>
      <c r="B190" s="57">
        <f t="shared" si="9"/>
        <v>19.63</v>
      </c>
      <c r="C190" s="55"/>
      <c r="D190" s="139">
        <v>26280</v>
      </c>
      <c r="E190" s="138"/>
      <c r="F190" s="139">
        <f t="shared" si="7"/>
        <v>22620</v>
      </c>
      <c r="G190" s="151">
        <f t="shared" si="8"/>
        <v>16065</v>
      </c>
      <c r="H190" s="147">
        <v>887</v>
      </c>
    </row>
    <row r="191" spans="1:8" x14ac:dyDescent="0.2">
      <c r="A191" s="119">
        <v>263</v>
      </c>
      <c r="B191" s="57">
        <f t="shared" si="9"/>
        <v>19.64</v>
      </c>
      <c r="C191" s="55"/>
      <c r="D191" s="139">
        <v>26280</v>
      </c>
      <c r="E191" s="138"/>
      <c r="F191" s="139">
        <f t="shared" si="7"/>
        <v>22609</v>
      </c>
      <c r="G191" s="151">
        <f t="shared" si="8"/>
        <v>16057</v>
      </c>
      <c r="H191" s="147">
        <v>887</v>
      </c>
    </row>
    <row r="192" spans="1:8" x14ac:dyDescent="0.2">
      <c r="A192" s="119">
        <v>264</v>
      </c>
      <c r="B192" s="57">
        <f t="shared" si="9"/>
        <v>19.64</v>
      </c>
      <c r="C192" s="55"/>
      <c r="D192" s="139">
        <v>26280</v>
      </c>
      <c r="E192" s="138"/>
      <c r="F192" s="139">
        <f t="shared" si="7"/>
        <v>22609</v>
      </c>
      <c r="G192" s="151">
        <f t="shared" si="8"/>
        <v>16057</v>
      </c>
      <c r="H192" s="147">
        <v>887</v>
      </c>
    </row>
    <row r="193" spans="1:8" x14ac:dyDescent="0.2">
      <c r="A193" s="119">
        <v>265</v>
      </c>
      <c r="B193" s="57">
        <f t="shared" si="9"/>
        <v>19.649999999999999</v>
      </c>
      <c r="C193" s="55"/>
      <c r="D193" s="139">
        <v>26280</v>
      </c>
      <c r="E193" s="138"/>
      <c r="F193" s="139">
        <f t="shared" si="7"/>
        <v>22598</v>
      </c>
      <c r="G193" s="151">
        <f t="shared" si="8"/>
        <v>16049</v>
      </c>
      <c r="H193" s="147">
        <v>887</v>
      </c>
    </row>
    <row r="194" spans="1:8" x14ac:dyDescent="0.2">
      <c r="A194" s="119">
        <v>266</v>
      </c>
      <c r="B194" s="57">
        <f t="shared" si="9"/>
        <v>19.649999999999999</v>
      </c>
      <c r="C194" s="55"/>
      <c r="D194" s="139">
        <v>26280</v>
      </c>
      <c r="E194" s="138"/>
      <c r="F194" s="139">
        <f t="shared" si="7"/>
        <v>22598</v>
      </c>
      <c r="G194" s="151">
        <f t="shared" si="8"/>
        <v>16049</v>
      </c>
      <c r="H194" s="147">
        <v>887</v>
      </c>
    </row>
    <row r="195" spans="1:8" x14ac:dyDescent="0.2">
      <c r="A195" s="119">
        <v>267</v>
      </c>
      <c r="B195" s="57">
        <f t="shared" si="9"/>
        <v>19.66</v>
      </c>
      <c r="C195" s="55"/>
      <c r="D195" s="139">
        <v>26280</v>
      </c>
      <c r="E195" s="138"/>
      <c r="F195" s="139">
        <f t="shared" si="7"/>
        <v>22587</v>
      </c>
      <c r="G195" s="151">
        <f t="shared" si="8"/>
        <v>16041</v>
      </c>
      <c r="H195" s="147">
        <v>887</v>
      </c>
    </row>
    <row r="196" spans="1:8" x14ac:dyDescent="0.2">
      <c r="A196" s="119">
        <v>268</v>
      </c>
      <c r="B196" s="57">
        <f t="shared" si="9"/>
        <v>19.66</v>
      </c>
      <c r="C196" s="55"/>
      <c r="D196" s="139">
        <v>26280</v>
      </c>
      <c r="E196" s="138"/>
      <c r="F196" s="139">
        <f t="shared" si="7"/>
        <v>22587</v>
      </c>
      <c r="G196" s="151">
        <f t="shared" si="8"/>
        <v>16041</v>
      </c>
      <c r="H196" s="147">
        <v>887</v>
      </c>
    </row>
    <row r="197" spans="1:8" x14ac:dyDescent="0.2">
      <c r="A197" s="119">
        <v>269</v>
      </c>
      <c r="B197" s="57">
        <f t="shared" si="9"/>
        <v>19.670000000000002</v>
      </c>
      <c r="C197" s="55"/>
      <c r="D197" s="139">
        <v>26280</v>
      </c>
      <c r="E197" s="138"/>
      <c r="F197" s="139">
        <f t="shared" si="7"/>
        <v>22575</v>
      </c>
      <c r="G197" s="151">
        <f t="shared" si="8"/>
        <v>16033</v>
      </c>
      <c r="H197" s="147">
        <v>887</v>
      </c>
    </row>
    <row r="198" spans="1:8" x14ac:dyDescent="0.2">
      <c r="A198" s="119">
        <v>270</v>
      </c>
      <c r="B198" s="57">
        <f t="shared" si="9"/>
        <v>19.670000000000002</v>
      </c>
      <c r="C198" s="55"/>
      <c r="D198" s="139">
        <v>26280</v>
      </c>
      <c r="E198" s="138"/>
      <c r="F198" s="139">
        <f t="shared" si="7"/>
        <v>22575</v>
      </c>
      <c r="G198" s="151">
        <f t="shared" si="8"/>
        <v>16033</v>
      </c>
      <c r="H198" s="147">
        <v>887</v>
      </c>
    </row>
    <row r="199" spans="1:8" x14ac:dyDescent="0.2">
      <c r="A199" s="119">
        <v>271</v>
      </c>
      <c r="B199" s="57">
        <f t="shared" si="9"/>
        <v>19.670000000000002</v>
      </c>
      <c r="C199" s="55"/>
      <c r="D199" s="139">
        <v>26280</v>
      </c>
      <c r="E199" s="138"/>
      <c r="F199" s="139">
        <f t="shared" si="7"/>
        <v>22575</v>
      </c>
      <c r="G199" s="151">
        <f t="shared" si="8"/>
        <v>16033</v>
      </c>
      <c r="H199" s="147">
        <v>887</v>
      </c>
    </row>
    <row r="200" spans="1:8" x14ac:dyDescent="0.2">
      <c r="A200" s="119">
        <v>272</v>
      </c>
      <c r="B200" s="57">
        <f t="shared" si="9"/>
        <v>19.68</v>
      </c>
      <c r="C200" s="55"/>
      <c r="D200" s="139">
        <v>26280</v>
      </c>
      <c r="E200" s="138"/>
      <c r="F200" s="139">
        <f t="shared" si="7"/>
        <v>22564</v>
      </c>
      <c r="G200" s="151">
        <f t="shared" si="8"/>
        <v>16024</v>
      </c>
      <c r="H200" s="147">
        <v>887</v>
      </c>
    </row>
    <row r="201" spans="1:8" x14ac:dyDescent="0.2">
      <c r="A201" s="119">
        <v>273</v>
      </c>
      <c r="B201" s="57">
        <f t="shared" si="9"/>
        <v>19.68</v>
      </c>
      <c r="C201" s="55"/>
      <c r="D201" s="139">
        <v>26280</v>
      </c>
      <c r="E201" s="138"/>
      <c r="F201" s="139">
        <f t="shared" si="7"/>
        <v>22564</v>
      </c>
      <c r="G201" s="151">
        <f t="shared" si="8"/>
        <v>16024</v>
      </c>
      <c r="H201" s="147">
        <v>887</v>
      </c>
    </row>
    <row r="202" spans="1:8" x14ac:dyDescent="0.2">
      <c r="A202" s="119">
        <v>274</v>
      </c>
      <c r="B202" s="57">
        <f t="shared" si="9"/>
        <v>19.690000000000001</v>
      </c>
      <c r="C202" s="55"/>
      <c r="D202" s="139">
        <v>26280</v>
      </c>
      <c r="E202" s="138"/>
      <c r="F202" s="139">
        <f t="shared" si="7"/>
        <v>22553</v>
      </c>
      <c r="G202" s="151">
        <f t="shared" si="8"/>
        <v>16016</v>
      </c>
      <c r="H202" s="147">
        <v>887</v>
      </c>
    </row>
    <row r="203" spans="1:8" x14ac:dyDescent="0.2">
      <c r="A203" s="119">
        <v>275</v>
      </c>
      <c r="B203" s="57">
        <f t="shared" si="9"/>
        <v>19.690000000000001</v>
      </c>
      <c r="C203" s="55"/>
      <c r="D203" s="139">
        <v>26280</v>
      </c>
      <c r="E203" s="138"/>
      <c r="F203" s="139">
        <f t="shared" si="7"/>
        <v>22553</v>
      </c>
      <c r="G203" s="151">
        <f t="shared" si="8"/>
        <v>16016</v>
      </c>
      <c r="H203" s="147">
        <v>887</v>
      </c>
    </row>
    <row r="204" spans="1:8" x14ac:dyDescent="0.2">
      <c r="A204" s="119">
        <v>276</v>
      </c>
      <c r="B204" s="57">
        <f t="shared" si="9"/>
        <v>19.7</v>
      </c>
      <c r="C204" s="55"/>
      <c r="D204" s="139">
        <v>26280</v>
      </c>
      <c r="E204" s="138"/>
      <c r="F204" s="139">
        <f t="shared" si="7"/>
        <v>22542</v>
      </c>
      <c r="G204" s="151">
        <f t="shared" si="8"/>
        <v>16008</v>
      </c>
      <c r="H204" s="147">
        <v>887</v>
      </c>
    </row>
    <row r="205" spans="1:8" x14ac:dyDescent="0.2">
      <c r="A205" s="119">
        <v>277</v>
      </c>
      <c r="B205" s="57">
        <f t="shared" si="9"/>
        <v>19.7</v>
      </c>
      <c r="C205" s="55"/>
      <c r="D205" s="139">
        <v>26280</v>
      </c>
      <c r="E205" s="138"/>
      <c r="F205" s="139">
        <f t="shared" si="7"/>
        <v>22542</v>
      </c>
      <c r="G205" s="151">
        <f t="shared" si="8"/>
        <v>16008</v>
      </c>
      <c r="H205" s="147">
        <v>887</v>
      </c>
    </row>
    <row r="206" spans="1:8" x14ac:dyDescent="0.2">
      <c r="A206" s="119">
        <v>278</v>
      </c>
      <c r="B206" s="57">
        <f t="shared" si="9"/>
        <v>19.71</v>
      </c>
      <c r="C206" s="55"/>
      <c r="D206" s="139">
        <v>26280</v>
      </c>
      <c r="E206" s="138"/>
      <c r="F206" s="139">
        <f t="shared" si="7"/>
        <v>22531</v>
      </c>
      <c r="G206" s="151">
        <f t="shared" si="8"/>
        <v>16000</v>
      </c>
      <c r="H206" s="147">
        <v>887</v>
      </c>
    </row>
    <row r="207" spans="1:8" x14ac:dyDescent="0.2">
      <c r="A207" s="119">
        <v>279</v>
      </c>
      <c r="B207" s="57">
        <f t="shared" si="9"/>
        <v>19.71</v>
      </c>
      <c r="C207" s="55"/>
      <c r="D207" s="139">
        <v>26280</v>
      </c>
      <c r="E207" s="138"/>
      <c r="F207" s="139">
        <f t="shared" si="7"/>
        <v>22531</v>
      </c>
      <c r="G207" s="151">
        <f t="shared" si="8"/>
        <v>16000</v>
      </c>
      <c r="H207" s="147">
        <v>887</v>
      </c>
    </row>
    <row r="208" spans="1:8" x14ac:dyDescent="0.2">
      <c r="A208" s="119">
        <v>280</v>
      </c>
      <c r="B208" s="57">
        <f t="shared" si="9"/>
        <v>19.72</v>
      </c>
      <c r="C208" s="55"/>
      <c r="D208" s="139">
        <v>26280</v>
      </c>
      <c r="E208" s="138"/>
      <c r="F208" s="139">
        <f t="shared" si="7"/>
        <v>22521</v>
      </c>
      <c r="G208" s="151">
        <f t="shared" si="8"/>
        <v>15992</v>
      </c>
      <c r="H208" s="147">
        <v>887</v>
      </c>
    </row>
    <row r="209" spans="1:8" x14ac:dyDescent="0.2">
      <c r="A209" s="119">
        <v>281</v>
      </c>
      <c r="B209" s="57">
        <f t="shared" si="9"/>
        <v>19.72</v>
      </c>
      <c r="C209" s="55"/>
      <c r="D209" s="139">
        <v>26280</v>
      </c>
      <c r="E209" s="138"/>
      <c r="F209" s="139">
        <f t="shared" ref="F209:F272" si="10">ROUND(12*1.35278*(1/B209*D209)+H209,0)</f>
        <v>22521</v>
      </c>
      <c r="G209" s="151">
        <f t="shared" ref="G209:G272" si="11">ROUND(12*(1/B209*D209),0)</f>
        <v>15992</v>
      </c>
      <c r="H209" s="147">
        <v>887</v>
      </c>
    </row>
    <row r="210" spans="1:8" x14ac:dyDescent="0.2">
      <c r="A210" s="119">
        <v>282</v>
      </c>
      <c r="B210" s="57">
        <f t="shared" si="9"/>
        <v>19.72</v>
      </c>
      <c r="C210" s="55"/>
      <c r="D210" s="139">
        <v>26280</v>
      </c>
      <c r="E210" s="138"/>
      <c r="F210" s="139">
        <f t="shared" si="10"/>
        <v>22521</v>
      </c>
      <c r="G210" s="151">
        <f t="shared" si="11"/>
        <v>15992</v>
      </c>
      <c r="H210" s="147">
        <v>887</v>
      </c>
    </row>
    <row r="211" spans="1:8" x14ac:dyDescent="0.2">
      <c r="A211" s="119">
        <v>283</v>
      </c>
      <c r="B211" s="57">
        <f t="shared" si="9"/>
        <v>19.73</v>
      </c>
      <c r="C211" s="55"/>
      <c r="D211" s="139">
        <v>26280</v>
      </c>
      <c r="E211" s="138"/>
      <c r="F211" s="139">
        <f t="shared" si="10"/>
        <v>22510</v>
      </c>
      <c r="G211" s="151">
        <f t="shared" si="11"/>
        <v>15984</v>
      </c>
      <c r="H211" s="147">
        <v>887</v>
      </c>
    </row>
    <row r="212" spans="1:8" x14ac:dyDescent="0.2">
      <c r="A212" s="119">
        <v>284</v>
      </c>
      <c r="B212" s="57">
        <f t="shared" si="9"/>
        <v>19.73</v>
      </c>
      <c r="C212" s="55"/>
      <c r="D212" s="139">
        <v>26280</v>
      </c>
      <c r="E212" s="138"/>
      <c r="F212" s="139">
        <f t="shared" si="10"/>
        <v>22510</v>
      </c>
      <c r="G212" s="151">
        <f t="shared" si="11"/>
        <v>15984</v>
      </c>
      <c r="H212" s="147">
        <v>887</v>
      </c>
    </row>
    <row r="213" spans="1:8" x14ac:dyDescent="0.2">
      <c r="A213" s="119">
        <v>285</v>
      </c>
      <c r="B213" s="57">
        <f t="shared" si="9"/>
        <v>19.739999999999998</v>
      </c>
      <c r="C213" s="55"/>
      <c r="D213" s="139">
        <v>26280</v>
      </c>
      <c r="E213" s="138"/>
      <c r="F213" s="139">
        <f t="shared" si="10"/>
        <v>22499</v>
      </c>
      <c r="G213" s="151">
        <f t="shared" si="11"/>
        <v>15976</v>
      </c>
      <c r="H213" s="147">
        <v>887</v>
      </c>
    </row>
    <row r="214" spans="1:8" x14ac:dyDescent="0.2">
      <c r="A214" s="119">
        <v>286</v>
      </c>
      <c r="B214" s="57">
        <f t="shared" si="9"/>
        <v>19.739999999999998</v>
      </c>
      <c r="C214" s="55"/>
      <c r="D214" s="139">
        <v>26280</v>
      </c>
      <c r="E214" s="138"/>
      <c r="F214" s="139">
        <f t="shared" si="10"/>
        <v>22499</v>
      </c>
      <c r="G214" s="151">
        <f t="shared" si="11"/>
        <v>15976</v>
      </c>
      <c r="H214" s="147">
        <v>887</v>
      </c>
    </row>
    <row r="215" spans="1:8" x14ac:dyDescent="0.2">
      <c r="A215" s="119">
        <v>287</v>
      </c>
      <c r="B215" s="57">
        <f t="shared" si="9"/>
        <v>19.75</v>
      </c>
      <c r="C215" s="55"/>
      <c r="D215" s="139">
        <v>26280</v>
      </c>
      <c r="E215" s="138"/>
      <c r="F215" s="139">
        <f t="shared" si="10"/>
        <v>22488</v>
      </c>
      <c r="G215" s="151">
        <f t="shared" si="11"/>
        <v>15968</v>
      </c>
      <c r="H215" s="147">
        <v>887</v>
      </c>
    </row>
    <row r="216" spans="1:8" x14ac:dyDescent="0.2">
      <c r="A216" s="119">
        <v>288</v>
      </c>
      <c r="B216" s="57">
        <f t="shared" si="9"/>
        <v>19.75</v>
      </c>
      <c r="C216" s="55"/>
      <c r="D216" s="139">
        <v>26280</v>
      </c>
      <c r="E216" s="138"/>
      <c r="F216" s="139">
        <f t="shared" si="10"/>
        <v>22488</v>
      </c>
      <c r="G216" s="151">
        <f t="shared" si="11"/>
        <v>15968</v>
      </c>
      <c r="H216" s="147">
        <v>887</v>
      </c>
    </row>
    <row r="217" spans="1:8" x14ac:dyDescent="0.2">
      <c r="A217" s="119">
        <v>289</v>
      </c>
      <c r="B217" s="57">
        <f t="shared" si="9"/>
        <v>19.760000000000002</v>
      </c>
      <c r="C217" s="55"/>
      <c r="D217" s="139">
        <v>26280</v>
      </c>
      <c r="E217" s="138"/>
      <c r="F217" s="139">
        <f t="shared" si="10"/>
        <v>22477</v>
      </c>
      <c r="G217" s="151">
        <f t="shared" si="11"/>
        <v>15960</v>
      </c>
      <c r="H217" s="147">
        <v>887</v>
      </c>
    </row>
    <row r="218" spans="1:8" x14ac:dyDescent="0.2">
      <c r="A218" s="119">
        <v>290</v>
      </c>
      <c r="B218" s="57">
        <f t="shared" si="9"/>
        <v>19.760000000000002</v>
      </c>
      <c r="C218" s="55"/>
      <c r="D218" s="139">
        <v>26280</v>
      </c>
      <c r="E218" s="138"/>
      <c r="F218" s="139">
        <f t="shared" si="10"/>
        <v>22477</v>
      </c>
      <c r="G218" s="151">
        <f t="shared" si="11"/>
        <v>15960</v>
      </c>
      <c r="H218" s="147">
        <v>887</v>
      </c>
    </row>
    <row r="219" spans="1:8" x14ac:dyDescent="0.2">
      <c r="A219" s="119">
        <v>291</v>
      </c>
      <c r="B219" s="57">
        <f t="shared" si="9"/>
        <v>19.760000000000002</v>
      </c>
      <c r="C219" s="55"/>
      <c r="D219" s="139">
        <v>26280</v>
      </c>
      <c r="E219" s="138"/>
      <c r="F219" s="139">
        <f t="shared" si="10"/>
        <v>22477</v>
      </c>
      <c r="G219" s="151">
        <f t="shared" si="11"/>
        <v>15960</v>
      </c>
      <c r="H219" s="147">
        <v>887</v>
      </c>
    </row>
    <row r="220" spans="1:8" x14ac:dyDescent="0.2">
      <c r="A220" s="119">
        <v>292</v>
      </c>
      <c r="B220" s="57">
        <f t="shared" si="9"/>
        <v>19.77</v>
      </c>
      <c r="C220" s="55"/>
      <c r="D220" s="139">
        <v>26280</v>
      </c>
      <c r="E220" s="138"/>
      <c r="F220" s="139">
        <f t="shared" si="10"/>
        <v>22466</v>
      </c>
      <c r="G220" s="151">
        <f t="shared" si="11"/>
        <v>15951</v>
      </c>
      <c r="H220" s="147">
        <v>887</v>
      </c>
    </row>
    <row r="221" spans="1:8" x14ac:dyDescent="0.2">
      <c r="A221" s="119">
        <v>293</v>
      </c>
      <c r="B221" s="57">
        <f t="shared" si="9"/>
        <v>19.77</v>
      </c>
      <c r="C221" s="55"/>
      <c r="D221" s="139">
        <v>26280</v>
      </c>
      <c r="E221" s="138"/>
      <c r="F221" s="139">
        <f t="shared" si="10"/>
        <v>22466</v>
      </c>
      <c r="G221" s="151">
        <f t="shared" si="11"/>
        <v>15951</v>
      </c>
      <c r="H221" s="147">
        <v>887</v>
      </c>
    </row>
    <row r="222" spans="1:8" x14ac:dyDescent="0.2">
      <c r="A222" s="119">
        <v>294</v>
      </c>
      <c r="B222" s="57">
        <f t="shared" si="9"/>
        <v>19.78</v>
      </c>
      <c r="C222" s="55"/>
      <c r="D222" s="139">
        <v>26280</v>
      </c>
      <c r="E222" s="138"/>
      <c r="F222" s="139">
        <f t="shared" si="10"/>
        <v>22455</v>
      </c>
      <c r="G222" s="151">
        <f t="shared" si="11"/>
        <v>15943</v>
      </c>
      <c r="H222" s="147">
        <v>887</v>
      </c>
    </row>
    <row r="223" spans="1:8" x14ac:dyDescent="0.2">
      <c r="A223" s="119">
        <v>295</v>
      </c>
      <c r="B223" s="57">
        <f t="shared" si="9"/>
        <v>19.78</v>
      </c>
      <c r="C223" s="55"/>
      <c r="D223" s="139">
        <v>26280</v>
      </c>
      <c r="E223" s="138"/>
      <c r="F223" s="139">
        <f t="shared" si="10"/>
        <v>22455</v>
      </c>
      <c r="G223" s="151">
        <f t="shared" si="11"/>
        <v>15943</v>
      </c>
      <c r="H223" s="147">
        <v>887</v>
      </c>
    </row>
    <row r="224" spans="1:8" x14ac:dyDescent="0.2">
      <c r="A224" s="119">
        <v>296</v>
      </c>
      <c r="B224" s="57">
        <f t="shared" ref="B224:B248" si="12">ROUND(0.0045*A224+18.455,2)</f>
        <v>19.79</v>
      </c>
      <c r="C224" s="55"/>
      <c r="D224" s="139">
        <v>26280</v>
      </c>
      <c r="E224" s="138"/>
      <c r="F224" s="139">
        <f t="shared" si="10"/>
        <v>22444</v>
      </c>
      <c r="G224" s="151">
        <f t="shared" si="11"/>
        <v>15935</v>
      </c>
      <c r="H224" s="147">
        <v>887</v>
      </c>
    </row>
    <row r="225" spans="1:8" x14ac:dyDescent="0.2">
      <c r="A225" s="119">
        <v>297</v>
      </c>
      <c r="B225" s="57">
        <f t="shared" si="12"/>
        <v>19.79</v>
      </c>
      <c r="C225" s="55"/>
      <c r="D225" s="139">
        <v>26280</v>
      </c>
      <c r="E225" s="138"/>
      <c r="F225" s="139">
        <f t="shared" si="10"/>
        <v>22444</v>
      </c>
      <c r="G225" s="151">
        <f t="shared" si="11"/>
        <v>15935</v>
      </c>
      <c r="H225" s="147">
        <v>887</v>
      </c>
    </row>
    <row r="226" spans="1:8" x14ac:dyDescent="0.2">
      <c r="A226" s="119">
        <v>298</v>
      </c>
      <c r="B226" s="57">
        <f t="shared" si="12"/>
        <v>19.8</v>
      </c>
      <c r="C226" s="55"/>
      <c r="D226" s="139">
        <v>26280</v>
      </c>
      <c r="E226" s="138"/>
      <c r="F226" s="139">
        <f t="shared" si="10"/>
        <v>22433</v>
      </c>
      <c r="G226" s="151">
        <f t="shared" si="11"/>
        <v>15927</v>
      </c>
      <c r="H226" s="147">
        <v>887</v>
      </c>
    </row>
    <row r="227" spans="1:8" x14ac:dyDescent="0.2">
      <c r="A227" s="119">
        <v>299</v>
      </c>
      <c r="B227" s="57">
        <f t="shared" si="12"/>
        <v>19.8</v>
      </c>
      <c r="C227" s="55"/>
      <c r="D227" s="139">
        <v>26280</v>
      </c>
      <c r="E227" s="138"/>
      <c r="F227" s="139">
        <f t="shared" si="10"/>
        <v>22433</v>
      </c>
      <c r="G227" s="151">
        <f t="shared" si="11"/>
        <v>15927</v>
      </c>
      <c r="H227" s="147">
        <v>887</v>
      </c>
    </row>
    <row r="228" spans="1:8" x14ac:dyDescent="0.2">
      <c r="A228" s="119">
        <v>300</v>
      </c>
      <c r="B228" s="57">
        <f t="shared" si="12"/>
        <v>19.809999999999999</v>
      </c>
      <c r="C228" s="55"/>
      <c r="D228" s="139">
        <v>26280</v>
      </c>
      <c r="E228" s="138"/>
      <c r="F228" s="139">
        <f t="shared" si="10"/>
        <v>22422</v>
      </c>
      <c r="G228" s="151">
        <f t="shared" si="11"/>
        <v>15919</v>
      </c>
      <c r="H228" s="147">
        <v>887</v>
      </c>
    </row>
    <row r="229" spans="1:8" x14ac:dyDescent="0.2">
      <c r="A229" s="119">
        <v>301</v>
      </c>
      <c r="B229" s="57">
        <f t="shared" si="12"/>
        <v>19.809999999999999</v>
      </c>
      <c r="C229" s="55"/>
      <c r="D229" s="139">
        <v>26280</v>
      </c>
      <c r="E229" s="138"/>
      <c r="F229" s="139">
        <f t="shared" si="10"/>
        <v>22422</v>
      </c>
      <c r="G229" s="151">
        <f t="shared" si="11"/>
        <v>15919</v>
      </c>
      <c r="H229" s="147">
        <v>887</v>
      </c>
    </row>
    <row r="230" spans="1:8" x14ac:dyDescent="0.2">
      <c r="A230" s="119">
        <v>302</v>
      </c>
      <c r="B230" s="57">
        <f t="shared" si="12"/>
        <v>19.809999999999999</v>
      </c>
      <c r="C230" s="55"/>
      <c r="D230" s="139">
        <v>26280</v>
      </c>
      <c r="E230" s="138"/>
      <c r="F230" s="139">
        <f t="shared" si="10"/>
        <v>22422</v>
      </c>
      <c r="G230" s="151">
        <f t="shared" si="11"/>
        <v>15919</v>
      </c>
      <c r="H230" s="147">
        <v>887</v>
      </c>
    </row>
    <row r="231" spans="1:8" x14ac:dyDescent="0.2">
      <c r="A231" s="119">
        <v>303</v>
      </c>
      <c r="B231" s="57">
        <f t="shared" si="12"/>
        <v>19.82</v>
      </c>
      <c r="C231" s="55"/>
      <c r="D231" s="139">
        <v>26280</v>
      </c>
      <c r="E231" s="138"/>
      <c r="F231" s="139">
        <f t="shared" si="10"/>
        <v>22411</v>
      </c>
      <c r="G231" s="151">
        <f t="shared" si="11"/>
        <v>15911</v>
      </c>
      <c r="H231" s="147">
        <v>887</v>
      </c>
    </row>
    <row r="232" spans="1:8" x14ac:dyDescent="0.2">
      <c r="A232" s="119">
        <v>304</v>
      </c>
      <c r="B232" s="57">
        <f t="shared" si="12"/>
        <v>19.82</v>
      </c>
      <c r="C232" s="55"/>
      <c r="D232" s="139">
        <v>26280</v>
      </c>
      <c r="E232" s="138"/>
      <c r="F232" s="139">
        <f t="shared" si="10"/>
        <v>22411</v>
      </c>
      <c r="G232" s="151">
        <f t="shared" si="11"/>
        <v>15911</v>
      </c>
      <c r="H232" s="147">
        <v>887</v>
      </c>
    </row>
    <row r="233" spans="1:8" x14ac:dyDescent="0.2">
      <c r="A233" s="119">
        <v>305</v>
      </c>
      <c r="B233" s="57">
        <f t="shared" si="12"/>
        <v>19.829999999999998</v>
      </c>
      <c r="C233" s="55"/>
      <c r="D233" s="139">
        <v>26280</v>
      </c>
      <c r="E233" s="138"/>
      <c r="F233" s="139">
        <f t="shared" si="10"/>
        <v>22400</v>
      </c>
      <c r="G233" s="151">
        <f t="shared" si="11"/>
        <v>15903</v>
      </c>
      <c r="H233" s="147">
        <v>887</v>
      </c>
    </row>
    <row r="234" spans="1:8" x14ac:dyDescent="0.2">
      <c r="A234" s="119">
        <v>306</v>
      </c>
      <c r="B234" s="57">
        <f t="shared" si="12"/>
        <v>19.829999999999998</v>
      </c>
      <c r="C234" s="55"/>
      <c r="D234" s="139">
        <v>26280</v>
      </c>
      <c r="E234" s="138"/>
      <c r="F234" s="139">
        <f t="shared" si="10"/>
        <v>22400</v>
      </c>
      <c r="G234" s="151">
        <f t="shared" si="11"/>
        <v>15903</v>
      </c>
      <c r="H234" s="147">
        <v>887</v>
      </c>
    </row>
    <row r="235" spans="1:8" x14ac:dyDescent="0.2">
      <c r="A235" s="119">
        <v>307</v>
      </c>
      <c r="B235" s="57">
        <f t="shared" si="12"/>
        <v>19.84</v>
      </c>
      <c r="C235" s="55"/>
      <c r="D235" s="139">
        <v>26280</v>
      </c>
      <c r="E235" s="138"/>
      <c r="F235" s="139">
        <f t="shared" si="10"/>
        <v>22390</v>
      </c>
      <c r="G235" s="151">
        <f t="shared" si="11"/>
        <v>15895</v>
      </c>
      <c r="H235" s="147">
        <v>887</v>
      </c>
    </row>
    <row r="236" spans="1:8" x14ac:dyDescent="0.2">
      <c r="A236" s="119">
        <v>308</v>
      </c>
      <c r="B236" s="57">
        <f t="shared" si="12"/>
        <v>19.84</v>
      </c>
      <c r="C236" s="55"/>
      <c r="D236" s="139">
        <v>26280</v>
      </c>
      <c r="E236" s="138"/>
      <c r="F236" s="139">
        <f t="shared" si="10"/>
        <v>22390</v>
      </c>
      <c r="G236" s="151">
        <f t="shared" si="11"/>
        <v>15895</v>
      </c>
      <c r="H236" s="147">
        <v>887</v>
      </c>
    </row>
    <row r="237" spans="1:8" x14ac:dyDescent="0.2">
      <c r="A237" s="119">
        <v>309</v>
      </c>
      <c r="B237" s="57">
        <f t="shared" si="12"/>
        <v>19.850000000000001</v>
      </c>
      <c r="C237" s="55"/>
      <c r="D237" s="139">
        <v>26280</v>
      </c>
      <c r="E237" s="138"/>
      <c r="F237" s="139">
        <f t="shared" si="10"/>
        <v>22379</v>
      </c>
      <c r="G237" s="151">
        <f t="shared" si="11"/>
        <v>15887</v>
      </c>
      <c r="H237" s="147">
        <v>887</v>
      </c>
    </row>
    <row r="238" spans="1:8" x14ac:dyDescent="0.2">
      <c r="A238" s="119">
        <v>310</v>
      </c>
      <c r="B238" s="57">
        <f t="shared" si="12"/>
        <v>19.850000000000001</v>
      </c>
      <c r="C238" s="55"/>
      <c r="D238" s="139">
        <v>26280</v>
      </c>
      <c r="E238" s="138"/>
      <c r="F238" s="139">
        <f t="shared" si="10"/>
        <v>22379</v>
      </c>
      <c r="G238" s="151">
        <f t="shared" si="11"/>
        <v>15887</v>
      </c>
      <c r="H238" s="147">
        <v>887</v>
      </c>
    </row>
    <row r="239" spans="1:8" x14ac:dyDescent="0.2">
      <c r="A239" s="119">
        <v>311</v>
      </c>
      <c r="B239" s="57">
        <f t="shared" si="12"/>
        <v>19.850000000000001</v>
      </c>
      <c r="C239" s="55"/>
      <c r="D239" s="139">
        <v>26280</v>
      </c>
      <c r="E239" s="138"/>
      <c r="F239" s="139">
        <f t="shared" si="10"/>
        <v>22379</v>
      </c>
      <c r="G239" s="151">
        <f t="shared" si="11"/>
        <v>15887</v>
      </c>
      <c r="H239" s="147">
        <v>887</v>
      </c>
    </row>
    <row r="240" spans="1:8" x14ac:dyDescent="0.2">
      <c r="A240" s="119">
        <v>312</v>
      </c>
      <c r="B240" s="57">
        <f t="shared" si="12"/>
        <v>19.86</v>
      </c>
      <c r="C240" s="55"/>
      <c r="D240" s="139">
        <v>26280</v>
      </c>
      <c r="E240" s="138"/>
      <c r="F240" s="139">
        <f t="shared" si="10"/>
        <v>22368</v>
      </c>
      <c r="G240" s="151">
        <f t="shared" si="11"/>
        <v>15879</v>
      </c>
      <c r="H240" s="147">
        <v>887</v>
      </c>
    </row>
    <row r="241" spans="1:8" x14ac:dyDescent="0.2">
      <c r="A241" s="119">
        <v>313</v>
      </c>
      <c r="B241" s="57">
        <f t="shared" si="12"/>
        <v>19.86</v>
      </c>
      <c r="C241" s="55"/>
      <c r="D241" s="139">
        <v>26280</v>
      </c>
      <c r="E241" s="138"/>
      <c r="F241" s="139">
        <f t="shared" si="10"/>
        <v>22368</v>
      </c>
      <c r="G241" s="151">
        <f t="shared" si="11"/>
        <v>15879</v>
      </c>
      <c r="H241" s="147">
        <v>887</v>
      </c>
    </row>
    <row r="242" spans="1:8" x14ac:dyDescent="0.2">
      <c r="A242" s="119">
        <v>314</v>
      </c>
      <c r="B242" s="57">
        <f t="shared" si="12"/>
        <v>19.87</v>
      </c>
      <c r="C242" s="55"/>
      <c r="D242" s="139">
        <v>26280</v>
      </c>
      <c r="E242" s="138"/>
      <c r="F242" s="139">
        <f t="shared" si="10"/>
        <v>22357</v>
      </c>
      <c r="G242" s="151">
        <f t="shared" si="11"/>
        <v>15871</v>
      </c>
      <c r="H242" s="147">
        <v>887</v>
      </c>
    </row>
    <row r="243" spans="1:8" x14ac:dyDescent="0.2">
      <c r="A243" s="119">
        <v>315</v>
      </c>
      <c r="B243" s="57">
        <f t="shared" si="12"/>
        <v>19.87</v>
      </c>
      <c r="C243" s="55"/>
      <c r="D243" s="139">
        <v>26280</v>
      </c>
      <c r="E243" s="138"/>
      <c r="F243" s="139">
        <f t="shared" si="10"/>
        <v>22357</v>
      </c>
      <c r="G243" s="151">
        <f t="shared" si="11"/>
        <v>15871</v>
      </c>
      <c r="H243" s="147">
        <v>887</v>
      </c>
    </row>
    <row r="244" spans="1:8" x14ac:dyDescent="0.2">
      <c r="A244" s="119">
        <v>316</v>
      </c>
      <c r="B244" s="57">
        <f t="shared" si="12"/>
        <v>19.88</v>
      </c>
      <c r="C244" s="55"/>
      <c r="D244" s="139">
        <v>26280</v>
      </c>
      <c r="E244" s="138"/>
      <c r="F244" s="139">
        <f t="shared" si="10"/>
        <v>22346</v>
      </c>
      <c r="G244" s="151">
        <f t="shared" si="11"/>
        <v>15863</v>
      </c>
      <c r="H244" s="147">
        <v>887</v>
      </c>
    </row>
    <row r="245" spans="1:8" x14ac:dyDescent="0.2">
      <c r="A245" s="119">
        <v>317</v>
      </c>
      <c r="B245" s="57">
        <f t="shared" si="12"/>
        <v>19.88</v>
      </c>
      <c r="C245" s="55"/>
      <c r="D245" s="139">
        <v>26280</v>
      </c>
      <c r="E245" s="138"/>
      <c r="F245" s="139">
        <f t="shared" si="10"/>
        <v>22346</v>
      </c>
      <c r="G245" s="151">
        <f t="shared" si="11"/>
        <v>15863</v>
      </c>
      <c r="H245" s="147">
        <v>887</v>
      </c>
    </row>
    <row r="246" spans="1:8" x14ac:dyDescent="0.2">
      <c r="A246" s="119">
        <v>318</v>
      </c>
      <c r="B246" s="57">
        <f t="shared" si="12"/>
        <v>19.89</v>
      </c>
      <c r="C246" s="55"/>
      <c r="D246" s="139">
        <v>26280</v>
      </c>
      <c r="E246" s="138"/>
      <c r="F246" s="139">
        <f t="shared" si="10"/>
        <v>22336</v>
      </c>
      <c r="G246" s="151">
        <f t="shared" si="11"/>
        <v>15855</v>
      </c>
      <c r="H246" s="147">
        <v>887</v>
      </c>
    </row>
    <row r="247" spans="1:8" x14ac:dyDescent="0.2">
      <c r="A247" s="119">
        <v>319</v>
      </c>
      <c r="B247" s="57">
        <f t="shared" si="12"/>
        <v>19.89</v>
      </c>
      <c r="C247" s="55"/>
      <c r="D247" s="139">
        <v>26280</v>
      </c>
      <c r="E247" s="138"/>
      <c r="F247" s="139">
        <f t="shared" si="10"/>
        <v>22336</v>
      </c>
      <c r="G247" s="151">
        <f t="shared" si="11"/>
        <v>15855</v>
      </c>
      <c r="H247" s="147">
        <v>887</v>
      </c>
    </row>
    <row r="248" spans="1:8" x14ac:dyDescent="0.2">
      <c r="A248" s="119">
        <v>320</v>
      </c>
      <c r="B248" s="57">
        <f t="shared" si="12"/>
        <v>19.899999999999999</v>
      </c>
      <c r="C248" s="55"/>
      <c r="D248" s="139">
        <v>26280</v>
      </c>
      <c r="E248" s="138"/>
      <c r="F248" s="139">
        <f t="shared" si="10"/>
        <v>22325</v>
      </c>
      <c r="G248" s="151">
        <f t="shared" si="11"/>
        <v>15847</v>
      </c>
      <c r="H248" s="147">
        <v>887</v>
      </c>
    </row>
    <row r="249" spans="1:8" x14ac:dyDescent="0.2">
      <c r="A249" s="119">
        <v>321</v>
      </c>
      <c r="B249" s="57">
        <f>ROUND(0.007*A249+17.63,2)</f>
        <v>19.88</v>
      </c>
      <c r="C249" s="55"/>
      <c r="D249" s="139">
        <v>26280</v>
      </c>
      <c r="E249" s="138"/>
      <c r="F249" s="139">
        <f t="shared" si="10"/>
        <v>22346</v>
      </c>
      <c r="G249" s="151">
        <f t="shared" si="11"/>
        <v>15863</v>
      </c>
      <c r="H249" s="147">
        <v>887</v>
      </c>
    </row>
    <row r="250" spans="1:8" x14ac:dyDescent="0.2">
      <c r="A250" s="119">
        <v>322</v>
      </c>
      <c r="B250" s="57">
        <f t="shared" ref="B250:B313" si="13">ROUND(0.007*A250+17.63,2)</f>
        <v>19.88</v>
      </c>
      <c r="C250" s="55"/>
      <c r="D250" s="139">
        <v>26280</v>
      </c>
      <c r="E250" s="138"/>
      <c r="F250" s="139">
        <f t="shared" si="10"/>
        <v>22346</v>
      </c>
      <c r="G250" s="151">
        <f t="shared" si="11"/>
        <v>15863</v>
      </c>
      <c r="H250" s="147">
        <v>887</v>
      </c>
    </row>
    <row r="251" spans="1:8" x14ac:dyDescent="0.2">
      <c r="A251" s="119">
        <v>323</v>
      </c>
      <c r="B251" s="57">
        <f t="shared" si="13"/>
        <v>19.89</v>
      </c>
      <c r="C251" s="55"/>
      <c r="D251" s="139">
        <v>26280</v>
      </c>
      <c r="E251" s="138"/>
      <c r="F251" s="139">
        <f t="shared" si="10"/>
        <v>22336</v>
      </c>
      <c r="G251" s="151">
        <f t="shared" si="11"/>
        <v>15855</v>
      </c>
      <c r="H251" s="147">
        <v>887</v>
      </c>
    </row>
    <row r="252" spans="1:8" x14ac:dyDescent="0.2">
      <c r="A252" s="119">
        <v>324</v>
      </c>
      <c r="B252" s="57">
        <f t="shared" si="13"/>
        <v>19.899999999999999</v>
      </c>
      <c r="C252" s="55"/>
      <c r="D252" s="139">
        <v>26280</v>
      </c>
      <c r="E252" s="138"/>
      <c r="F252" s="139">
        <f t="shared" si="10"/>
        <v>22325</v>
      </c>
      <c r="G252" s="151">
        <f t="shared" si="11"/>
        <v>15847</v>
      </c>
      <c r="H252" s="147">
        <v>887</v>
      </c>
    </row>
    <row r="253" spans="1:8" x14ac:dyDescent="0.2">
      <c r="A253" s="119">
        <v>325</v>
      </c>
      <c r="B253" s="57">
        <f t="shared" si="13"/>
        <v>19.91</v>
      </c>
      <c r="C253" s="55"/>
      <c r="D253" s="139">
        <v>26280</v>
      </c>
      <c r="E253" s="138"/>
      <c r="F253" s="139">
        <f t="shared" si="10"/>
        <v>22314</v>
      </c>
      <c r="G253" s="151">
        <f t="shared" si="11"/>
        <v>15839</v>
      </c>
      <c r="H253" s="147">
        <v>887</v>
      </c>
    </row>
    <row r="254" spans="1:8" x14ac:dyDescent="0.2">
      <c r="A254" s="119">
        <v>326</v>
      </c>
      <c r="B254" s="57">
        <f t="shared" si="13"/>
        <v>19.91</v>
      </c>
      <c r="C254" s="55"/>
      <c r="D254" s="139">
        <v>26280</v>
      </c>
      <c r="E254" s="138"/>
      <c r="F254" s="139">
        <f t="shared" si="10"/>
        <v>22314</v>
      </c>
      <c r="G254" s="151">
        <f t="shared" si="11"/>
        <v>15839</v>
      </c>
      <c r="H254" s="147">
        <v>887</v>
      </c>
    </row>
    <row r="255" spans="1:8" x14ac:dyDescent="0.2">
      <c r="A255" s="119">
        <v>327</v>
      </c>
      <c r="B255" s="57">
        <f t="shared" si="13"/>
        <v>19.920000000000002</v>
      </c>
      <c r="C255" s="55"/>
      <c r="D255" s="139">
        <v>26280</v>
      </c>
      <c r="E255" s="138"/>
      <c r="F255" s="139">
        <f t="shared" si="10"/>
        <v>22303</v>
      </c>
      <c r="G255" s="151">
        <f t="shared" si="11"/>
        <v>15831</v>
      </c>
      <c r="H255" s="147">
        <v>887</v>
      </c>
    </row>
    <row r="256" spans="1:8" x14ac:dyDescent="0.2">
      <c r="A256" s="119">
        <v>328</v>
      </c>
      <c r="B256" s="57">
        <f t="shared" si="13"/>
        <v>19.93</v>
      </c>
      <c r="C256" s="55"/>
      <c r="D256" s="139">
        <v>26280</v>
      </c>
      <c r="E256" s="138"/>
      <c r="F256" s="139">
        <f t="shared" si="10"/>
        <v>22293</v>
      </c>
      <c r="G256" s="151">
        <f t="shared" si="11"/>
        <v>15823</v>
      </c>
      <c r="H256" s="147">
        <v>887</v>
      </c>
    </row>
    <row r="257" spans="1:8" x14ac:dyDescent="0.2">
      <c r="A257" s="119">
        <v>329</v>
      </c>
      <c r="B257" s="57">
        <f t="shared" si="13"/>
        <v>19.93</v>
      </c>
      <c r="C257" s="55"/>
      <c r="D257" s="139">
        <v>26280</v>
      </c>
      <c r="E257" s="138"/>
      <c r="F257" s="139">
        <f t="shared" si="10"/>
        <v>22293</v>
      </c>
      <c r="G257" s="151">
        <f t="shared" si="11"/>
        <v>15823</v>
      </c>
      <c r="H257" s="147">
        <v>887</v>
      </c>
    </row>
    <row r="258" spans="1:8" x14ac:dyDescent="0.2">
      <c r="A258" s="119">
        <v>330</v>
      </c>
      <c r="B258" s="57">
        <f t="shared" si="13"/>
        <v>19.940000000000001</v>
      </c>
      <c r="C258" s="55"/>
      <c r="D258" s="139">
        <v>26280</v>
      </c>
      <c r="E258" s="138"/>
      <c r="F258" s="139">
        <f t="shared" si="10"/>
        <v>22282</v>
      </c>
      <c r="G258" s="151">
        <f t="shared" si="11"/>
        <v>15815</v>
      </c>
      <c r="H258" s="147">
        <v>887</v>
      </c>
    </row>
    <row r="259" spans="1:8" x14ac:dyDescent="0.2">
      <c r="A259" s="119">
        <v>331</v>
      </c>
      <c r="B259" s="57">
        <f t="shared" si="13"/>
        <v>19.95</v>
      </c>
      <c r="C259" s="55"/>
      <c r="D259" s="139">
        <v>26280</v>
      </c>
      <c r="E259" s="138"/>
      <c r="F259" s="139">
        <f t="shared" si="10"/>
        <v>22271</v>
      </c>
      <c r="G259" s="151">
        <f t="shared" si="11"/>
        <v>15808</v>
      </c>
      <c r="H259" s="147">
        <v>887</v>
      </c>
    </row>
    <row r="260" spans="1:8" x14ac:dyDescent="0.2">
      <c r="A260" s="119">
        <v>332</v>
      </c>
      <c r="B260" s="57">
        <f t="shared" si="13"/>
        <v>19.95</v>
      </c>
      <c r="C260" s="55"/>
      <c r="D260" s="139">
        <v>26280</v>
      </c>
      <c r="E260" s="138"/>
      <c r="F260" s="139">
        <f t="shared" si="10"/>
        <v>22271</v>
      </c>
      <c r="G260" s="151">
        <f t="shared" si="11"/>
        <v>15808</v>
      </c>
      <c r="H260" s="147">
        <v>887</v>
      </c>
    </row>
    <row r="261" spans="1:8" x14ac:dyDescent="0.2">
      <c r="A261" s="119">
        <v>333</v>
      </c>
      <c r="B261" s="57">
        <f t="shared" si="13"/>
        <v>19.96</v>
      </c>
      <c r="C261" s="55"/>
      <c r="D261" s="139">
        <v>26280</v>
      </c>
      <c r="E261" s="138"/>
      <c r="F261" s="139">
        <f t="shared" si="10"/>
        <v>22260</v>
      </c>
      <c r="G261" s="151">
        <f t="shared" si="11"/>
        <v>15800</v>
      </c>
      <c r="H261" s="147">
        <v>887</v>
      </c>
    </row>
    <row r="262" spans="1:8" x14ac:dyDescent="0.2">
      <c r="A262" s="119">
        <v>334</v>
      </c>
      <c r="B262" s="57">
        <f t="shared" si="13"/>
        <v>19.97</v>
      </c>
      <c r="C262" s="55"/>
      <c r="D262" s="139">
        <v>26280</v>
      </c>
      <c r="E262" s="138"/>
      <c r="F262" s="139">
        <f t="shared" si="10"/>
        <v>22250</v>
      </c>
      <c r="G262" s="151">
        <f t="shared" si="11"/>
        <v>15792</v>
      </c>
      <c r="H262" s="147">
        <v>887</v>
      </c>
    </row>
    <row r="263" spans="1:8" x14ac:dyDescent="0.2">
      <c r="A263" s="119">
        <v>335</v>
      </c>
      <c r="B263" s="57">
        <f t="shared" si="13"/>
        <v>19.98</v>
      </c>
      <c r="C263" s="55"/>
      <c r="D263" s="139">
        <v>26280</v>
      </c>
      <c r="E263" s="138"/>
      <c r="F263" s="139">
        <f t="shared" si="10"/>
        <v>22239</v>
      </c>
      <c r="G263" s="151">
        <f t="shared" si="11"/>
        <v>15784</v>
      </c>
      <c r="H263" s="147">
        <v>887</v>
      </c>
    </row>
    <row r="264" spans="1:8" x14ac:dyDescent="0.2">
      <c r="A264" s="119">
        <v>336</v>
      </c>
      <c r="B264" s="57">
        <f t="shared" si="13"/>
        <v>19.98</v>
      </c>
      <c r="C264" s="55"/>
      <c r="D264" s="139">
        <v>26280</v>
      </c>
      <c r="E264" s="138"/>
      <c r="F264" s="139">
        <f t="shared" si="10"/>
        <v>22239</v>
      </c>
      <c r="G264" s="151">
        <f t="shared" si="11"/>
        <v>15784</v>
      </c>
      <c r="H264" s="147">
        <v>887</v>
      </c>
    </row>
    <row r="265" spans="1:8" x14ac:dyDescent="0.2">
      <c r="A265" s="119">
        <v>337</v>
      </c>
      <c r="B265" s="57">
        <f t="shared" si="13"/>
        <v>19.989999999999998</v>
      </c>
      <c r="C265" s="55"/>
      <c r="D265" s="139">
        <v>26280</v>
      </c>
      <c r="E265" s="138"/>
      <c r="F265" s="139">
        <f t="shared" si="10"/>
        <v>22228</v>
      </c>
      <c r="G265" s="151">
        <f t="shared" si="11"/>
        <v>15776</v>
      </c>
      <c r="H265" s="147">
        <v>887</v>
      </c>
    </row>
    <row r="266" spans="1:8" x14ac:dyDescent="0.2">
      <c r="A266" s="119">
        <v>338</v>
      </c>
      <c r="B266" s="57">
        <f t="shared" si="13"/>
        <v>20</v>
      </c>
      <c r="C266" s="55"/>
      <c r="D266" s="139">
        <v>26280</v>
      </c>
      <c r="E266" s="138"/>
      <c r="F266" s="139">
        <f t="shared" si="10"/>
        <v>22218</v>
      </c>
      <c r="G266" s="151">
        <f t="shared" si="11"/>
        <v>15768</v>
      </c>
      <c r="H266" s="147">
        <v>887</v>
      </c>
    </row>
    <row r="267" spans="1:8" x14ac:dyDescent="0.2">
      <c r="A267" s="119">
        <v>339</v>
      </c>
      <c r="B267" s="57">
        <f t="shared" si="13"/>
        <v>20</v>
      </c>
      <c r="C267" s="55"/>
      <c r="D267" s="139">
        <v>26280</v>
      </c>
      <c r="E267" s="138"/>
      <c r="F267" s="139">
        <f t="shared" si="10"/>
        <v>22218</v>
      </c>
      <c r="G267" s="151">
        <f t="shared" si="11"/>
        <v>15768</v>
      </c>
      <c r="H267" s="147">
        <v>887</v>
      </c>
    </row>
    <row r="268" spans="1:8" x14ac:dyDescent="0.2">
      <c r="A268" s="119">
        <v>340</v>
      </c>
      <c r="B268" s="57">
        <f t="shared" si="13"/>
        <v>20.010000000000002</v>
      </c>
      <c r="C268" s="55"/>
      <c r="D268" s="139">
        <v>26280</v>
      </c>
      <c r="E268" s="138"/>
      <c r="F268" s="139">
        <f t="shared" si="10"/>
        <v>22207</v>
      </c>
      <c r="G268" s="151">
        <f t="shared" si="11"/>
        <v>15760</v>
      </c>
      <c r="H268" s="147">
        <v>887</v>
      </c>
    </row>
    <row r="269" spans="1:8" x14ac:dyDescent="0.2">
      <c r="A269" s="119">
        <v>341</v>
      </c>
      <c r="B269" s="57">
        <f t="shared" si="13"/>
        <v>20.02</v>
      </c>
      <c r="C269" s="55"/>
      <c r="D269" s="139">
        <v>26280</v>
      </c>
      <c r="E269" s="138"/>
      <c r="F269" s="139">
        <f t="shared" si="10"/>
        <v>22196</v>
      </c>
      <c r="G269" s="151">
        <f t="shared" si="11"/>
        <v>15752</v>
      </c>
      <c r="H269" s="147">
        <v>887</v>
      </c>
    </row>
    <row r="270" spans="1:8" x14ac:dyDescent="0.2">
      <c r="A270" s="119">
        <v>342</v>
      </c>
      <c r="B270" s="57">
        <f t="shared" si="13"/>
        <v>20.02</v>
      </c>
      <c r="C270" s="55"/>
      <c r="D270" s="139">
        <v>26280</v>
      </c>
      <c r="E270" s="138"/>
      <c r="F270" s="139">
        <f t="shared" si="10"/>
        <v>22196</v>
      </c>
      <c r="G270" s="151">
        <f t="shared" si="11"/>
        <v>15752</v>
      </c>
      <c r="H270" s="147">
        <v>887</v>
      </c>
    </row>
    <row r="271" spans="1:8" x14ac:dyDescent="0.2">
      <c r="A271" s="119">
        <v>343</v>
      </c>
      <c r="B271" s="57">
        <f t="shared" si="13"/>
        <v>20.03</v>
      </c>
      <c r="C271" s="55"/>
      <c r="D271" s="139">
        <v>26280</v>
      </c>
      <c r="E271" s="138"/>
      <c r="F271" s="139">
        <f t="shared" si="10"/>
        <v>22186</v>
      </c>
      <c r="G271" s="151">
        <f t="shared" si="11"/>
        <v>15744</v>
      </c>
      <c r="H271" s="147">
        <v>887</v>
      </c>
    </row>
    <row r="272" spans="1:8" x14ac:dyDescent="0.2">
      <c r="A272" s="119">
        <v>344</v>
      </c>
      <c r="B272" s="57">
        <f t="shared" si="13"/>
        <v>20.04</v>
      </c>
      <c r="C272" s="55"/>
      <c r="D272" s="139">
        <v>26280</v>
      </c>
      <c r="E272" s="138"/>
      <c r="F272" s="139">
        <f t="shared" si="10"/>
        <v>22175</v>
      </c>
      <c r="G272" s="151">
        <f t="shared" si="11"/>
        <v>15737</v>
      </c>
      <c r="H272" s="147">
        <v>887</v>
      </c>
    </row>
    <row r="273" spans="1:8" x14ac:dyDescent="0.2">
      <c r="A273" s="119">
        <v>345</v>
      </c>
      <c r="B273" s="57">
        <f t="shared" si="13"/>
        <v>20.05</v>
      </c>
      <c r="C273" s="55"/>
      <c r="D273" s="139">
        <v>26280</v>
      </c>
      <c r="E273" s="138"/>
      <c r="F273" s="139">
        <f t="shared" ref="F273:F336" si="14">ROUND(12*1.35278*(1/B273*D273)+H273,0)</f>
        <v>22164</v>
      </c>
      <c r="G273" s="151">
        <f t="shared" ref="G273:G336" si="15">ROUND(12*(1/B273*D273),0)</f>
        <v>15729</v>
      </c>
      <c r="H273" s="147">
        <v>887</v>
      </c>
    </row>
    <row r="274" spans="1:8" x14ac:dyDescent="0.2">
      <c r="A274" s="119">
        <v>346</v>
      </c>
      <c r="B274" s="57">
        <f t="shared" si="13"/>
        <v>20.05</v>
      </c>
      <c r="C274" s="55"/>
      <c r="D274" s="139">
        <v>26280</v>
      </c>
      <c r="E274" s="138"/>
      <c r="F274" s="139">
        <f t="shared" si="14"/>
        <v>22164</v>
      </c>
      <c r="G274" s="151">
        <f t="shared" si="15"/>
        <v>15729</v>
      </c>
      <c r="H274" s="147">
        <v>887</v>
      </c>
    </row>
    <row r="275" spans="1:8" x14ac:dyDescent="0.2">
      <c r="A275" s="119">
        <v>347</v>
      </c>
      <c r="B275" s="57">
        <f t="shared" si="13"/>
        <v>20.059999999999999</v>
      </c>
      <c r="C275" s="55"/>
      <c r="D275" s="139">
        <v>26280</v>
      </c>
      <c r="E275" s="138"/>
      <c r="F275" s="139">
        <f t="shared" si="14"/>
        <v>22154</v>
      </c>
      <c r="G275" s="151">
        <f t="shared" si="15"/>
        <v>15721</v>
      </c>
      <c r="H275" s="147">
        <v>887</v>
      </c>
    </row>
    <row r="276" spans="1:8" x14ac:dyDescent="0.2">
      <c r="A276" s="119">
        <v>348</v>
      </c>
      <c r="B276" s="57">
        <f t="shared" si="13"/>
        <v>20.07</v>
      </c>
      <c r="C276" s="55"/>
      <c r="D276" s="139">
        <v>26280</v>
      </c>
      <c r="E276" s="138"/>
      <c r="F276" s="139">
        <f t="shared" si="14"/>
        <v>22143</v>
      </c>
      <c r="G276" s="151">
        <f t="shared" si="15"/>
        <v>15713</v>
      </c>
      <c r="H276" s="147">
        <v>887</v>
      </c>
    </row>
    <row r="277" spans="1:8" x14ac:dyDescent="0.2">
      <c r="A277" s="119">
        <v>349</v>
      </c>
      <c r="B277" s="57">
        <f t="shared" si="13"/>
        <v>20.07</v>
      </c>
      <c r="C277" s="55"/>
      <c r="D277" s="139">
        <v>26280</v>
      </c>
      <c r="E277" s="138"/>
      <c r="F277" s="139">
        <f t="shared" si="14"/>
        <v>22143</v>
      </c>
      <c r="G277" s="151">
        <f t="shared" si="15"/>
        <v>15713</v>
      </c>
      <c r="H277" s="147">
        <v>887</v>
      </c>
    </row>
    <row r="278" spans="1:8" x14ac:dyDescent="0.2">
      <c r="A278" s="119">
        <v>350</v>
      </c>
      <c r="B278" s="57">
        <f t="shared" si="13"/>
        <v>20.079999999999998</v>
      </c>
      <c r="C278" s="55"/>
      <c r="D278" s="139">
        <v>26280</v>
      </c>
      <c r="E278" s="138"/>
      <c r="F278" s="139">
        <f t="shared" si="14"/>
        <v>22133</v>
      </c>
      <c r="G278" s="151">
        <f t="shared" si="15"/>
        <v>15705</v>
      </c>
      <c r="H278" s="147">
        <v>887</v>
      </c>
    </row>
    <row r="279" spans="1:8" x14ac:dyDescent="0.2">
      <c r="A279" s="119">
        <v>351</v>
      </c>
      <c r="B279" s="57">
        <f t="shared" si="13"/>
        <v>20.09</v>
      </c>
      <c r="C279" s="55"/>
      <c r="D279" s="139">
        <v>26280</v>
      </c>
      <c r="E279" s="138"/>
      <c r="F279" s="139">
        <f t="shared" si="14"/>
        <v>22122</v>
      </c>
      <c r="G279" s="151">
        <f t="shared" si="15"/>
        <v>15697</v>
      </c>
      <c r="H279" s="147">
        <v>887</v>
      </c>
    </row>
    <row r="280" spans="1:8" x14ac:dyDescent="0.2">
      <c r="A280" s="119">
        <v>352</v>
      </c>
      <c r="B280" s="57">
        <f t="shared" si="13"/>
        <v>20.09</v>
      </c>
      <c r="C280" s="55"/>
      <c r="D280" s="139">
        <v>26280</v>
      </c>
      <c r="E280" s="138"/>
      <c r="F280" s="139">
        <f t="shared" si="14"/>
        <v>22122</v>
      </c>
      <c r="G280" s="151">
        <f t="shared" si="15"/>
        <v>15697</v>
      </c>
      <c r="H280" s="147">
        <v>887</v>
      </c>
    </row>
    <row r="281" spans="1:8" x14ac:dyDescent="0.2">
      <c r="A281" s="119">
        <v>353</v>
      </c>
      <c r="B281" s="57">
        <f t="shared" si="13"/>
        <v>20.100000000000001</v>
      </c>
      <c r="C281" s="55"/>
      <c r="D281" s="139">
        <v>26280</v>
      </c>
      <c r="E281" s="138"/>
      <c r="F281" s="139">
        <f t="shared" si="14"/>
        <v>22112</v>
      </c>
      <c r="G281" s="151">
        <f t="shared" si="15"/>
        <v>15690</v>
      </c>
      <c r="H281" s="147">
        <v>887</v>
      </c>
    </row>
    <row r="282" spans="1:8" x14ac:dyDescent="0.2">
      <c r="A282" s="119">
        <v>354</v>
      </c>
      <c r="B282" s="57">
        <f t="shared" si="13"/>
        <v>20.11</v>
      </c>
      <c r="C282" s="55"/>
      <c r="D282" s="139">
        <v>26280</v>
      </c>
      <c r="E282" s="138"/>
      <c r="F282" s="139">
        <f t="shared" si="14"/>
        <v>22101</v>
      </c>
      <c r="G282" s="151">
        <f t="shared" si="15"/>
        <v>15682</v>
      </c>
      <c r="H282" s="147">
        <v>887</v>
      </c>
    </row>
    <row r="283" spans="1:8" x14ac:dyDescent="0.2">
      <c r="A283" s="119">
        <v>355</v>
      </c>
      <c r="B283" s="57">
        <f t="shared" si="13"/>
        <v>20.12</v>
      </c>
      <c r="C283" s="55"/>
      <c r="D283" s="139">
        <v>26280</v>
      </c>
      <c r="E283" s="138"/>
      <c r="F283" s="139">
        <f t="shared" si="14"/>
        <v>22090</v>
      </c>
      <c r="G283" s="151">
        <f t="shared" si="15"/>
        <v>15674</v>
      </c>
      <c r="H283" s="147">
        <v>887</v>
      </c>
    </row>
    <row r="284" spans="1:8" x14ac:dyDescent="0.2">
      <c r="A284" s="119">
        <v>356</v>
      </c>
      <c r="B284" s="57">
        <f t="shared" si="13"/>
        <v>20.12</v>
      </c>
      <c r="C284" s="55"/>
      <c r="D284" s="139">
        <v>26280</v>
      </c>
      <c r="E284" s="138"/>
      <c r="F284" s="139">
        <f t="shared" si="14"/>
        <v>22090</v>
      </c>
      <c r="G284" s="151">
        <f t="shared" si="15"/>
        <v>15674</v>
      </c>
      <c r="H284" s="147">
        <v>887</v>
      </c>
    </row>
    <row r="285" spans="1:8" x14ac:dyDescent="0.2">
      <c r="A285" s="119">
        <v>357</v>
      </c>
      <c r="B285" s="57">
        <f t="shared" si="13"/>
        <v>20.13</v>
      </c>
      <c r="C285" s="55"/>
      <c r="D285" s="139">
        <v>26280</v>
      </c>
      <c r="E285" s="138"/>
      <c r="F285" s="139">
        <f t="shared" si="14"/>
        <v>22080</v>
      </c>
      <c r="G285" s="151">
        <f t="shared" si="15"/>
        <v>15666</v>
      </c>
      <c r="H285" s="147">
        <v>887</v>
      </c>
    </row>
    <row r="286" spans="1:8" x14ac:dyDescent="0.2">
      <c r="A286" s="119">
        <v>358</v>
      </c>
      <c r="B286" s="57">
        <f t="shared" si="13"/>
        <v>20.14</v>
      </c>
      <c r="C286" s="55"/>
      <c r="D286" s="139">
        <v>26280</v>
      </c>
      <c r="E286" s="138"/>
      <c r="F286" s="139">
        <f t="shared" si="14"/>
        <v>22069</v>
      </c>
      <c r="G286" s="151">
        <f t="shared" si="15"/>
        <v>15658</v>
      </c>
      <c r="H286" s="147">
        <v>887</v>
      </c>
    </row>
    <row r="287" spans="1:8" x14ac:dyDescent="0.2">
      <c r="A287" s="119">
        <v>359</v>
      </c>
      <c r="B287" s="57">
        <f t="shared" si="13"/>
        <v>20.14</v>
      </c>
      <c r="C287" s="55"/>
      <c r="D287" s="139">
        <v>26280</v>
      </c>
      <c r="E287" s="138"/>
      <c r="F287" s="139">
        <f t="shared" si="14"/>
        <v>22069</v>
      </c>
      <c r="G287" s="151">
        <f t="shared" si="15"/>
        <v>15658</v>
      </c>
      <c r="H287" s="147">
        <v>887</v>
      </c>
    </row>
    <row r="288" spans="1:8" x14ac:dyDescent="0.2">
      <c r="A288" s="119">
        <v>360</v>
      </c>
      <c r="B288" s="57">
        <f t="shared" si="13"/>
        <v>20.149999999999999</v>
      </c>
      <c r="C288" s="55"/>
      <c r="D288" s="139">
        <v>26280</v>
      </c>
      <c r="E288" s="138"/>
      <c r="F288" s="139">
        <f t="shared" si="14"/>
        <v>22059</v>
      </c>
      <c r="G288" s="151">
        <f t="shared" si="15"/>
        <v>15651</v>
      </c>
      <c r="H288" s="147">
        <v>887</v>
      </c>
    </row>
    <row r="289" spans="1:8" x14ac:dyDescent="0.2">
      <c r="A289" s="119">
        <v>361</v>
      </c>
      <c r="B289" s="57">
        <f t="shared" si="13"/>
        <v>20.16</v>
      </c>
      <c r="C289" s="55"/>
      <c r="D289" s="139">
        <v>26280</v>
      </c>
      <c r="E289" s="138"/>
      <c r="F289" s="139">
        <f t="shared" si="14"/>
        <v>22048</v>
      </c>
      <c r="G289" s="151">
        <f t="shared" si="15"/>
        <v>15643</v>
      </c>
      <c r="H289" s="147">
        <v>887</v>
      </c>
    </row>
    <row r="290" spans="1:8" x14ac:dyDescent="0.2">
      <c r="A290" s="119">
        <v>362</v>
      </c>
      <c r="B290" s="57">
        <f t="shared" si="13"/>
        <v>20.16</v>
      </c>
      <c r="C290" s="55"/>
      <c r="D290" s="139">
        <v>26280</v>
      </c>
      <c r="E290" s="138"/>
      <c r="F290" s="139">
        <f t="shared" si="14"/>
        <v>22048</v>
      </c>
      <c r="G290" s="151">
        <f t="shared" si="15"/>
        <v>15643</v>
      </c>
      <c r="H290" s="147">
        <v>887</v>
      </c>
    </row>
    <row r="291" spans="1:8" x14ac:dyDescent="0.2">
      <c r="A291" s="119">
        <v>363</v>
      </c>
      <c r="B291" s="57">
        <f t="shared" si="13"/>
        <v>20.170000000000002</v>
      </c>
      <c r="C291" s="55"/>
      <c r="D291" s="139">
        <v>26280</v>
      </c>
      <c r="E291" s="138"/>
      <c r="F291" s="139">
        <f t="shared" si="14"/>
        <v>22038</v>
      </c>
      <c r="G291" s="151">
        <f t="shared" si="15"/>
        <v>15635</v>
      </c>
      <c r="H291" s="147">
        <v>887</v>
      </c>
    </row>
    <row r="292" spans="1:8" x14ac:dyDescent="0.2">
      <c r="A292" s="119">
        <v>364</v>
      </c>
      <c r="B292" s="57">
        <f t="shared" si="13"/>
        <v>20.18</v>
      </c>
      <c r="C292" s="55"/>
      <c r="D292" s="139">
        <v>26280</v>
      </c>
      <c r="E292" s="138"/>
      <c r="F292" s="139">
        <f t="shared" si="14"/>
        <v>22027</v>
      </c>
      <c r="G292" s="151">
        <f t="shared" si="15"/>
        <v>15627</v>
      </c>
      <c r="H292" s="147">
        <v>887</v>
      </c>
    </row>
    <row r="293" spans="1:8" x14ac:dyDescent="0.2">
      <c r="A293" s="119">
        <v>365</v>
      </c>
      <c r="B293" s="57">
        <f t="shared" si="13"/>
        <v>20.190000000000001</v>
      </c>
      <c r="C293" s="55"/>
      <c r="D293" s="139">
        <v>26280</v>
      </c>
      <c r="E293" s="138"/>
      <c r="F293" s="139">
        <f t="shared" si="14"/>
        <v>22017</v>
      </c>
      <c r="G293" s="151">
        <f t="shared" si="15"/>
        <v>15620</v>
      </c>
      <c r="H293" s="147">
        <v>887</v>
      </c>
    </row>
    <row r="294" spans="1:8" x14ac:dyDescent="0.2">
      <c r="A294" s="119">
        <v>366</v>
      </c>
      <c r="B294" s="57">
        <f t="shared" si="13"/>
        <v>20.190000000000001</v>
      </c>
      <c r="C294" s="55"/>
      <c r="D294" s="139">
        <v>26280</v>
      </c>
      <c r="E294" s="138"/>
      <c r="F294" s="139">
        <f t="shared" si="14"/>
        <v>22017</v>
      </c>
      <c r="G294" s="151">
        <f t="shared" si="15"/>
        <v>15620</v>
      </c>
      <c r="H294" s="147">
        <v>887</v>
      </c>
    </row>
    <row r="295" spans="1:8" x14ac:dyDescent="0.2">
      <c r="A295" s="119">
        <v>367</v>
      </c>
      <c r="B295" s="57">
        <f t="shared" si="13"/>
        <v>20.2</v>
      </c>
      <c r="C295" s="55"/>
      <c r="D295" s="139">
        <v>26280</v>
      </c>
      <c r="E295" s="138"/>
      <c r="F295" s="139">
        <f t="shared" si="14"/>
        <v>22006</v>
      </c>
      <c r="G295" s="151">
        <f t="shared" si="15"/>
        <v>15612</v>
      </c>
      <c r="H295" s="147">
        <v>887</v>
      </c>
    </row>
    <row r="296" spans="1:8" x14ac:dyDescent="0.2">
      <c r="A296" s="119">
        <v>368</v>
      </c>
      <c r="B296" s="57">
        <f t="shared" si="13"/>
        <v>20.21</v>
      </c>
      <c r="C296" s="55"/>
      <c r="D296" s="139">
        <v>26280</v>
      </c>
      <c r="E296" s="138"/>
      <c r="F296" s="139">
        <f t="shared" si="14"/>
        <v>21996</v>
      </c>
      <c r="G296" s="151">
        <f t="shared" si="15"/>
        <v>15604</v>
      </c>
      <c r="H296" s="147">
        <v>887</v>
      </c>
    </row>
    <row r="297" spans="1:8" x14ac:dyDescent="0.2">
      <c r="A297" s="119">
        <v>369</v>
      </c>
      <c r="B297" s="57">
        <f t="shared" si="13"/>
        <v>20.21</v>
      </c>
      <c r="C297" s="55"/>
      <c r="D297" s="139">
        <v>26280</v>
      </c>
      <c r="E297" s="138"/>
      <c r="F297" s="139">
        <f t="shared" si="14"/>
        <v>21996</v>
      </c>
      <c r="G297" s="151">
        <f t="shared" si="15"/>
        <v>15604</v>
      </c>
      <c r="H297" s="147">
        <v>887</v>
      </c>
    </row>
    <row r="298" spans="1:8" x14ac:dyDescent="0.2">
      <c r="A298" s="119">
        <v>370</v>
      </c>
      <c r="B298" s="57">
        <f t="shared" si="13"/>
        <v>20.22</v>
      </c>
      <c r="C298" s="55"/>
      <c r="D298" s="139">
        <v>26280</v>
      </c>
      <c r="E298" s="138"/>
      <c r="F298" s="139">
        <f t="shared" si="14"/>
        <v>21986</v>
      </c>
      <c r="G298" s="151">
        <f t="shared" si="15"/>
        <v>15596</v>
      </c>
      <c r="H298" s="147">
        <v>887</v>
      </c>
    </row>
    <row r="299" spans="1:8" x14ac:dyDescent="0.2">
      <c r="A299" s="119">
        <v>371</v>
      </c>
      <c r="B299" s="57">
        <f t="shared" si="13"/>
        <v>20.23</v>
      </c>
      <c r="C299" s="55"/>
      <c r="D299" s="139">
        <v>26280</v>
      </c>
      <c r="E299" s="138"/>
      <c r="F299" s="139">
        <f t="shared" si="14"/>
        <v>21975</v>
      </c>
      <c r="G299" s="151">
        <f t="shared" si="15"/>
        <v>15589</v>
      </c>
      <c r="H299" s="147">
        <v>887</v>
      </c>
    </row>
    <row r="300" spans="1:8" x14ac:dyDescent="0.2">
      <c r="A300" s="119">
        <v>372</v>
      </c>
      <c r="B300" s="57">
        <f t="shared" si="13"/>
        <v>20.23</v>
      </c>
      <c r="C300" s="55"/>
      <c r="D300" s="139">
        <v>26280</v>
      </c>
      <c r="E300" s="138"/>
      <c r="F300" s="139">
        <f t="shared" si="14"/>
        <v>21975</v>
      </c>
      <c r="G300" s="151">
        <f t="shared" si="15"/>
        <v>15589</v>
      </c>
      <c r="H300" s="147">
        <v>887</v>
      </c>
    </row>
    <row r="301" spans="1:8" x14ac:dyDescent="0.2">
      <c r="A301" s="119">
        <v>373</v>
      </c>
      <c r="B301" s="57">
        <f t="shared" si="13"/>
        <v>20.239999999999998</v>
      </c>
      <c r="C301" s="55"/>
      <c r="D301" s="139">
        <v>26280</v>
      </c>
      <c r="E301" s="138"/>
      <c r="F301" s="139">
        <f t="shared" si="14"/>
        <v>21965</v>
      </c>
      <c r="G301" s="151">
        <f t="shared" si="15"/>
        <v>15581</v>
      </c>
      <c r="H301" s="147">
        <v>887</v>
      </c>
    </row>
    <row r="302" spans="1:8" x14ac:dyDescent="0.2">
      <c r="A302" s="119">
        <v>374</v>
      </c>
      <c r="B302" s="57">
        <f t="shared" si="13"/>
        <v>20.25</v>
      </c>
      <c r="C302" s="55"/>
      <c r="D302" s="139">
        <v>26280</v>
      </c>
      <c r="E302" s="138"/>
      <c r="F302" s="139">
        <f t="shared" si="14"/>
        <v>21954</v>
      </c>
      <c r="G302" s="151">
        <f t="shared" si="15"/>
        <v>15573</v>
      </c>
      <c r="H302" s="147">
        <v>887</v>
      </c>
    </row>
    <row r="303" spans="1:8" x14ac:dyDescent="0.2">
      <c r="A303" s="119">
        <v>375</v>
      </c>
      <c r="B303" s="57">
        <f t="shared" si="13"/>
        <v>20.260000000000002</v>
      </c>
      <c r="C303" s="55"/>
      <c r="D303" s="139">
        <v>26280</v>
      </c>
      <c r="E303" s="138"/>
      <c r="F303" s="139">
        <f t="shared" si="14"/>
        <v>21944</v>
      </c>
      <c r="G303" s="151">
        <f t="shared" si="15"/>
        <v>15566</v>
      </c>
      <c r="H303" s="147">
        <v>887</v>
      </c>
    </row>
    <row r="304" spans="1:8" x14ac:dyDescent="0.2">
      <c r="A304" s="119">
        <v>376</v>
      </c>
      <c r="B304" s="57">
        <f t="shared" si="13"/>
        <v>20.260000000000002</v>
      </c>
      <c r="C304" s="55"/>
      <c r="D304" s="139">
        <v>26280</v>
      </c>
      <c r="E304" s="138"/>
      <c r="F304" s="139">
        <f t="shared" si="14"/>
        <v>21944</v>
      </c>
      <c r="G304" s="151">
        <f t="shared" si="15"/>
        <v>15566</v>
      </c>
      <c r="H304" s="147">
        <v>887</v>
      </c>
    </row>
    <row r="305" spans="1:8" x14ac:dyDescent="0.2">
      <c r="A305" s="119">
        <v>377</v>
      </c>
      <c r="B305" s="57">
        <f t="shared" si="13"/>
        <v>20.27</v>
      </c>
      <c r="C305" s="55"/>
      <c r="D305" s="139">
        <v>26280</v>
      </c>
      <c r="E305" s="138"/>
      <c r="F305" s="139">
        <f t="shared" si="14"/>
        <v>21934</v>
      </c>
      <c r="G305" s="151">
        <f t="shared" si="15"/>
        <v>15558</v>
      </c>
      <c r="H305" s="147">
        <v>887</v>
      </c>
    </row>
    <row r="306" spans="1:8" x14ac:dyDescent="0.2">
      <c r="A306" s="119">
        <v>378</v>
      </c>
      <c r="B306" s="57">
        <f t="shared" si="13"/>
        <v>20.28</v>
      </c>
      <c r="C306" s="55"/>
      <c r="D306" s="139">
        <v>26280</v>
      </c>
      <c r="E306" s="138"/>
      <c r="F306" s="139">
        <f t="shared" si="14"/>
        <v>21923</v>
      </c>
      <c r="G306" s="151">
        <f t="shared" si="15"/>
        <v>15550</v>
      </c>
      <c r="H306" s="147">
        <v>887</v>
      </c>
    </row>
    <row r="307" spans="1:8" x14ac:dyDescent="0.2">
      <c r="A307" s="119">
        <v>379</v>
      </c>
      <c r="B307" s="57">
        <f t="shared" si="13"/>
        <v>20.28</v>
      </c>
      <c r="C307" s="55"/>
      <c r="D307" s="139">
        <v>26280</v>
      </c>
      <c r="E307" s="138"/>
      <c r="F307" s="139">
        <f t="shared" si="14"/>
        <v>21923</v>
      </c>
      <c r="G307" s="151">
        <f t="shared" si="15"/>
        <v>15550</v>
      </c>
      <c r="H307" s="147">
        <v>887</v>
      </c>
    </row>
    <row r="308" spans="1:8" x14ac:dyDescent="0.2">
      <c r="A308" s="119">
        <v>380</v>
      </c>
      <c r="B308" s="57">
        <f t="shared" si="13"/>
        <v>20.29</v>
      </c>
      <c r="C308" s="55"/>
      <c r="D308" s="139">
        <v>26280</v>
      </c>
      <c r="E308" s="138"/>
      <c r="F308" s="139">
        <f t="shared" si="14"/>
        <v>21913</v>
      </c>
      <c r="G308" s="151">
        <f t="shared" si="15"/>
        <v>15543</v>
      </c>
      <c r="H308" s="147">
        <v>887</v>
      </c>
    </row>
    <row r="309" spans="1:8" x14ac:dyDescent="0.2">
      <c r="A309" s="119">
        <v>381</v>
      </c>
      <c r="B309" s="57">
        <f t="shared" si="13"/>
        <v>20.3</v>
      </c>
      <c r="C309" s="55"/>
      <c r="D309" s="139">
        <v>26280</v>
      </c>
      <c r="E309" s="138"/>
      <c r="F309" s="139">
        <f t="shared" si="14"/>
        <v>21902</v>
      </c>
      <c r="G309" s="151">
        <f t="shared" si="15"/>
        <v>15535</v>
      </c>
      <c r="H309" s="147">
        <v>887</v>
      </c>
    </row>
    <row r="310" spans="1:8" x14ac:dyDescent="0.2">
      <c r="A310" s="119">
        <v>382</v>
      </c>
      <c r="B310" s="57">
        <f t="shared" si="13"/>
        <v>20.3</v>
      </c>
      <c r="C310" s="55"/>
      <c r="D310" s="139">
        <v>26280</v>
      </c>
      <c r="E310" s="138"/>
      <c r="F310" s="139">
        <f t="shared" si="14"/>
        <v>21902</v>
      </c>
      <c r="G310" s="151">
        <f t="shared" si="15"/>
        <v>15535</v>
      </c>
      <c r="H310" s="147">
        <v>887</v>
      </c>
    </row>
    <row r="311" spans="1:8" x14ac:dyDescent="0.2">
      <c r="A311" s="119">
        <v>383</v>
      </c>
      <c r="B311" s="57">
        <f t="shared" si="13"/>
        <v>20.309999999999999</v>
      </c>
      <c r="C311" s="55"/>
      <c r="D311" s="139">
        <v>26280</v>
      </c>
      <c r="E311" s="138"/>
      <c r="F311" s="139">
        <f t="shared" si="14"/>
        <v>21892</v>
      </c>
      <c r="G311" s="151">
        <f t="shared" si="15"/>
        <v>15527</v>
      </c>
      <c r="H311" s="147">
        <v>887</v>
      </c>
    </row>
    <row r="312" spans="1:8" x14ac:dyDescent="0.2">
      <c r="A312" s="119">
        <v>384</v>
      </c>
      <c r="B312" s="57">
        <f t="shared" si="13"/>
        <v>20.32</v>
      </c>
      <c r="C312" s="55"/>
      <c r="D312" s="139">
        <v>26280</v>
      </c>
      <c r="E312" s="138"/>
      <c r="F312" s="139">
        <f t="shared" si="14"/>
        <v>21882</v>
      </c>
      <c r="G312" s="151">
        <f t="shared" si="15"/>
        <v>15520</v>
      </c>
      <c r="H312" s="147">
        <v>887</v>
      </c>
    </row>
    <row r="313" spans="1:8" x14ac:dyDescent="0.2">
      <c r="A313" s="119">
        <v>385</v>
      </c>
      <c r="B313" s="57">
        <f t="shared" si="13"/>
        <v>20.329999999999998</v>
      </c>
      <c r="C313" s="55"/>
      <c r="D313" s="139">
        <v>26280</v>
      </c>
      <c r="E313" s="138"/>
      <c r="F313" s="139">
        <f t="shared" si="14"/>
        <v>21871</v>
      </c>
      <c r="G313" s="151">
        <f t="shared" si="15"/>
        <v>15512</v>
      </c>
      <c r="H313" s="147">
        <v>887</v>
      </c>
    </row>
    <row r="314" spans="1:8" x14ac:dyDescent="0.2">
      <c r="A314" s="119">
        <v>386</v>
      </c>
      <c r="B314" s="57">
        <f t="shared" ref="B314:B327" si="16">ROUND(0.007*A314+17.63,2)</f>
        <v>20.329999999999998</v>
      </c>
      <c r="C314" s="55"/>
      <c r="D314" s="139">
        <v>26280</v>
      </c>
      <c r="E314" s="138"/>
      <c r="F314" s="139">
        <f t="shared" si="14"/>
        <v>21871</v>
      </c>
      <c r="G314" s="151">
        <f t="shared" si="15"/>
        <v>15512</v>
      </c>
      <c r="H314" s="147">
        <v>887</v>
      </c>
    </row>
    <row r="315" spans="1:8" x14ac:dyDescent="0.2">
      <c r="A315" s="119">
        <v>387</v>
      </c>
      <c r="B315" s="57">
        <f t="shared" si="16"/>
        <v>20.34</v>
      </c>
      <c r="C315" s="55"/>
      <c r="D315" s="139">
        <v>26280</v>
      </c>
      <c r="E315" s="138"/>
      <c r="F315" s="139">
        <f t="shared" si="14"/>
        <v>21861</v>
      </c>
      <c r="G315" s="151">
        <f t="shared" si="15"/>
        <v>15504</v>
      </c>
      <c r="H315" s="147">
        <v>887</v>
      </c>
    </row>
    <row r="316" spans="1:8" x14ac:dyDescent="0.2">
      <c r="A316" s="119">
        <v>388</v>
      </c>
      <c r="B316" s="57">
        <f t="shared" si="16"/>
        <v>20.350000000000001</v>
      </c>
      <c r="C316" s="55"/>
      <c r="D316" s="139">
        <v>26280</v>
      </c>
      <c r="E316" s="138"/>
      <c r="F316" s="139">
        <f t="shared" si="14"/>
        <v>21851</v>
      </c>
      <c r="G316" s="151">
        <f t="shared" si="15"/>
        <v>15497</v>
      </c>
      <c r="H316" s="147">
        <v>887</v>
      </c>
    </row>
    <row r="317" spans="1:8" x14ac:dyDescent="0.2">
      <c r="A317" s="119">
        <v>389</v>
      </c>
      <c r="B317" s="57">
        <f t="shared" si="16"/>
        <v>20.350000000000001</v>
      </c>
      <c r="C317" s="55"/>
      <c r="D317" s="139">
        <v>26280</v>
      </c>
      <c r="E317" s="138"/>
      <c r="F317" s="139">
        <f t="shared" si="14"/>
        <v>21851</v>
      </c>
      <c r="G317" s="151">
        <f t="shared" si="15"/>
        <v>15497</v>
      </c>
      <c r="H317" s="147">
        <v>887</v>
      </c>
    </row>
    <row r="318" spans="1:8" x14ac:dyDescent="0.2">
      <c r="A318" s="119">
        <v>390</v>
      </c>
      <c r="B318" s="57">
        <f t="shared" si="16"/>
        <v>20.36</v>
      </c>
      <c r="C318" s="55"/>
      <c r="D318" s="139">
        <v>26280</v>
      </c>
      <c r="E318" s="138"/>
      <c r="F318" s="139">
        <f t="shared" si="14"/>
        <v>21840</v>
      </c>
      <c r="G318" s="151">
        <f t="shared" si="15"/>
        <v>15489</v>
      </c>
      <c r="H318" s="147">
        <v>887</v>
      </c>
    </row>
    <row r="319" spans="1:8" x14ac:dyDescent="0.2">
      <c r="A319" s="119">
        <v>391</v>
      </c>
      <c r="B319" s="57">
        <f t="shared" si="16"/>
        <v>20.37</v>
      </c>
      <c r="C319" s="55"/>
      <c r="D319" s="139">
        <v>26280</v>
      </c>
      <c r="E319" s="138"/>
      <c r="F319" s="139">
        <f t="shared" si="14"/>
        <v>21830</v>
      </c>
      <c r="G319" s="151">
        <f t="shared" si="15"/>
        <v>15482</v>
      </c>
      <c r="H319" s="147">
        <v>887</v>
      </c>
    </row>
    <row r="320" spans="1:8" x14ac:dyDescent="0.2">
      <c r="A320" s="119">
        <v>392</v>
      </c>
      <c r="B320" s="57">
        <f t="shared" si="16"/>
        <v>20.37</v>
      </c>
      <c r="C320" s="55"/>
      <c r="D320" s="139">
        <v>26280</v>
      </c>
      <c r="E320" s="138"/>
      <c r="F320" s="139">
        <f t="shared" si="14"/>
        <v>21830</v>
      </c>
      <c r="G320" s="151">
        <f t="shared" si="15"/>
        <v>15482</v>
      </c>
      <c r="H320" s="147">
        <v>887</v>
      </c>
    </row>
    <row r="321" spans="1:8" x14ac:dyDescent="0.2">
      <c r="A321" s="119">
        <v>393</v>
      </c>
      <c r="B321" s="57">
        <f t="shared" si="16"/>
        <v>20.38</v>
      </c>
      <c r="C321" s="55"/>
      <c r="D321" s="139">
        <v>26280</v>
      </c>
      <c r="E321" s="138"/>
      <c r="F321" s="139">
        <f t="shared" si="14"/>
        <v>21820</v>
      </c>
      <c r="G321" s="151">
        <f t="shared" si="15"/>
        <v>15474</v>
      </c>
      <c r="H321" s="147">
        <v>887</v>
      </c>
    </row>
    <row r="322" spans="1:8" x14ac:dyDescent="0.2">
      <c r="A322" s="119">
        <v>394</v>
      </c>
      <c r="B322" s="57">
        <f t="shared" si="16"/>
        <v>20.39</v>
      </c>
      <c r="C322" s="55"/>
      <c r="D322" s="139">
        <v>26280</v>
      </c>
      <c r="E322" s="138"/>
      <c r="F322" s="139">
        <f t="shared" si="14"/>
        <v>21810</v>
      </c>
      <c r="G322" s="151">
        <f t="shared" si="15"/>
        <v>15466</v>
      </c>
      <c r="H322" s="147">
        <v>887</v>
      </c>
    </row>
    <row r="323" spans="1:8" x14ac:dyDescent="0.2">
      <c r="A323" s="119">
        <v>395</v>
      </c>
      <c r="B323" s="57">
        <f t="shared" si="16"/>
        <v>20.399999999999999</v>
      </c>
      <c r="C323" s="55"/>
      <c r="D323" s="139">
        <v>26280</v>
      </c>
      <c r="E323" s="138"/>
      <c r="F323" s="139">
        <f t="shared" si="14"/>
        <v>21799</v>
      </c>
      <c r="G323" s="151">
        <f t="shared" si="15"/>
        <v>15459</v>
      </c>
      <c r="H323" s="147">
        <v>887</v>
      </c>
    </row>
    <row r="324" spans="1:8" x14ac:dyDescent="0.2">
      <c r="A324" s="119">
        <v>396</v>
      </c>
      <c r="B324" s="57">
        <f t="shared" si="16"/>
        <v>20.399999999999999</v>
      </c>
      <c r="C324" s="55"/>
      <c r="D324" s="139">
        <v>26280</v>
      </c>
      <c r="E324" s="138"/>
      <c r="F324" s="139">
        <f t="shared" si="14"/>
        <v>21799</v>
      </c>
      <c r="G324" s="151">
        <f t="shared" si="15"/>
        <v>15459</v>
      </c>
      <c r="H324" s="147">
        <v>887</v>
      </c>
    </row>
    <row r="325" spans="1:8" x14ac:dyDescent="0.2">
      <c r="A325" s="119">
        <v>397</v>
      </c>
      <c r="B325" s="57">
        <f t="shared" si="16"/>
        <v>20.41</v>
      </c>
      <c r="C325" s="55"/>
      <c r="D325" s="139">
        <v>26280</v>
      </c>
      <c r="E325" s="138"/>
      <c r="F325" s="139">
        <f t="shared" si="14"/>
        <v>21789</v>
      </c>
      <c r="G325" s="151">
        <f t="shared" si="15"/>
        <v>15451</v>
      </c>
      <c r="H325" s="147">
        <v>887</v>
      </c>
    </row>
    <row r="326" spans="1:8" x14ac:dyDescent="0.2">
      <c r="A326" s="119">
        <v>398</v>
      </c>
      <c r="B326" s="57">
        <f t="shared" si="16"/>
        <v>20.420000000000002</v>
      </c>
      <c r="C326" s="55"/>
      <c r="D326" s="139">
        <v>26280</v>
      </c>
      <c r="E326" s="138"/>
      <c r="F326" s="139">
        <f t="shared" si="14"/>
        <v>21779</v>
      </c>
      <c r="G326" s="151">
        <f t="shared" si="15"/>
        <v>15444</v>
      </c>
      <c r="H326" s="147">
        <v>887</v>
      </c>
    </row>
    <row r="327" spans="1:8" x14ac:dyDescent="0.2">
      <c r="A327" s="119">
        <v>399</v>
      </c>
      <c r="B327" s="57">
        <f t="shared" si="16"/>
        <v>20.420000000000002</v>
      </c>
      <c r="C327" s="55"/>
      <c r="D327" s="139">
        <v>26280</v>
      </c>
      <c r="E327" s="138"/>
      <c r="F327" s="139">
        <f t="shared" si="14"/>
        <v>21779</v>
      </c>
      <c r="G327" s="151">
        <f t="shared" si="15"/>
        <v>15444</v>
      </c>
      <c r="H327" s="147">
        <v>887</v>
      </c>
    </row>
    <row r="328" spans="1:8" x14ac:dyDescent="0.2">
      <c r="A328" s="119">
        <v>400</v>
      </c>
      <c r="B328" s="57">
        <v>20.47</v>
      </c>
      <c r="C328" s="55"/>
      <c r="D328" s="139">
        <v>26280</v>
      </c>
      <c r="E328" s="138"/>
      <c r="F328" s="139">
        <f t="shared" si="14"/>
        <v>21728</v>
      </c>
      <c r="G328" s="151">
        <f t="shared" si="15"/>
        <v>15406</v>
      </c>
      <c r="H328" s="147">
        <v>887</v>
      </c>
    </row>
    <row r="329" spans="1:8" x14ac:dyDescent="0.2">
      <c r="A329" s="119">
        <v>401</v>
      </c>
      <c r="B329" s="57">
        <v>20.47</v>
      </c>
      <c r="C329" s="55"/>
      <c r="D329" s="139">
        <v>26280</v>
      </c>
      <c r="E329" s="138"/>
      <c r="F329" s="139">
        <f t="shared" si="14"/>
        <v>21728</v>
      </c>
      <c r="G329" s="151">
        <f t="shared" si="15"/>
        <v>15406</v>
      </c>
      <c r="H329" s="147">
        <v>887</v>
      </c>
    </row>
    <row r="330" spans="1:8" x14ac:dyDescent="0.2">
      <c r="A330" s="119">
        <v>402</v>
      </c>
      <c r="B330" s="57">
        <v>20.47</v>
      </c>
      <c r="C330" s="55"/>
      <c r="D330" s="139">
        <v>26280</v>
      </c>
      <c r="E330" s="138"/>
      <c r="F330" s="139">
        <f t="shared" si="14"/>
        <v>21728</v>
      </c>
      <c r="G330" s="151">
        <f t="shared" si="15"/>
        <v>15406</v>
      </c>
      <c r="H330" s="147">
        <v>887</v>
      </c>
    </row>
    <row r="331" spans="1:8" x14ac:dyDescent="0.2">
      <c r="A331" s="119">
        <v>403</v>
      </c>
      <c r="B331" s="57">
        <v>20.47</v>
      </c>
      <c r="C331" s="55"/>
      <c r="D331" s="139">
        <v>26280</v>
      </c>
      <c r="E331" s="138"/>
      <c r="F331" s="139">
        <f t="shared" si="14"/>
        <v>21728</v>
      </c>
      <c r="G331" s="151">
        <f t="shared" si="15"/>
        <v>15406</v>
      </c>
      <c r="H331" s="147">
        <v>887</v>
      </c>
    </row>
    <row r="332" spans="1:8" x14ac:dyDescent="0.2">
      <c r="A332" s="119">
        <v>404</v>
      </c>
      <c r="B332" s="57">
        <v>20.47</v>
      </c>
      <c r="C332" s="55"/>
      <c r="D332" s="139">
        <v>26280</v>
      </c>
      <c r="E332" s="138"/>
      <c r="F332" s="139">
        <f t="shared" si="14"/>
        <v>21728</v>
      </c>
      <c r="G332" s="151">
        <f t="shared" si="15"/>
        <v>15406</v>
      </c>
      <c r="H332" s="147">
        <v>887</v>
      </c>
    </row>
    <row r="333" spans="1:8" x14ac:dyDescent="0.2">
      <c r="A333" s="119">
        <v>405</v>
      </c>
      <c r="B333" s="57">
        <v>20.47</v>
      </c>
      <c r="C333" s="55"/>
      <c r="D333" s="139">
        <v>26280</v>
      </c>
      <c r="E333" s="138"/>
      <c r="F333" s="139">
        <f t="shared" si="14"/>
        <v>21728</v>
      </c>
      <c r="G333" s="151">
        <f t="shared" si="15"/>
        <v>15406</v>
      </c>
      <c r="H333" s="147">
        <v>887</v>
      </c>
    </row>
    <row r="334" spans="1:8" x14ac:dyDescent="0.2">
      <c r="A334" s="119">
        <v>406</v>
      </c>
      <c r="B334" s="57">
        <v>20.47</v>
      </c>
      <c r="C334" s="55"/>
      <c r="D334" s="139">
        <v>26280</v>
      </c>
      <c r="E334" s="138"/>
      <c r="F334" s="139">
        <f t="shared" si="14"/>
        <v>21728</v>
      </c>
      <c r="G334" s="151">
        <f t="shared" si="15"/>
        <v>15406</v>
      </c>
      <c r="H334" s="147">
        <v>887</v>
      </c>
    </row>
    <row r="335" spans="1:8" x14ac:dyDescent="0.2">
      <c r="A335" s="119">
        <v>407</v>
      </c>
      <c r="B335" s="57">
        <v>20.47</v>
      </c>
      <c r="C335" s="55"/>
      <c r="D335" s="139">
        <v>26280</v>
      </c>
      <c r="E335" s="138"/>
      <c r="F335" s="139">
        <f t="shared" si="14"/>
        <v>21728</v>
      </c>
      <c r="G335" s="151">
        <f t="shared" si="15"/>
        <v>15406</v>
      </c>
      <c r="H335" s="147">
        <v>887</v>
      </c>
    </row>
    <row r="336" spans="1:8" x14ac:dyDescent="0.2">
      <c r="A336" s="119">
        <v>408</v>
      </c>
      <c r="B336" s="57">
        <v>20.47</v>
      </c>
      <c r="C336" s="55"/>
      <c r="D336" s="139">
        <v>26280</v>
      </c>
      <c r="E336" s="138"/>
      <c r="F336" s="139">
        <f t="shared" si="14"/>
        <v>21728</v>
      </c>
      <c r="G336" s="151">
        <f t="shared" si="15"/>
        <v>15406</v>
      </c>
      <c r="H336" s="147">
        <v>887</v>
      </c>
    </row>
    <row r="337" spans="1:8" x14ac:dyDescent="0.2">
      <c r="A337" s="119">
        <v>409</v>
      </c>
      <c r="B337" s="57">
        <v>20.47</v>
      </c>
      <c r="C337" s="55"/>
      <c r="D337" s="139">
        <v>26280</v>
      </c>
      <c r="E337" s="138"/>
      <c r="F337" s="139">
        <f t="shared" ref="F337:F398" si="17">ROUND(12*1.35278*(1/B337*D337)+H337,0)</f>
        <v>21728</v>
      </c>
      <c r="G337" s="151">
        <f t="shared" ref="G337:G398" si="18">ROUND(12*(1/B337*D337),0)</f>
        <v>15406</v>
      </c>
      <c r="H337" s="147">
        <v>887</v>
      </c>
    </row>
    <row r="338" spans="1:8" x14ac:dyDescent="0.2">
      <c r="A338" s="119">
        <v>410</v>
      </c>
      <c r="B338" s="57">
        <v>20.47</v>
      </c>
      <c r="C338" s="55"/>
      <c r="D338" s="139">
        <v>26280</v>
      </c>
      <c r="E338" s="138"/>
      <c r="F338" s="139">
        <f t="shared" si="17"/>
        <v>21728</v>
      </c>
      <c r="G338" s="151">
        <f t="shared" si="18"/>
        <v>15406</v>
      </c>
      <c r="H338" s="147">
        <v>887</v>
      </c>
    </row>
    <row r="339" spans="1:8" x14ac:dyDescent="0.2">
      <c r="A339" s="119">
        <v>411</v>
      </c>
      <c r="B339" s="57">
        <v>20.47</v>
      </c>
      <c r="C339" s="55"/>
      <c r="D339" s="139">
        <v>26280</v>
      </c>
      <c r="E339" s="138"/>
      <c r="F339" s="139">
        <f t="shared" si="17"/>
        <v>21728</v>
      </c>
      <c r="G339" s="151">
        <f t="shared" si="18"/>
        <v>15406</v>
      </c>
      <c r="H339" s="147">
        <v>887</v>
      </c>
    </row>
    <row r="340" spans="1:8" x14ac:dyDescent="0.2">
      <c r="A340" s="119">
        <v>412</v>
      </c>
      <c r="B340" s="57">
        <v>20.47</v>
      </c>
      <c r="C340" s="55"/>
      <c r="D340" s="139">
        <v>26280</v>
      </c>
      <c r="E340" s="138"/>
      <c r="F340" s="139">
        <f t="shared" si="17"/>
        <v>21728</v>
      </c>
      <c r="G340" s="151">
        <f t="shared" si="18"/>
        <v>15406</v>
      </c>
      <c r="H340" s="147">
        <v>887</v>
      </c>
    </row>
    <row r="341" spans="1:8" x14ac:dyDescent="0.2">
      <c r="A341" s="119">
        <v>413</v>
      </c>
      <c r="B341" s="57">
        <v>20.47</v>
      </c>
      <c r="C341" s="55"/>
      <c r="D341" s="139">
        <v>26280</v>
      </c>
      <c r="E341" s="138"/>
      <c r="F341" s="139">
        <f t="shared" si="17"/>
        <v>21728</v>
      </c>
      <c r="G341" s="151">
        <f t="shared" si="18"/>
        <v>15406</v>
      </c>
      <c r="H341" s="147">
        <v>887</v>
      </c>
    </row>
    <row r="342" spans="1:8" x14ac:dyDescent="0.2">
      <c r="A342" s="119">
        <v>414</v>
      </c>
      <c r="B342" s="57">
        <v>20.47</v>
      </c>
      <c r="C342" s="55"/>
      <c r="D342" s="139">
        <v>26280</v>
      </c>
      <c r="E342" s="138"/>
      <c r="F342" s="139">
        <f t="shared" si="17"/>
        <v>21728</v>
      </c>
      <c r="G342" s="151">
        <f t="shared" si="18"/>
        <v>15406</v>
      </c>
      <c r="H342" s="147">
        <v>887</v>
      </c>
    </row>
    <row r="343" spans="1:8" x14ac:dyDescent="0.2">
      <c r="A343" s="119">
        <v>415</v>
      </c>
      <c r="B343" s="57">
        <v>20.47</v>
      </c>
      <c r="C343" s="55"/>
      <c r="D343" s="139">
        <v>26280</v>
      </c>
      <c r="E343" s="138"/>
      <c r="F343" s="139">
        <f t="shared" si="17"/>
        <v>21728</v>
      </c>
      <c r="G343" s="151">
        <f t="shared" si="18"/>
        <v>15406</v>
      </c>
      <c r="H343" s="147">
        <v>887</v>
      </c>
    </row>
    <row r="344" spans="1:8" x14ac:dyDescent="0.2">
      <c r="A344" s="119">
        <v>416</v>
      </c>
      <c r="B344" s="57">
        <v>20.47</v>
      </c>
      <c r="C344" s="55"/>
      <c r="D344" s="139">
        <v>26280</v>
      </c>
      <c r="E344" s="138"/>
      <c r="F344" s="139">
        <f t="shared" si="17"/>
        <v>21728</v>
      </c>
      <c r="G344" s="151">
        <f t="shared" si="18"/>
        <v>15406</v>
      </c>
      <c r="H344" s="147">
        <v>887</v>
      </c>
    </row>
    <row r="345" spans="1:8" x14ac:dyDescent="0.2">
      <c r="A345" s="119">
        <v>417</v>
      </c>
      <c r="B345" s="57">
        <v>20.47</v>
      </c>
      <c r="C345" s="55"/>
      <c r="D345" s="139">
        <v>26280</v>
      </c>
      <c r="E345" s="138"/>
      <c r="F345" s="139">
        <f t="shared" si="17"/>
        <v>21728</v>
      </c>
      <c r="G345" s="151">
        <f t="shared" si="18"/>
        <v>15406</v>
      </c>
      <c r="H345" s="147">
        <v>887</v>
      </c>
    </row>
    <row r="346" spans="1:8" x14ac:dyDescent="0.2">
      <c r="A346" s="119">
        <v>418</v>
      </c>
      <c r="B346" s="57">
        <v>20.47</v>
      </c>
      <c r="C346" s="55"/>
      <c r="D346" s="139">
        <v>26280</v>
      </c>
      <c r="E346" s="138"/>
      <c r="F346" s="139">
        <f t="shared" si="17"/>
        <v>21728</v>
      </c>
      <c r="G346" s="151">
        <f t="shared" si="18"/>
        <v>15406</v>
      </c>
      <c r="H346" s="147">
        <v>887</v>
      </c>
    </row>
    <row r="347" spans="1:8" x14ac:dyDescent="0.2">
      <c r="A347" s="119">
        <v>419</v>
      </c>
      <c r="B347" s="57">
        <v>20.47</v>
      </c>
      <c r="C347" s="55"/>
      <c r="D347" s="139">
        <v>26280</v>
      </c>
      <c r="E347" s="138"/>
      <c r="F347" s="139">
        <f t="shared" si="17"/>
        <v>21728</v>
      </c>
      <c r="G347" s="151">
        <f t="shared" si="18"/>
        <v>15406</v>
      </c>
      <c r="H347" s="147">
        <v>887</v>
      </c>
    </row>
    <row r="348" spans="1:8" x14ac:dyDescent="0.2">
      <c r="A348" s="119">
        <v>420</v>
      </c>
      <c r="B348" s="57">
        <v>20.47</v>
      </c>
      <c r="C348" s="55"/>
      <c r="D348" s="139">
        <v>26280</v>
      </c>
      <c r="E348" s="138"/>
      <c r="F348" s="139">
        <f t="shared" si="17"/>
        <v>21728</v>
      </c>
      <c r="G348" s="151">
        <f t="shared" si="18"/>
        <v>15406</v>
      </c>
      <c r="H348" s="147">
        <v>887</v>
      </c>
    </row>
    <row r="349" spans="1:8" x14ac:dyDescent="0.2">
      <c r="A349" s="119">
        <v>421</v>
      </c>
      <c r="B349" s="57">
        <v>20.47</v>
      </c>
      <c r="C349" s="55"/>
      <c r="D349" s="139">
        <v>26280</v>
      </c>
      <c r="E349" s="138"/>
      <c r="F349" s="139">
        <f t="shared" si="17"/>
        <v>21728</v>
      </c>
      <c r="G349" s="151">
        <f t="shared" si="18"/>
        <v>15406</v>
      </c>
      <c r="H349" s="147">
        <v>887</v>
      </c>
    </row>
    <row r="350" spans="1:8" x14ac:dyDescent="0.2">
      <c r="A350" s="119">
        <v>422</v>
      </c>
      <c r="B350" s="57">
        <v>20.47</v>
      </c>
      <c r="C350" s="55"/>
      <c r="D350" s="139">
        <v>26280</v>
      </c>
      <c r="E350" s="138"/>
      <c r="F350" s="139">
        <f t="shared" si="17"/>
        <v>21728</v>
      </c>
      <c r="G350" s="151">
        <f t="shared" si="18"/>
        <v>15406</v>
      </c>
      <c r="H350" s="147">
        <v>887</v>
      </c>
    </row>
    <row r="351" spans="1:8" x14ac:dyDescent="0.2">
      <c r="A351" s="119">
        <v>423</v>
      </c>
      <c r="B351" s="57">
        <v>20.47</v>
      </c>
      <c r="C351" s="55"/>
      <c r="D351" s="139">
        <v>26280</v>
      </c>
      <c r="E351" s="138"/>
      <c r="F351" s="139">
        <f t="shared" si="17"/>
        <v>21728</v>
      </c>
      <c r="G351" s="151">
        <f t="shared" si="18"/>
        <v>15406</v>
      </c>
      <c r="H351" s="147">
        <v>887</v>
      </c>
    </row>
    <row r="352" spans="1:8" x14ac:dyDescent="0.2">
      <c r="A352" s="119">
        <v>424</v>
      </c>
      <c r="B352" s="57">
        <v>20.47</v>
      </c>
      <c r="C352" s="55"/>
      <c r="D352" s="139">
        <v>26280</v>
      </c>
      <c r="E352" s="138"/>
      <c r="F352" s="139">
        <f t="shared" si="17"/>
        <v>21728</v>
      </c>
      <c r="G352" s="151">
        <f t="shared" si="18"/>
        <v>15406</v>
      </c>
      <c r="H352" s="147">
        <v>887</v>
      </c>
    </row>
    <row r="353" spans="1:8" x14ac:dyDescent="0.2">
      <c r="A353" s="119">
        <v>425</v>
      </c>
      <c r="B353" s="57">
        <v>20.47</v>
      </c>
      <c r="C353" s="55"/>
      <c r="D353" s="139">
        <v>26280</v>
      </c>
      <c r="E353" s="138"/>
      <c r="F353" s="139">
        <f t="shared" si="17"/>
        <v>21728</v>
      </c>
      <c r="G353" s="151">
        <f t="shared" si="18"/>
        <v>15406</v>
      </c>
      <c r="H353" s="147">
        <v>887</v>
      </c>
    </row>
    <row r="354" spans="1:8" x14ac:dyDescent="0.2">
      <c r="A354" s="119">
        <v>426</v>
      </c>
      <c r="B354" s="57">
        <v>20.47</v>
      </c>
      <c r="C354" s="55"/>
      <c r="D354" s="139">
        <v>26280</v>
      </c>
      <c r="E354" s="138"/>
      <c r="F354" s="139">
        <f t="shared" si="17"/>
        <v>21728</v>
      </c>
      <c r="G354" s="151">
        <f t="shared" si="18"/>
        <v>15406</v>
      </c>
      <c r="H354" s="147">
        <v>887</v>
      </c>
    </row>
    <row r="355" spans="1:8" x14ac:dyDescent="0.2">
      <c r="A355" s="119">
        <v>427</v>
      </c>
      <c r="B355" s="57">
        <v>20.47</v>
      </c>
      <c r="C355" s="55"/>
      <c r="D355" s="139">
        <v>26280</v>
      </c>
      <c r="E355" s="138"/>
      <c r="F355" s="139">
        <f t="shared" si="17"/>
        <v>21728</v>
      </c>
      <c r="G355" s="151">
        <f t="shared" si="18"/>
        <v>15406</v>
      </c>
      <c r="H355" s="147">
        <v>887</v>
      </c>
    </row>
    <row r="356" spans="1:8" x14ac:dyDescent="0.2">
      <c r="A356" s="119">
        <v>428</v>
      </c>
      <c r="B356" s="57">
        <v>20.47</v>
      </c>
      <c r="C356" s="55"/>
      <c r="D356" s="139">
        <v>26280</v>
      </c>
      <c r="E356" s="138"/>
      <c r="F356" s="139">
        <f t="shared" si="17"/>
        <v>21728</v>
      </c>
      <c r="G356" s="151">
        <f t="shared" si="18"/>
        <v>15406</v>
      </c>
      <c r="H356" s="147">
        <v>887</v>
      </c>
    </row>
    <row r="357" spans="1:8" x14ac:dyDescent="0.2">
      <c r="A357" s="119">
        <v>429</v>
      </c>
      <c r="B357" s="57">
        <v>20.47</v>
      </c>
      <c r="C357" s="55"/>
      <c r="D357" s="139">
        <v>26280</v>
      </c>
      <c r="E357" s="138"/>
      <c r="F357" s="139">
        <f t="shared" si="17"/>
        <v>21728</v>
      </c>
      <c r="G357" s="151">
        <f t="shared" si="18"/>
        <v>15406</v>
      </c>
      <c r="H357" s="147">
        <v>887</v>
      </c>
    </row>
    <row r="358" spans="1:8" x14ac:dyDescent="0.2">
      <c r="A358" s="119">
        <v>430</v>
      </c>
      <c r="B358" s="57">
        <v>20.47</v>
      </c>
      <c r="C358" s="55"/>
      <c r="D358" s="139">
        <v>26280</v>
      </c>
      <c r="E358" s="138"/>
      <c r="F358" s="139">
        <f t="shared" si="17"/>
        <v>21728</v>
      </c>
      <c r="G358" s="151">
        <f t="shared" si="18"/>
        <v>15406</v>
      </c>
      <c r="H358" s="147">
        <v>887</v>
      </c>
    </row>
    <row r="359" spans="1:8" x14ac:dyDescent="0.2">
      <c r="A359" s="119">
        <v>431</v>
      </c>
      <c r="B359" s="57">
        <v>20.47</v>
      </c>
      <c r="C359" s="55"/>
      <c r="D359" s="139">
        <v>26280</v>
      </c>
      <c r="E359" s="138"/>
      <c r="F359" s="139">
        <f t="shared" si="17"/>
        <v>21728</v>
      </c>
      <c r="G359" s="151">
        <f t="shared" si="18"/>
        <v>15406</v>
      </c>
      <c r="H359" s="147">
        <v>887</v>
      </c>
    </row>
    <row r="360" spans="1:8" x14ac:dyDescent="0.2">
      <c r="A360" s="119">
        <v>432</v>
      </c>
      <c r="B360" s="57">
        <v>20.47</v>
      </c>
      <c r="C360" s="55"/>
      <c r="D360" s="139">
        <v>26280</v>
      </c>
      <c r="E360" s="138"/>
      <c r="F360" s="139">
        <f t="shared" si="17"/>
        <v>21728</v>
      </c>
      <c r="G360" s="151">
        <f t="shared" si="18"/>
        <v>15406</v>
      </c>
      <c r="H360" s="147">
        <v>887</v>
      </c>
    </row>
    <row r="361" spans="1:8" x14ac:dyDescent="0.2">
      <c r="A361" s="119">
        <v>433</v>
      </c>
      <c r="B361" s="57">
        <v>20.47</v>
      </c>
      <c r="C361" s="55"/>
      <c r="D361" s="139">
        <v>26280</v>
      </c>
      <c r="E361" s="138"/>
      <c r="F361" s="139">
        <f t="shared" si="17"/>
        <v>21728</v>
      </c>
      <c r="G361" s="151">
        <f t="shared" si="18"/>
        <v>15406</v>
      </c>
      <c r="H361" s="147">
        <v>887</v>
      </c>
    </row>
    <row r="362" spans="1:8" x14ac:dyDescent="0.2">
      <c r="A362" s="119">
        <v>434</v>
      </c>
      <c r="B362" s="57">
        <v>20.47</v>
      </c>
      <c r="C362" s="55"/>
      <c r="D362" s="139">
        <v>26280</v>
      </c>
      <c r="E362" s="138"/>
      <c r="F362" s="139">
        <f t="shared" si="17"/>
        <v>21728</v>
      </c>
      <c r="G362" s="151">
        <f t="shared" si="18"/>
        <v>15406</v>
      </c>
      <c r="H362" s="147">
        <v>887</v>
      </c>
    </row>
    <row r="363" spans="1:8" x14ac:dyDescent="0.2">
      <c r="A363" s="119">
        <v>435</v>
      </c>
      <c r="B363" s="57">
        <v>20.47</v>
      </c>
      <c r="C363" s="55"/>
      <c r="D363" s="139">
        <v>26280</v>
      </c>
      <c r="E363" s="138"/>
      <c r="F363" s="139">
        <f t="shared" si="17"/>
        <v>21728</v>
      </c>
      <c r="G363" s="151">
        <f t="shared" si="18"/>
        <v>15406</v>
      </c>
      <c r="H363" s="147">
        <v>887</v>
      </c>
    </row>
    <row r="364" spans="1:8" x14ac:dyDescent="0.2">
      <c r="A364" s="119">
        <v>436</v>
      </c>
      <c r="B364" s="57">
        <v>20.47</v>
      </c>
      <c r="C364" s="55"/>
      <c r="D364" s="139">
        <v>26280</v>
      </c>
      <c r="E364" s="138"/>
      <c r="F364" s="139">
        <f t="shared" si="17"/>
        <v>21728</v>
      </c>
      <c r="G364" s="151">
        <f t="shared" si="18"/>
        <v>15406</v>
      </c>
      <c r="H364" s="147">
        <v>887</v>
      </c>
    </row>
    <row r="365" spans="1:8" x14ac:dyDescent="0.2">
      <c r="A365" s="119">
        <v>437</v>
      </c>
      <c r="B365" s="57">
        <v>20.47</v>
      </c>
      <c r="C365" s="55"/>
      <c r="D365" s="139">
        <v>26280</v>
      </c>
      <c r="E365" s="138"/>
      <c r="F365" s="139">
        <f t="shared" si="17"/>
        <v>21728</v>
      </c>
      <c r="G365" s="151">
        <f t="shared" si="18"/>
        <v>15406</v>
      </c>
      <c r="H365" s="147">
        <v>887</v>
      </c>
    </row>
    <row r="366" spans="1:8" x14ac:dyDescent="0.2">
      <c r="A366" s="119">
        <v>438</v>
      </c>
      <c r="B366" s="57">
        <v>20.47</v>
      </c>
      <c r="C366" s="55"/>
      <c r="D366" s="139">
        <v>26280</v>
      </c>
      <c r="E366" s="138"/>
      <c r="F366" s="139">
        <f t="shared" si="17"/>
        <v>21728</v>
      </c>
      <c r="G366" s="151">
        <f t="shared" si="18"/>
        <v>15406</v>
      </c>
      <c r="H366" s="147">
        <v>887</v>
      </c>
    </row>
    <row r="367" spans="1:8" x14ac:dyDescent="0.2">
      <c r="A367" s="119">
        <v>439</v>
      </c>
      <c r="B367" s="57">
        <v>20.47</v>
      </c>
      <c r="C367" s="55"/>
      <c r="D367" s="139">
        <v>26280</v>
      </c>
      <c r="E367" s="138"/>
      <c r="F367" s="139">
        <f t="shared" si="17"/>
        <v>21728</v>
      </c>
      <c r="G367" s="151">
        <f t="shared" si="18"/>
        <v>15406</v>
      </c>
      <c r="H367" s="147">
        <v>887</v>
      </c>
    </row>
    <row r="368" spans="1:8" x14ac:dyDescent="0.2">
      <c r="A368" s="119">
        <v>440</v>
      </c>
      <c r="B368" s="57">
        <v>20.47</v>
      </c>
      <c r="C368" s="55"/>
      <c r="D368" s="139">
        <v>26280</v>
      </c>
      <c r="E368" s="138"/>
      <c r="F368" s="139">
        <f t="shared" si="17"/>
        <v>21728</v>
      </c>
      <c r="G368" s="151">
        <f t="shared" si="18"/>
        <v>15406</v>
      </c>
      <c r="H368" s="147">
        <v>887</v>
      </c>
    </row>
    <row r="369" spans="1:8" x14ac:dyDescent="0.2">
      <c r="A369" s="119">
        <v>441</v>
      </c>
      <c r="B369" s="57">
        <v>20.47</v>
      </c>
      <c r="C369" s="55"/>
      <c r="D369" s="139">
        <v>26280</v>
      </c>
      <c r="E369" s="138"/>
      <c r="F369" s="139">
        <f t="shared" si="17"/>
        <v>21728</v>
      </c>
      <c r="G369" s="151">
        <f t="shared" si="18"/>
        <v>15406</v>
      </c>
      <c r="H369" s="147">
        <v>887</v>
      </c>
    </row>
    <row r="370" spans="1:8" x14ac:dyDescent="0.2">
      <c r="A370" s="119">
        <v>442</v>
      </c>
      <c r="B370" s="57">
        <v>20.47</v>
      </c>
      <c r="C370" s="55"/>
      <c r="D370" s="139">
        <v>26280</v>
      </c>
      <c r="E370" s="138"/>
      <c r="F370" s="139">
        <f t="shared" si="17"/>
        <v>21728</v>
      </c>
      <c r="G370" s="151">
        <f t="shared" si="18"/>
        <v>15406</v>
      </c>
      <c r="H370" s="147">
        <v>887</v>
      </c>
    </row>
    <row r="371" spans="1:8" x14ac:dyDescent="0.2">
      <c r="A371" s="119">
        <v>443</v>
      </c>
      <c r="B371" s="57">
        <v>20.47</v>
      </c>
      <c r="C371" s="55"/>
      <c r="D371" s="139">
        <v>26280</v>
      </c>
      <c r="E371" s="138"/>
      <c r="F371" s="139">
        <f t="shared" si="17"/>
        <v>21728</v>
      </c>
      <c r="G371" s="151">
        <f t="shared" si="18"/>
        <v>15406</v>
      </c>
      <c r="H371" s="147">
        <v>887</v>
      </c>
    </row>
    <row r="372" spans="1:8" x14ac:dyDescent="0.2">
      <c r="A372" s="119">
        <v>444</v>
      </c>
      <c r="B372" s="57">
        <v>20.47</v>
      </c>
      <c r="C372" s="55"/>
      <c r="D372" s="139">
        <v>26280</v>
      </c>
      <c r="E372" s="138"/>
      <c r="F372" s="139">
        <f t="shared" si="17"/>
        <v>21728</v>
      </c>
      <c r="G372" s="151">
        <f t="shared" si="18"/>
        <v>15406</v>
      </c>
      <c r="H372" s="147">
        <v>887</v>
      </c>
    </row>
    <row r="373" spans="1:8" x14ac:dyDescent="0.2">
      <c r="A373" s="119">
        <v>445</v>
      </c>
      <c r="B373" s="57">
        <v>20.47</v>
      </c>
      <c r="C373" s="55"/>
      <c r="D373" s="139">
        <v>26280</v>
      </c>
      <c r="E373" s="138"/>
      <c r="F373" s="139">
        <f t="shared" si="17"/>
        <v>21728</v>
      </c>
      <c r="G373" s="151">
        <f t="shared" si="18"/>
        <v>15406</v>
      </c>
      <c r="H373" s="147">
        <v>887</v>
      </c>
    </row>
    <row r="374" spans="1:8" x14ac:dyDescent="0.2">
      <c r="A374" s="119">
        <v>446</v>
      </c>
      <c r="B374" s="57">
        <v>20.47</v>
      </c>
      <c r="C374" s="55"/>
      <c r="D374" s="139">
        <v>26280</v>
      </c>
      <c r="E374" s="138"/>
      <c r="F374" s="139">
        <f t="shared" si="17"/>
        <v>21728</v>
      </c>
      <c r="G374" s="151">
        <f t="shared" si="18"/>
        <v>15406</v>
      </c>
      <c r="H374" s="147">
        <v>887</v>
      </c>
    </row>
    <row r="375" spans="1:8" x14ac:dyDescent="0.2">
      <c r="A375" s="119">
        <v>447</v>
      </c>
      <c r="B375" s="57">
        <v>20.47</v>
      </c>
      <c r="C375" s="55"/>
      <c r="D375" s="139">
        <v>26280</v>
      </c>
      <c r="E375" s="138"/>
      <c r="F375" s="139">
        <f t="shared" si="17"/>
        <v>21728</v>
      </c>
      <c r="G375" s="151">
        <f t="shared" si="18"/>
        <v>15406</v>
      </c>
      <c r="H375" s="147">
        <v>887</v>
      </c>
    </row>
    <row r="376" spans="1:8" x14ac:dyDescent="0.2">
      <c r="A376" s="119">
        <v>448</v>
      </c>
      <c r="B376" s="57">
        <v>20.47</v>
      </c>
      <c r="C376" s="55"/>
      <c r="D376" s="139">
        <v>26280</v>
      </c>
      <c r="E376" s="138"/>
      <c r="F376" s="139">
        <f t="shared" si="17"/>
        <v>21728</v>
      </c>
      <c r="G376" s="151">
        <f t="shared" si="18"/>
        <v>15406</v>
      </c>
      <c r="H376" s="147">
        <v>887</v>
      </c>
    </row>
    <row r="377" spans="1:8" x14ac:dyDescent="0.2">
      <c r="A377" s="119">
        <v>449</v>
      </c>
      <c r="B377" s="57">
        <v>20.47</v>
      </c>
      <c r="C377" s="55"/>
      <c r="D377" s="139">
        <v>26280</v>
      </c>
      <c r="E377" s="138"/>
      <c r="F377" s="139">
        <f t="shared" si="17"/>
        <v>21728</v>
      </c>
      <c r="G377" s="151">
        <f t="shared" si="18"/>
        <v>15406</v>
      </c>
      <c r="H377" s="147">
        <v>887</v>
      </c>
    </row>
    <row r="378" spans="1:8" x14ac:dyDescent="0.2">
      <c r="A378" s="119">
        <v>450</v>
      </c>
      <c r="B378" s="57">
        <v>20.47</v>
      </c>
      <c r="C378" s="55"/>
      <c r="D378" s="139">
        <v>26280</v>
      </c>
      <c r="E378" s="138"/>
      <c r="F378" s="139">
        <f t="shared" si="17"/>
        <v>21728</v>
      </c>
      <c r="G378" s="151">
        <f t="shared" si="18"/>
        <v>15406</v>
      </c>
      <c r="H378" s="147">
        <v>887</v>
      </c>
    </row>
    <row r="379" spans="1:8" x14ac:dyDescent="0.2">
      <c r="A379" s="119">
        <v>451</v>
      </c>
      <c r="B379" s="57">
        <v>20.47</v>
      </c>
      <c r="C379" s="55"/>
      <c r="D379" s="139">
        <v>26280</v>
      </c>
      <c r="E379" s="138"/>
      <c r="F379" s="139">
        <f t="shared" si="17"/>
        <v>21728</v>
      </c>
      <c r="G379" s="151">
        <f t="shared" si="18"/>
        <v>15406</v>
      </c>
      <c r="H379" s="147">
        <v>887</v>
      </c>
    </row>
    <row r="380" spans="1:8" x14ac:dyDescent="0.2">
      <c r="A380" s="119">
        <v>452</v>
      </c>
      <c r="B380" s="57">
        <v>20.47</v>
      </c>
      <c r="C380" s="55"/>
      <c r="D380" s="139">
        <v>26280</v>
      </c>
      <c r="E380" s="138"/>
      <c r="F380" s="139">
        <f t="shared" si="17"/>
        <v>21728</v>
      </c>
      <c r="G380" s="151">
        <f t="shared" si="18"/>
        <v>15406</v>
      </c>
      <c r="H380" s="147">
        <v>887</v>
      </c>
    </row>
    <row r="381" spans="1:8" x14ac:dyDescent="0.2">
      <c r="A381" s="119">
        <v>453</v>
      </c>
      <c r="B381" s="57">
        <v>20.47</v>
      </c>
      <c r="C381" s="55"/>
      <c r="D381" s="139">
        <v>26280</v>
      </c>
      <c r="E381" s="138"/>
      <c r="F381" s="139">
        <f t="shared" si="17"/>
        <v>21728</v>
      </c>
      <c r="G381" s="151">
        <f t="shared" si="18"/>
        <v>15406</v>
      </c>
      <c r="H381" s="147">
        <v>887</v>
      </c>
    </row>
    <row r="382" spans="1:8" x14ac:dyDescent="0.2">
      <c r="A382" s="119">
        <v>454</v>
      </c>
      <c r="B382" s="57">
        <v>20.47</v>
      </c>
      <c r="C382" s="55"/>
      <c r="D382" s="139">
        <v>26280</v>
      </c>
      <c r="E382" s="138"/>
      <c r="F382" s="139">
        <f t="shared" si="17"/>
        <v>21728</v>
      </c>
      <c r="G382" s="151">
        <f t="shared" si="18"/>
        <v>15406</v>
      </c>
      <c r="H382" s="147">
        <v>887</v>
      </c>
    </row>
    <row r="383" spans="1:8" x14ac:dyDescent="0.2">
      <c r="A383" s="119">
        <v>455</v>
      </c>
      <c r="B383" s="57">
        <v>20.47</v>
      </c>
      <c r="C383" s="55"/>
      <c r="D383" s="139">
        <v>26280</v>
      </c>
      <c r="E383" s="138"/>
      <c r="F383" s="139">
        <f t="shared" si="17"/>
        <v>21728</v>
      </c>
      <c r="G383" s="151">
        <f t="shared" si="18"/>
        <v>15406</v>
      </c>
      <c r="H383" s="147">
        <v>887</v>
      </c>
    </row>
    <row r="384" spans="1:8" x14ac:dyDescent="0.2">
      <c r="A384" s="119">
        <v>456</v>
      </c>
      <c r="B384" s="57">
        <v>20.47</v>
      </c>
      <c r="C384" s="55"/>
      <c r="D384" s="139">
        <v>26280</v>
      </c>
      <c r="E384" s="138"/>
      <c r="F384" s="139">
        <f t="shared" si="17"/>
        <v>21728</v>
      </c>
      <c r="G384" s="151">
        <f t="shared" si="18"/>
        <v>15406</v>
      </c>
      <c r="H384" s="147">
        <v>887</v>
      </c>
    </row>
    <row r="385" spans="1:8" x14ac:dyDescent="0.2">
      <c r="A385" s="119">
        <v>457</v>
      </c>
      <c r="B385" s="57">
        <v>20.47</v>
      </c>
      <c r="C385" s="55"/>
      <c r="D385" s="139">
        <v>26280</v>
      </c>
      <c r="E385" s="138"/>
      <c r="F385" s="139">
        <f t="shared" si="17"/>
        <v>21728</v>
      </c>
      <c r="G385" s="151">
        <f t="shared" si="18"/>
        <v>15406</v>
      </c>
      <c r="H385" s="147">
        <v>887</v>
      </c>
    </row>
    <row r="386" spans="1:8" x14ac:dyDescent="0.2">
      <c r="A386" s="119">
        <v>458</v>
      </c>
      <c r="B386" s="57">
        <v>20.47</v>
      </c>
      <c r="C386" s="55"/>
      <c r="D386" s="139">
        <v>26280</v>
      </c>
      <c r="E386" s="138"/>
      <c r="F386" s="139">
        <f t="shared" si="17"/>
        <v>21728</v>
      </c>
      <c r="G386" s="151">
        <f t="shared" si="18"/>
        <v>15406</v>
      </c>
      <c r="H386" s="147">
        <v>887</v>
      </c>
    </row>
    <row r="387" spans="1:8" x14ac:dyDescent="0.2">
      <c r="A387" s="119">
        <v>459</v>
      </c>
      <c r="B387" s="57">
        <v>20.47</v>
      </c>
      <c r="C387" s="55"/>
      <c r="D387" s="139">
        <v>26280</v>
      </c>
      <c r="E387" s="138"/>
      <c r="F387" s="139">
        <f t="shared" si="17"/>
        <v>21728</v>
      </c>
      <c r="G387" s="151">
        <f t="shared" si="18"/>
        <v>15406</v>
      </c>
      <c r="H387" s="147">
        <v>887</v>
      </c>
    </row>
    <row r="388" spans="1:8" x14ac:dyDescent="0.2">
      <c r="A388" s="119">
        <v>460</v>
      </c>
      <c r="B388" s="57">
        <v>20.47</v>
      </c>
      <c r="C388" s="55"/>
      <c r="D388" s="139">
        <v>26280</v>
      </c>
      <c r="E388" s="138"/>
      <c r="F388" s="139">
        <f t="shared" si="17"/>
        <v>21728</v>
      </c>
      <c r="G388" s="151">
        <f t="shared" si="18"/>
        <v>15406</v>
      </c>
      <c r="H388" s="147">
        <v>887</v>
      </c>
    </row>
    <row r="389" spans="1:8" x14ac:dyDescent="0.2">
      <c r="A389" s="119">
        <v>461</v>
      </c>
      <c r="B389" s="57">
        <v>20.47</v>
      </c>
      <c r="C389" s="55"/>
      <c r="D389" s="139">
        <v>26280</v>
      </c>
      <c r="E389" s="138"/>
      <c r="F389" s="139">
        <f t="shared" si="17"/>
        <v>21728</v>
      </c>
      <c r="G389" s="151">
        <f t="shared" si="18"/>
        <v>15406</v>
      </c>
      <c r="H389" s="147">
        <v>887</v>
      </c>
    </row>
    <row r="390" spans="1:8" x14ac:dyDescent="0.2">
      <c r="A390" s="119">
        <v>462</v>
      </c>
      <c r="B390" s="57">
        <v>20.47</v>
      </c>
      <c r="C390" s="55"/>
      <c r="D390" s="139">
        <v>26280</v>
      </c>
      <c r="E390" s="138"/>
      <c r="F390" s="139">
        <f t="shared" si="17"/>
        <v>21728</v>
      </c>
      <c r="G390" s="151">
        <f t="shared" si="18"/>
        <v>15406</v>
      </c>
      <c r="H390" s="147">
        <v>887</v>
      </c>
    </row>
    <row r="391" spans="1:8" x14ac:dyDescent="0.2">
      <c r="A391" s="119">
        <v>463</v>
      </c>
      <c r="B391" s="57">
        <v>20.47</v>
      </c>
      <c r="C391" s="55"/>
      <c r="D391" s="139">
        <v>26280</v>
      </c>
      <c r="E391" s="138"/>
      <c r="F391" s="139">
        <f t="shared" si="17"/>
        <v>21728</v>
      </c>
      <c r="G391" s="151">
        <f t="shared" si="18"/>
        <v>15406</v>
      </c>
      <c r="H391" s="147">
        <v>887</v>
      </c>
    </row>
    <row r="392" spans="1:8" x14ac:dyDescent="0.2">
      <c r="A392" s="119">
        <v>464</v>
      </c>
      <c r="B392" s="57">
        <v>20.47</v>
      </c>
      <c r="C392" s="55"/>
      <c r="D392" s="139">
        <v>26280</v>
      </c>
      <c r="E392" s="138"/>
      <c r="F392" s="139">
        <f t="shared" si="17"/>
        <v>21728</v>
      </c>
      <c r="G392" s="151">
        <f t="shared" si="18"/>
        <v>15406</v>
      </c>
      <c r="H392" s="147">
        <v>887</v>
      </c>
    </row>
    <row r="393" spans="1:8" x14ac:dyDescent="0.2">
      <c r="A393" s="119">
        <v>465</v>
      </c>
      <c r="B393" s="57">
        <v>20.47</v>
      </c>
      <c r="C393" s="55"/>
      <c r="D393" s="139">
        <v>26280</v>
      </c>
      <c r="E393" s="138"/>
      <c r="F393" s="139">
        <f t="shared" si="17"/>
        <v>21728</v>
      </c>
      <c r="G393" s="151">
        <f t="shared" si="18"/>
        <v>15406</v>
      </c>
      <c r="H393" s="147">
        <v>887</v>
      </c>
    </row>
    <row r="394" spans="1:8" x14ac:dyDescent="0.2">
      <c r="A394" s="119">
        <v>466</v>
      </c>
      <c r="B394" s="57">
        <v>20.47</v>
      </c>
      <c r="C394" s="55"/>
      <c r="D394" s="139">
        <v>26280</v>
      </c>
      <c r="E394" s="138"/>
      <c r="F394" s="139">
        <f t="shared" si="17"/>
        <v>21728</v>
      </c>
      <c r="G394" s="151">
        <f t="shared" si="18"/>
        <v>15406</v>
      </c>
      <c r="H394" s="147">
        <v>887</v>
      </c>
    </row>
    <row r="395" spans="1:8" x14ac:dyDescent="0.2">
      <c r="A395" s="119">
        <v>467</v>
      </c>
      <c r="B395" s="57">
        <v>20.47</v>
      </c>
      <c r="C395" s="55"/>
      <c r="D395" s="139">
        <v>26280</v>
      </c>
      <c r="E395" s="138"/>
      <c r="F395" s="139">
        <f t="shared" si="17"/>
        <v>21728</v>
      </c>
      <c r="G395" s="151">
        <f t="shared" si="18"/>
        <v>15406</v>
      </c>
      <c r="H395" s="147">
        <v>887</v>
      </c>
    </row>
    <row r="396" spans="1:8" x14ac:dyDescent="0.2">
      <c r="A396" s="119">
        <v>468</v>
      </c>
      <c r="B396" s="57">
        <v>20.47</v>
      </c>
      <c r="C396" s="55"/>
      <c r="D396" s="139">
        <v>26280</v>
      </c>
      <c r="E396" s="138"/>
      <c r="F396" s="139">
        <f t="shared" si="17"/>
        <v>21728</v>
      </c>
      <c r="G396" s="151">
        <f t="shared" si="18"/>
        <v>15406</v>
      </c>
      <c r="H396" s="147">
        <v>887</v>
      </c>
    </row>
    <row r="397" spans="1:8" x14ac:dyDescent="0.2">
      <c r="A397" s="119">
        <v>469</v>
      </c>
      <c r="B397" s="57">
        <v>20.47</v>
      </c>
      <c r="C397" s="55"/>
      <c r="D397" s="139">
        <v>26280</v>
      </c>
      <c r="E397" s="138"/>
      <c r="F397" s="139">
        <f t="shared" si="17"/>
        <v>21728</v>
      </c>
      <c r="G397" s="151">
        <f t="shared" si="18"/>
        <v>15406</v>
      </c>
      <c r="H397" s="147">
        <v>887</v>
      </c>
    </row>
    <row r="398" spans="1:8" ht="13.5" thickBot="1" x14ac:dyDescent="0.25">
      <c r="A398" s="93">
        <v>470</v>
      </c>
      <c r="B398" s="64">
        <v>20.47</v>
      </c>
      <c r="C398" s="68"/>
      <c r="D398" s="144">
        <v>26280</v>
      </c>
      <c r="E398" s="141"/>
      <c r="F398" s="144">
        <f t="shared" si="17"/>
        <v>21728</v>
      </c>
      <c r="G398" s="153">
        <f t="shared" si="18"/>
        <v>15406</v>
      </c>
      <c r="H398" s="141">
        <v>887</v>
      </c>
    </row>
    <row r="399" spans="1:8" x14ac:dyDescent="0.2">
      <c r="A399" s="66"/>
    </row>
  </sheetData>
  <mergeCells count="1">
    <mergeCell ref="A13:B13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9" orientation="portrait" r:id="rId1"/>
  <headerFooter alignWithMargins="0">
    <oddHeader>&amp;LKrajský úřad Plzeňského kraje&amp;R25. 2. 2015</oddHeader>
    <oddFooter>Stránka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I477"/>
  <sheetViews>
    <sheetView workbookViewId="0">
      <pane ySplit="15" topLeftCell="A16" activePane="bottomLeft" state="frozenSplit"/>
      <selection activeCell="J36" sqref="J36"/>
      <selection pane="bottomLeft" activeCell="A268" sqref="A268:XFD268"/>
    </sheetView>
  </sheetViews>
  <sheetFormatPr defaultRowHeight="12.75" x14ac:dyDescent="0.2"/>
  <cols>
    <col min="1" max="1" width="10" customWidth="1"/>
    <col min="2" max="2" width="9.5703125" customWidth="1"/>
    <col min="3" max="3" width="10.85546875" customWidth="1"/>
    <col min="4" max="4" width="13.42578125" customWidth="1"/>
    <col min="5" max="5" width="13.5703125" customWidth="1"/>
    <col min="6" max="7" width="12.85546875" customWidth="1"/>
    <col min="8" max="8" width="10.7109375" customWidth="1"/>
    <col min="9" max="9" width="16.140625" customWidth="1"/>
  </cols>
  <sheetData>
    <row r="1" spans="1:9" x14ac:dyDescent="0.2">
      <c r="H1" t="s">
        <v>17</v>
      </c>
    </row>
    <row r="2" spans="1:9" ht="4.5" customHeight="1" x14ac:dyDescent="0.2"/>
    <row r="3" spans="1:9" ht="20.25" x14ac:dyDescent="0.3">
      <c r="A3" s="30" t="s">
        <v>735</v>
      </c>
      <c r="C3" s="26"/>
      <c r="D3" s="26"/>
      <c r="E3" s="26"/>
      <c r="F3" s="27"/>
      <c r="G3" s="27"/>
      <c r="H3" s="28"/>
      <c r="I3" s="28"/>
    </row>
    <row r="4" spans="1:9" ht="15" x14ac:dyDescent="0.25">
      <c r="A4" s="58" t="s">
        <v>51</v>
      </c>
      <c r="B4" s="32"/>
      <c r="C4" s="32"/>
      <c r="D4" s="32"/>
      <c r="E4" s="32"/>
      <c r="F4" s="32"/>
      <c r="G4" s="32"/>
      <c r="I4" s="28"/>
    </row>
    <row r="5" spans="1:9" ht="5.25" customHeight="1" x14ac:dyDescent="0.25">
      <c r="A5" s="58"/>
      <c r="B5" s="32"/>
      <c r="C5" s="32"/>
      <c r="D5" s="32"/>
      <c r="E5" s="32"/>
      <c r="F5" s="32"/>
      <c r="G5" s="32"/>
      <c r="I5" s="28"/>
    </row>
    <row r="6" spans="1:9" ht="15.75" x14ac:dyDescent="0.25">
      <c r="A6" s="33"/>
      <c r="B6" s="34"/>
      <c r="C6" s="35" t="s">
        <v>52</v>
      </c>
      <c r="E6" s="36" t="s">
        <v>159</v>
      </c>
      <c r="I6" s="28"/>
    </row>
    <row r="7" spans="1:9" ht="15.75" x14ac:dyDescent="0.25">
      <c r="A7" s="37" t="s">
        <v>229</v>
      </c>
      <c r="B7" s="34"/>
      <c r="C7" s="59">
        <v>9.75</v>
      </c>
      <c r="D7" s="60"/>
      <c r="E7" s="59"/>
      <c r="I7" s="28"/>
    </row>
    <row r="8" spans="1:9" ht="15.75" x14ac:dyDescent="0.25">
      <c r="A8" s="37" t="s">
        <v>230</v>
      </c>
      <c r="B8" s="34"/>
      <c r="C8" s="59" t="s">
        <v>234</v>
      </c>
      <c r="D8" s="60"/>
      <c r="E8" s="59"/>
      <c r="I8" s="28"/>
    </row>
    <row r="9" spans="1:9" ht="15.75" x14ac:dyDescent="0.25">
      <c r="A9" s="37" t="s">
        <v>53</v>
      </c>
      <c r="B9" s="34"/>
      <c r="C9" s="59" t="s">
        <v>235</v>
      </c>
      <c r="D9" s="60"/>
      <c r="E9" s="59"/>
      <c r="I9" s="28"/>
    </row>
    <row r="10" spans="1:9" ht="15.75" x14ac:dyDescent="0.25">
      <c r="A10" s="37" t="s">
        <v>54</v>
      </c>
      <c r="B10" s="34"/>
      <c r="C10" s="59" t="s">
        <v>236</v>
      </c>
      <c r="D10" s="60"/>
      <c r="E10" s="59"/>
      <c r="I10" s="28"/>
    </row>
    <row r="11" spans="1:9" ht="15.75" x14ac:dyDescent="0.25">
      <c r="A11" s="37" t="s">
        <v>55</v>
      </c>
      <c r="B11" s="34"/>
      <c r="C11" s="59" t="s">
        <v>237</v>
      </c>
      <c r="D11" s="60"/>
      <c r="E11" s="59"/>
      <c r="I11" s="28"/>
    </row>
    <row r="12" spans="1:9" ht="15.75" x14ac:dyDescent="0.25">
      <c r="A12" s="37" t="s">
        <v>225</v>
      </c>
      <c r="B12" s="34"/>
      <c r="C12" s="59">
        <v>14.19</v>
      </c>
      <c r="D12" s="60"/>
      <c r="E12" s="59"/>
      <c r="I12" s="28"/>
    </row>
    <row r="13" spans="1:9" ht="6" customHeight="1" thickBot="1" x14ac:dyDescent="0.25">
      <c r="A13" s="512"/>
      <c r="B13" s="512"/>
      <c r="C13" s="44"/>
      <c r="D13" s="45"/>
      <c r="E13" s="46"/>
      <c r="F13" s="46"/>
      <c r="G13" s="46"/>
      <c r="I13" s="28"/>
    </row>
    <row r="14" spans="1:9" ht="15.75" x14ac:dyDescent="0.2">
      <c r="A14" s="29"/>
      <c r="B14" s="47" t="s">
        <v>197</v>
      </c>
      <c r="C14" s="48"/>
      <c r="D14" s="47" t="s">
        <v>198</v>
      </c>
      <c r="E14" s="48"/>
      <c r="F14" s="49" t="s">
        <v>199</v>
      </c>
      <c r="G14" s="513" t="s">
        <v>200</v>
      </c>
      <c r="H14" s="514"/>
    </row>
    <row r="15" spans="1:9" ht="45.75" thickBot="1" x14ac:dyDescent="0.25">
      <c r="A15" s="50" t="s">
        <v>31</v>
      </c>
      <c r="B15" s="51" t="s">
        <v>158</v>
      </c>
      <c r="C15" s="52" t="s">
        <v>159</v>
      </c>
      <c r="D15" s="53" t="s">
        <v>201</v>
      </c>
      <c r="E15" s="54" t="s">
        <v>202</v>
      </c>
      <c r="F15" s="155" t="s">
        <v>199</v>
      </c>
      <c r="G15" s="152" t="s">
        <v>535</v>
      </c>
      <c r="H15" s="156" t="s">
        <v>204</v>
      </c>
    </row>
    <row r="16" spans="1:9" x14ac:dyDescent="0.2">
      <c r="A16" s="158" t="s">
        <v>245</v>
      </c>
      <c r="B16" s="159">
        <v>9.75</v>
      </c>
      <c r="C16" s="160"/>
      <c r="D16" s="172">
        <v>26280</v>
      </c>
      <c r="E16" s="161"/>
      <c r="F16" s="172">
        <f>ROUND(12*1.35278*(1/B16*D16)+H16,0)</f>
        <v>44584</v>
      </c>
      <c r="G16" s="173">
        <f t="shared" ref="G16:G17" si="0">ROUND(12*(1/B16*D16),0)</f>
        <v>32345</v>
      </c>
      <c r="H16" s="174">
        <v>829</v>
      </c>
    </row>
    <row r="17" spans="1:8" x14ac:dyDescent="0.2">
      <c r="A17" s="158">
        <v>70</v>
      </c>
      <c r="B17" s="159">
        <f>ROUND(-0.00000887*POWER(A17,3)+0.0009011*POWER(A17,2)+0.119111*A17+0.1,2)</f>
        <v>9.81</v>
      </c>
      <c r="C17" s="160"/>
      <c r="D17" s="162">
        <v>26280</v>
      </c>
      <c r="E17" s="161"/>
      <c r="F17" s="162">
        <f t="shared" ref="F17:F80" si="1">ROUND(12*1.35278*(1/B17*D17)+H17,0)</f>
        <v>44317</v>
      </c>
      <c r="G17" s="175">
        <f t="shared" si="0"/>
        <v>32147</v>
      </c>
      <c r="H17" s="169">
        <v>829</v>
      </c>
    </row>
    <row r="18" spans="1:8" x14ac:dyDescent="0.2">
      <c r="A18" s="158">
        <v>71</v>
      </c>
      <c r="B18" s="159">
        <f t="shared" ref="B18:B62" si="2">ROUND(-0.00000887*POWER(A18,3)+0.0009011*POWER(A18,2)+0.119111*A18+0.1,2)</f>
        <v>9.92</v>
      </c>
      <c r="C18" s="160"/>
      <c r="D18" s="162">
        <v>26280</v>
      </c>
      <c r="E18" s="161"/>
      <c r="F18" s="162">
        <f t="shared" si="1"/>
        <v>43834</v>
      </c>
      <c r="G18" s="175">
        <f t="shared" ref="G18:G80" si="3">ROUND(12*(1/B18*D18),0)</f>
        <v>31790</v>
      </c>
      <c r="H18" s="169">
        <v>829</v>
      </c>
    </row>
    <row r="19" spans="1:8" x14ac:dyDescent="0.2">
      <c r="A19" s="158">
        <v>72</v>
      </c>
      <c r="B19" s="159">
        <f t="shared" si="2"/>
        <v>10.039999999999999</v>
      </c>
      <c r="C19" s="160"/>
      <c r="D19" s="162">
        <v>26280</v>
      </c>
      <c r="E19" s="161"/>
      <c r="F19" s="162">
        <f t="shared" si="1"/>
        <v>43320</v>
      </c>
      <c r="G19" s="175">
        <f t="shared" si="3"/>
        <v>31410</v>
      </c>
      <c r="H19" s="169">
        <v>829</v>
      </c>
    </row>
    <row r="20" spans="1:8" x14ac:dyDescent="0.2">
      <c r="A20" s="158">
        <v>73</v>
      </c>
      <c r="B20" s="159">
        <f t="shared" si="2"/>
        <v>10.15</v>
      </c>
      <c r="C20" s="160"/>
      <c r="D20" s="162">
        <v>26280</v>
      </c>
      <c r="E20" s="161"/>
      <c r="F20" s="162">
        <f t="shared" si="1"/>
        <v>42860</v>
      </c>
      <c r="G20" s="175">
        <f t="shared" si="3"/>
        <v>31070</v>
      </c>
      <c r="H20" s="169">
        <v>829</v>
      </c>
    </row>
    <row r="21" spans="1:8" x14ac:dyDescent="0.2">
      <c r="A21" s="158">
        <v>74</v>
      </c>
      <c r="B21" s="159">
        <f t="shared" si="2"/>
        <v>10.25</v>
      </c>
      <c r="C21" s="160"/>
      <c r="D21" s="162">
        <v>26280</v>
      </c>
      <c r="E21" s="161"/>
      <c r="F21" s="162">
        <f t="shared" si="1"/>
        <v>42450</v>
      </c>
      <c r="G21" s="175">
        <f t="shared" si="3"/>
        <v>30767</v>
      </c>
      <c r="H21" s="169">
        <v>829</v>
      </c>
    </row>
    <row r="22" spans="1:8" x14ac:dyDescent="0.2">
      <c r="A22" s="158">
        <v>75</v>
      </c>
      <c r="B22" s="159">
        <f t="shared" si="2"/>
        <v>10.36</v>
      </c>
      <c r="C22" s="160"/>
      <c r="D22" s="162">
        <v>26280</v>
      </c>
      <c r="E22" s="161"/>
      <c r="F22" s="162">
        <f t="shared" si="1"/>
        <v>42008</v>
      </c>
      <c r="G22" s="175">
        <f t="shared" si="3"/>
        <v>30440</v>
      </c>
      <c r="H22" s="169">
        <v>829</v>
      </c>
    </row>
    <row r="23" spans="1:8" x14ac:dyDescent="0.2">
      <c r="A23" s="158">
        <v>76</v>
      </c>
      <c r="B23" s="159">
        <f t="shared" si="2"/>
        <v>10.46</v>
      </c>
      <c r="C23" s="160"/>
      <c r="D23" s="162">
        <v>26280</v>
      </c>
      <c r="E23" s="161"/>
      <c r="F23" s="162">
        <f t="shared" si="1"/>
        <v>41614</v>
      </c>
      <c r="G23" s="175">
        <f t="shared" si="3"/>
        <v>30149</v>
      </c>
      <c r="H23" s="169">
        <v>829</v>
      </c>
    </row>
    <row r="24" spans="1:8" x14ac:dyDescent="0.2">
      <c r="A24" s="158">
        <v>77</v>
      </c>
      <c r="B24" s="159">
        <f t="shared" si="2"/>
        <v>10.56</v>
      </c>
      <c r="C24" s="160"/>
      <c r="D24" s="162">
        <v>26280</v>
      </c>
      <c r="E24" s="161"/>
      <c r="F24" s="162">
        <f t="shared" si="1"/>
        <v>41228</v>
      </c>
      <c r="G24" s="175">
        <f t="shared" si="3"/>
        <v>29864</v>
      </c>
      <c r="H24" s="169">
        <v>829</v>
      </c>
    </row>
    <row r="25" spans="1:8" x14ac:dyDescent="0.2">
      <c r="A25" s="158">
        <v>78</v>
      </c>
      <c r="B25" s="159">
        <f t="shared" si="2"/>
        <v>10.66</v>
      </c>
      <c r="C25" s="160"/>
      <c r="D25" s="162">
        <v>26280</v>
      </c>
      <c r="E25" s="161"/>
      <c r="F25" s="162">
        <f t="shared" si="1"/>
        <v>40849</v>
      </c>
      <c r="G25" s="175">
        <f t="shared" si="3"/>
        <v>29583</v>
      </c>
      <c r="H25" s="169">
        <v>829</v>
      </c>
    </row>
    <row r="26" spans="1:8" x14ac:dyDescent="0.2">
      <c r="A26" s="158">
        <v>79</v>
      </c>
      <c r="B26" s="159">
        <f t="shared" si="2"/>
        <v>10.76</v>
      </c>
      <c r="C26" s="160"/>
      <c r="D26" s="162">
        <v>26280</v>
      </c>
      <c r="E26" s="161"/>
      <c r="F26" s="162">
        <f t="shared" si="1"/>
        <v>40477</v>
      </c>
      <c r="G26" s="175">
        <f t="shared" si="3"/>
        <v>29309</v>
      </c>
      <c r="H26" s="169">
        <v>829</v>
      </c>
    </row>
    <row r="27" spans="1:8" x14ac:dyDescent="0.2">
      <c r="A27" s="158">
        <v>80</v>
      </c>
      <c r="B27" s="159">
        <f t="shared" si="2"/>
        <v>10.85</v>
      </c>
      <c r="C27" s="160"/>
      <c r="D27" s="162">
        <v>26280</v>
      </c>
      <c r="E27" s="161"/>
      <c r="F27" s="162">
        <f t="shared" si="1"/>
        <v>40148</v>
      </c>
      <c r="G27" s="175">
        <f t="shared" si="3"/>
        <v>29065</v>
      </c>
      <c r="H27" s="169">
        <v>829</v>
      </c>
    </row>
    <row r="28" spans="1:8" x14ac:dyDescent="0.2">
      <c r="A28" s="158">
        <v>81</v>
      </c>
      <c r="B28" s="159">
        <f t="shared" si="2"/>
        <v>10.95</v>
      </c>
      <c r="C28" s="160"/>
      <c r="D28" s="162">
        <v>26280</v>
      </c>
      <c r="E28" s="161"/>
      <c r="F28" s="162">
        <f t="shared" si="1"/>
        <v>39789</v>
      </c>
      <c r="G28" s="175">
        <f t="shared" si="3"/>
        <v>28800</v>
      </c>
      <c r="H28" s="169">
        <v>829</v>
      </c>
    </row>
    <row r="29" spans="1:8" x14ac:dyDescent="0.2">
      <c r="A29" s="158">
        <v>82</v>
      </c>
      <c r="B29" s="159">
        <f t="shared" si="2"/>
        <v>11.04</v>
      </c>
      <c r="C29" s="160"/>
      <c r="D29" s="162">
        <v>26280</v>
      </c>
      <c r="E29" s="161"/>
      <c r="F29" s="162">
        <f t="shared" si="1"/>
        <v>39471</v>
      </c>
      <c r="G29" s="175">
        <f t="shared" si="3"/>
        <v>28565</v>
      </c>
      <c r="H29" s="169">
        <v>829</v>
      </c>
    </row>
    <row r="30" spans="1:8" x14ac:dyDescent="0.2">
      <c r="A30" s="158">
        <v>83</v>
      </c>
      <c r="B30" s="159">
        <f t="shared" si="2"/>
        <v>11.12</v>
      </c>
      <c r="C30" s="160"/>
      <c r="D30" s="162">
        <v>26280</v>
      </c>
      <c r="E30" s="161"/>
      <c r="F30" s="162">
        <f t="shared" si="1"/>
        <v>39193</v>
      </c>
      <c r="G30" s="175">
        <f t="shared" si="3"/>
        <v>28360</v>
      </c>
      <c r="H30" s="169">
        <v>829</v>
      </c>
    </row>
    <row r="31" spans="1:8" x14ac:dyDescent="0.2">
      <c r="A31" s="158">
        <v>84</v>
      </c>
      <c r="B31" s="159">
        <f t="shared" si="2"/>
        <v>11.21</v>
      </c>
      <c r="C31" s="160"/>
      <c r="D31" s="162">
        <v>26280</v>
      </c>
      <c r="E31" s="161"/>
      <c r="F31" s="162">
        <f t="shared" si="1"/>
        <v>38885</v>
      </c>
      <c r="G31" s="175">
        <f t="shared" si="3"/>
        <v>28132</v>
      </c>
      <c r="H31" s="169">
        <v>829</v>
      </c>
    </row>
    <row r="32" spans="1:8" x14ac:dyDescent="0.2">
      <c r="A32" s="158">
        <v>85</v>
      </c>
      <c r="B32" s="159">
        <f t="shared" si="2"/>
        <v>11.29</v>
      </c>
      <c r="C32" s="160"/>
      <c r="D32" s="162">
        <v>26280</v>
      </c>
      <c r="E32" s="161"/>
      <c r="F32" s="162">
        <f t="shared" si="1"/>
        <v>38616</v>
      </c>
      <c r="G32" s="175">
        <f t="shared" si="3"/>
        <v>27933</v>
      </c>
      <c r="H32" s="169">
        <v>829</v>
      </c>
    </row>
    <row r="33" spans="1:8" x14ac:dyDescent="0.2">
      <c r="A33" s="158">
        <v>86</v>
      </c>
      <c r="B33" s="159">
        <f t="shared" si="2"/>
        <v>11.37</v>
      </c>
      <c r="C33" s="160"/>
      <c r="D33" s="162">
        <v>26280</v>
      </c>
      <c r="E33" s="161"/>
      <c r="F33" s="162">
        <f t="shared" si="1"/>
        <v>38350</v>
      </c>
      <c r="G33" s="175">
        <f t="shared" si="3"/>
        <v>27736</v>
      </c>
      <c r="H33" s="169">
        <v>829</v>
      </c>
    </row>
    <row r="34" spans="1:8" x14ac:dyDescent="0.2">
      <c r="A34" s="158">
        <v>87</v>
      </c>
      <c r="B34" s="159">
        <f t="shared" si="2"/>
        <v>11.44</v>
      </c>
      <c r="C34" s="160"/>
      <c r="D34" s="162">
        <v>26280</v>
      </c>
      <c r="E34" s="161"/>
      <c r="F34" s="162">
        <f t="shared" si="1"/>
        <v>38120</v>
      </c>
      <c r="G34" s="175">
        <f t="shared" si="3"/>
        <v>27566</v>
      </c>
      <c r="H34" s="169">
        <v>829</v>
      </c>
    </row>
    <row r="35" spans="1:8" x14ac:dyDescent="0.2">
      <c r="A35" s="158">
        <v>88</v>
      </c>
      <c r="B35" s="159">
        <f t="shared" si="2"/>
        <v>11.52</v>
      </c>
      <c r="C35" s="160"/>
      <c r="D35" s="162">
        <v>26280</v>
      </c>
      <c r="E35" s="161"/>
      <c r="F35" s="162">
        <f t="shared" si="1"/>
        <v>37861</v>
      </c>
      <c r="G35" s="175">
        <f t="shared" si="3"/>
        <v>27375</v>
      </c>
      <c r="H35" s="169">
        <v>829</v>
      </c>
    </row>
    <row r="36" spans="1:8" x14ac:dyDescent="0.2">
      <c r="A36" s="158">
        <v>89</v>
      </c>
      <c r="B36" s="159">
        <f t="shared" si="2"/>
        <v>11.59</v>
      </c>
      <c r="C36" s="160"/>
      <c r="D36" s="162">
        <v>26280</v>
      </c>
      <c r="E36" s="161"/>
      <c r="F36" s="162">
        <f t="shared" si="1"/>
        <v>37638</v>
      </c>
      <c r="G36" s="175">
        <f t="shared" si="3"/>
        <v>27210</v>
      </c>
      <c r="H36" s="169">
        <v>829</v>
      </c>
    </row>
    <row r="37" spans="1:8" x14ac:dyDescent="0.2">
      <c r="A37" s="158">
        <v>90</v>
      </c>
      <c r="B37" s="159">
        <f t="shared" si="2"/>
        <v>11.65</v>
      </c>
      <c r="C37" s="160"/>
      <c r="D37" s="162">
        <v>26280</v>
      </c>
      <c r="E37" s="161"/>
      <c r="F37" s="162">
        <f t="shared" si="1"/>
        <v>37448</v>
      </c>
      <c r="G37" s="175">
        <f t="shared" si="3"/>
        <v>27070</v>
      </c>
      <c r="H37" s="169">
        <v>829</v>
      </c>
    </row>
    <row r="38" spans="1:8" x14ac:dyDescent="0.2">
      <c r="A38" s="158">
        <v>91</v>
      </c>
      <c r="B38" s="159">
        <f t="shared" si="2"/>
        <v>11.72</v>
      </c>
      <c r="C38" s="160"/>
      <c r="D38" s="162">
        <v>26280</v>
      </c>
      <c r="E38" s="161"/>
      <c r="F38" s="162">
        <f t="shared" si="1"/>
        <v>37229</v>
      </c>
      <c r="G38" s="175">
        <f t="shared" si="3"/>
        <v>26908</v>
      </c>
      <c r="H38" s="169">
        <v>829</v>
      </c>
    </row>
    <row r="39" spans="1:8" x14ac:dyDescent="0.2">
      <c r="A39" s="158">
        <v>92</v>
      </c>
      <c r="B39" s="159">
        <f t="shared" si="2"/>
        <v>11.78</v>
      </c>
      <c r="C39" s="160"/>
      <c r="D39" s="162">
        <v>26280</v>
      </c>
      <c r="E39" s="161"/>
      <c r="F39" s="162">
        <f t="shared" si="1"/>
        <v>37044</v>
      </c>
      <c r="G39" s="175">
        <f t="shared" si="3"/>
        <v>26771</v>
      </c>
      <c r="H39" s="169">
        <v>829</v>
      </c>
    </row>
    <row r="40" spans="1:8" x14ac:dyDescent="0.2">
      <c r="A40" s="158">
        <v>93</v>
      </c>
      <c r="B40" s="159">
        <f t="shared" si="2"/>
        <v>11.84</v>
      </c>
      <c r="C40" s="160"/>
      <c r="D40" s="162">
        <v>26280</v>
      </c>
      <c r="E40" s="161"/>
      <c r="F40" s="162">
        <f t="shared" si="1"/>
        <v>36860</v>
      </c>
      <c r="G40" s="175">
        <f t="shared" si="3"/>
        <v>26635</v>
      </c>
      <c r="H40" s="169">
        <v>829</v>
      </c>
    </row>
    <row r="41" spans="1:8" x14ac:dyDescent="0.2">
      <c r="A41" s="158">
        <v>94</v>
      </c>
      <c r="B41" s="159">
        <f t="shared" si="2"/>
        <v>11.89</v>
      </c>
      <c r="C41" s="160"/>
      <c r="D41" s="162">
        <v>26280</v>
      </c>
      <c r="E41" s="161"/>
      <c r="F41" s="162">
        <f t="shared" si="1"/>
        <v>36709</v>
      </c>
      <c r="G41" s="175">
        <f t="shared" si="3"/>
        <v>26523</v>
      </c>
      <c r="H41" s="169">
        <v>829</v>
      </c>
    </row>
    <row r="42" spans="1:8" x14ac:dyDescent="0.2">
      <c r="A42" s="158">
        <v>95</v>
      </c>
      <c r="B42" s="159">
        <f t="shared" si="2"/>
        <v>11.94</v>
      </c>
      <c r="C42" s="160"/>
      <c r="D42" s="162">
        <v>26280</v>
      </c>
      <c r="E42" s="161"/>
      <c r="F42" s="162">
        <f t="shared" si="1"/>
        <v>36559</v>
      </c>
      <c r="G42" s="175">
        <f t="shared" si="3"/>
        <v>26412</v>
      </c>
      <c r="H42" s="169">
        <v>829</v>
      </c>
    </row>
    <row r="43" spans="1:8" x14ac:dyDescent="0.2">
      <c r="A43" s="158">
        <v>96</v>
      </c>
      <c r="B43" s="159">
        <f t="shared" si="2"/>
        <v>11.99</v>
      </c>
      <c r="C43" s="160"/>
      <c r="D43" s="162">
        <v>26280</v>
      </c>
      <c r="E43" s="161"/>
      <c r="F43" s="162">
        <f t="shared" si="1"/>
        <v>36410</v>
      </c>
      <c r="G43" s="175">
        <f t="shared" si="3"/>
        <v>26302</v>
      </c>
      <c r="H43" s="169">
        <v>829</v>
      </c>
    </row>
    <row r="44" spans="1:8" x14ac:dyDescent="0.2">
      <c r="A44" s="158">
        <v>97</v>
      </c>
      <c r="B44" s="159">
        <f t="shared" si="2"/>
        <v>12.04</v>
      </c>
      <c r="C44" s="160"/>
      <c r="D44" s="162">
        <v>26280</v>
      </c>
      <c r="E44" s="161"/>
      <c r="F44" s="162">
        <f t="shared" si="1"/>
        <v>36262</v>
      </c>
      <c r="G44" s="175">
        <f t="shared" si="3"/>
        <v>26193</v>
      </c>
      <c r="H44" s="169">
        <v>829</v>
      </c>
    </row>
    <row r="45" spans="1:8" x14ac:dyDescent="0.2">
      <c r="A45" s="158">
        <v>98</v>
      </c>
      <c r="B45" s="159">
        <f t="shared" si="2"/>
        <v>12.08</v>
      </c>
      <c r="C45" s="160"/>
      <c r="D45" s="162">
        <v>26280</v>
      </c>
      <c r="E45" s="161"/>
      <c r="F45" s="162">
        <f t="shared" si="1"/>
        <v>36145</v>
      </c>
      <c r="G45" s="175">
        <f t="shared" si="3"/>
        <v>26106</v>
      </c>
      <c r="H45" s="169">
        <v>829</v>
      </c>
    </row>
    <row r="46" spans="1:8" x14ac:dyDescent="0.2">
      <c r="A46" s="158">
        <v>99</v>
      </c>
      <c r="B46" s="159">
        <f t="shared" si="2"/>
        <v>12.12</v>
      </c>
      <c r="C46" s="160"/>
      <c r="D46" s="162">
        <v>26280</v>
      </c>
      <c r="E46" s="161"/>
      <c r="F46" s="162">
        <f t="shared" si="1"/>
        <v>36028</v>
      </c>
      <c r="G46" s="175">
        <f t="shared" si="3"/>
        <v>26020</v>
      </c>
      <c r="H46" s="169">
        <v>829</v>
      </c>
    </row>
    <row r="47" spans="1:8" x14ac:dyDescent="0.2">
      <c r="A47" s="158">
        <v>100</v>
      </c>
      <c r="B47" s="159">
        <f t="shared" si="2"/>
        <v>12.15</v>
      </c>
      <c r="C47" s="160"/>
      <c r="D47" s="162">
        <v>26280</v>
      </c>
      <c r="E47" s="161"/>
      <c r="F47" s="162">
        <f t="shared" si="1"/>
        <v>35941</v>
      </c>
      <c r="G47" s="175">
        <f t="shared" si="3"/>
        <v>25956</v>
      </c>
      <c r="H47" s="169">
        <v>829</v>
      </c>
    </row>
    <row r="48" spans="1:8" x14ac:dyDescent="0.2">
      <c r="A48" s="158">
        <v>101</v>
      </c>
      <c r="B48" s="159">
        <f t="shared" si="2"/>
        <v>12.18</v>
      </c>
      <c r="C48" s="160"/>
      <c r="D48" s="162">
        <v>26280</v>
      </c>
      <c r="E48" s="161"/>
      <c r="F48" s="162">
        <f t="shared" si="1"/>
        <v>35855</v>
      </c>
      <c r="G48" s="175">
        <f t="shared" si="3"/>
        <v>25892</v>
      </c>
      <c r="H48" s="169">
        <v>829</v>
      </c>
    </row>
    <row r="49" spans="1:8" x14ac:dyDescent="0.2">
      <c r="A49" s="158">
        <v>102</v>
      </c>
      <c r="B49" s="159">
        <f t="shared" si="2"/>
        <v>12.21</v>
      </c>
      <c r="C49" s="160"/>
      <c r="D49" s="162">
        <v>26280</v>
      </c>
      <c r="E49" s="161"/>
      <c r="F49" s="162">
        <f t="shared" si="1"/>
        <v>35769</v>
      </c>
      <c r="G49" s="175">
        <f t="shared" si="3"/>
        <v>25828</v>
      </c>
      <c r="H49" s="169">
        <v>829</v>
      </c>
    </row>
    <row r="50" spans="1:8" x14ac:dyDescent="0.2">
      <c r="A50" s="158">
        <v>103</v>
      </c>
      <c r="B50" s="159">
        <f t="shared" si="2"/>
        <v>12.24</v>
      </c>
      <c r="C50" s="160"/>
      <c r="D50" s="162">
        <v>26280</v>
      </c>
      <c r="E50" s="161"/>
      <c r="F50" s="162">
        <f t="shared" si="1"/>
        <v>35683</v>
      </c>
      <c r="G50" s="175">
        <f t="shared" si="3"/>
        <v>25765</v>
      </c>
      <c r="H50" s="169">
        <v>829</v>
      </c>
    </row>
    <row r="51" spans="1:8" x14ac:dyDescent="0.2">
      <c r="A51" s="158">
        <v>104</v>
      </c>
      <c r="B51" s="159">
        <f t="shared" si="2"/>
        <v>12.26</v>
      </c>
      <c r="C51" s="160"/>
      <c r="D51" s="162">
        <v>26280</v>
      </c>
      <c r="E51" s="161"/>
      <c r="F51" s="162">
        <f t="shared" si="1"/>
        <v>35626</v>
      </c>
      <c r="G51" s="175">
        <f t="shared" si="3"/>
        <v>25723</v>
      </c>
      <c r="H51" s="169">
        <v>829</v>
      </c>
    </row>
    <row r="52" spans="1:8" x14ac:dyDescent="0.2">
      <c r="A52" s="158">
        <v>105</v>
      </c>
      <c r="B52" s="159">
        <f t="shared" si="2"/>
        <v>12.27</v>
      </c>
      <c r="C52" s="160"/>
      <c r="D52" s="162">
        <v>26280</v>
      </c>
      <c r="E52" s="161"/>
      <c r="F52" s="162">
        <f t="shared" si="1"/>
        <v>35598</v>
      </c>
      <c r="G52" s="175">
        <f t="shared" si="3"/>
        <v>25702</v>
      </c>
      <c r="H52" s="169">
        <v>829</v>
      </c>
    </row>
    <row r="53" spans="1:8" x14ac:dyDescent="0.2">
      <c r="A53" s="158">
        <v>106</v>
      </c>
      <c r="B53" s="159">
        <f t="shared" si="2"/>
        <v>12.29</v>
      </c>
      <c r="C53" s="160"/>
      <c r="D53" s="162">
        <v>26280</v>
      </c>
      <c r="E53" s="161"/>
      <c r="F53" s="162">
        <f t="shared" si="1"/>
        <v>35541</v>
      </c>
      <c r="G53" s="175">
        <f t="shared" si="3"/>
        <v>25660</v>
      </c>
      <c r="H53" s="169">
        <v>829</v>
      </c>
    </row>
    <row r="54" spans="1:8" x14ac:dyDescent="0.2">
      <c r="A54" s="158">
        <v>107</v>
      </c>
      <c r="B54" s="159">
        <f t="shared" si="2"/>
        <v>12.3</v>
      </c>
      <c r="C54" s="160"/>
      <c r="D54" s="162">
        <v>26280</v>
      </c>
      <c r="E54" s="161"/>
      <c r="F54" s="162">
        <f t="shared" si="1"/>
        <v>35513</v>
      </c>
      <c r="G54" s="175">
        <f t="shared" si="3"/>
        <v>25639</v>
      </c>
      <c r="H54" s="169">
        <v>829</v>
      </c>
    </row>
    <row r="55" spans="1:8" x14ac:dyDescent="0.2">
      <c r="A55" s="158">
        <v>108</v>
      </c>
      <c r="B55" s="159">
        <f t="shared" si="2"/>
        <v>12.3</v>
      </c>
      <c r="C55" s="160"/>
      <c r="D55" s="162">
        <v>26280</v>
      </c>
      <c r="E55" s="161"/>
      <c r="F55" s="162">
        <f t="shared" si="1"/>
        <v>35513</v>
      </c>
      <c r="G55" s="175">
        <f t="shared" si="3"/>
        <v>25639</v>
      </c>
      <c r="H55" s="169">
        <v>829</v>
      </c>
    </row>
    <row r="56" spans="1:8" x14ac:dyDescent="0.2">
      <c r="A56" s="158">
        <v>109</v>
      </c>
      <c r="B56" s="159">
        <f t="shared" si="2"/>
        <v>12.3</v>
      </c>
      <c r="C56" s="160"/>
      <c r="D56" s="162">
        <v>26280</v>
      </c>
      <c r="E56" s="161"/>
      <c r="F56" s="162">
        <f t="shared" si="1"/>
        <v>35513</v>
      </c>
      <c r="G56" s="175">
        <f t="shared" si="3"/>
        <v>25639</v>
      </c>
      <c r="H56" s="169">
        <v>829</v>
      </c>
    </row>
    <row r="57" spans="1:8" x14ac:dyDescent="0.2">
      <c r="A57" s="158">
        <v>110</v>
      </c>
      <c r="B57" s="159">
        <f t="shared" si="2"/>
        <v>12.3</v>
      </c>
      <c r="C57" s="160"/>
      <c r="D57" s="162">
        <v>26280</v>
      </c>
      <c r="E57" s="161"/>
      <c r="F57" s="162">
        <f t="shared" si="1"/>
        <v>35513</v>
      </c>
      <c r="G57" s="175">
        <f t="shared" si="3"/>
        <v>25639</v>
      </c>
      <c r="H57" s="169">
        <v>829</v>
      </c>
    </row>
    <row r="58" spans="1:8" x14ac:dyDescent="0.2">
      <c r="A58" s="158">
        <v>111</v>
      </c>
      <c r="B58" s="159">
        <f t="shared" si="2"/>
        <v>12.29</v>
      </c>
      <c r="C58" s="160"/>
      <c r="D58" s="162">
        <v>26280</v>
      </c>
      <c r="E58" s="161"/>
      <c r="F58" s="162">
        <f t="shared" si="1"/>
        <v>35541</v>
      </c>
      <c r="G58" s="175">
        <f t="shared" si="3"/>
        <v>25660</v>
      </c>
      <c r="H58" s="169">
        <v>829</v>
      </c>
    </row>
    <row r="59" spans="1:8" x14ac:dyDescent="0.2">
      <c r="A59" s="158">
        <v>112</v>
      </c>
      <c r="B59" s="159">
        <f t="shared" si="2"/>
        <v>12.28</v>
      </c>
      <c r="C59" s="160"/>
      <c r="D59" s="162">
        <v>26280</v>
      </c>
      <c r="E59" s="161"/>
      <c r="F59" s="162">
        <f t="shared" si="1"/>
        <v>35569</v>
      </c>
      <c r="G59" s="175">
        <f t="shared" si="3"/>
        <v>25681</v>
      </c>
      <c r="H59" s="169">
        <v>829</v>
      </c>
    </row>
    <row r="60" spans="1:8" x14ac:dyDescent="0.2">
      <c r="A60" s="158">
        <v>113</v>
      </c>
      <c r="B60" s="159">
        <f t="shared" si="2"/>
        <v>12.27</v>
      </c>
      <c r="C60" s="160"/>
      <c r="D60" s="162">
        <v>26280</v>
      </c>
      <c r="E60" s="161"/>
      <c r="F60" s="162">
        <f t="shared" si="1"/>
        <v>35598</v>
      </c>
      <c r="G60" s="175">
        <f t="shared" si="3"/>
        <v>25702</v>
      </c>
      <c r="H60" s="169">
        <v>829</v>
      </c>
    </row>
    <row r="61" spans="1:8" x14ac:dyDescent="0.2">
      <c r="A61" s="158">
        <v>114</v>
      </c>
      <c r="B61" s="159">
        <f t="shared" si="2"/>
        <v>12.25</v>
      </c>
      <c r="C61" s="160"/>
      <c r="D61" s="162">
        <v>26280</v>
      </c>
      <c r="E61" s="161"/>
      <c r="F61" s="162">
        <f t="shared" si="1"/>
        <v>35655</v>
      </c>
      <c r="G61" s="175">
        <f t="shared" si="3"/>
        <v>25744</v>
      </c>
      <c r="H61" s="169">
        <v>829</v>
      </c>
    </row>
    <row r="62" spans="1:8" x14ac:dyDescent="0.2">
      <c r="A62" s="166">
        <v>115</v>
      </c>
      <c r="B62" s="167">
        <f t="shared" si="2"/>
        <v>12.22</v>
      </c>
      <c r="C62" s="168"/>
      <c r="D62" s="162">
        <v>26280</v>
      </c>
      <c r="E62" s="169"/>
      <c r="F62" s="162">
        <f t="shared" si="1"/>
        <v>35740</v>
      </c>
      <c r="G62" s="175">
        <f t="shared" si="3"/>
        <v>25807</v>
      </c>
      <c r="H62" s="169">
        <v>829</v>
      </c>
    </row>
    <row r="63" spans="1:8" x14ac:dyDescent="0.2">
      <c r="A63" s="166">
        <v>116</v>
      </c>
      <c r="B63" s="167">
        <f>ROUND(0.00981*A63+11.08,2)</f>
        <v>12.22</v>
      </c>
      <c r="C63" s="168"/>
      <c r="D63" s="162">
        <v>26280</v>
      </c>
      <c r="E63" s="169"/>
      <c r="F63" s="162">
        <f t="shared" si="1"/>
        <v>35740</v>
      </c>
      <c r="G63" s="175">
        <f t="shared" si="3"/>
        <v>25807</v>
      </c>
      <c r="H63" s="169">
        <v>829</v>
      </c>
    </row>
    <row r="64" spans="1:8" x14ac:dyDescent="0.2">
      <c r="A64" s="158">
        <v>117</v>
      </c>
      <c r="B64" s="159">
        <f t="shared" ref="B64:B107" si="4">ROUND(0.00981*A64+11.08,2)</f>
        <v>12.23</v>
      </c>
      <c r="C64" s="160"/>
      <c r="D64" s="162">
        <v>26280</v>
      </c>
      <c r="E64" s="161"/>
      <c r="F64" s="162">
        <f t="shared" si="1"/>
        <v>35711</v>
      </c>
      <c r="G64" s="175">
        <f t="shared" si="3"/>
        <v>25786</v>
      </c>
      <c r="H64" s="169">
        <v>829</v>
      </c>
    </row>
    <row r="65" spans="1:8" x14ac:dyDescent="0.2">
      <c r="A65" s="158">
        <v>118</v>
      </c>
      <c r="B65" s="159">
        <f t="shared" si="4"/>
        <v>12.24</v>
      </c>
      <c r="C65" s="160"/>
      <c r="D65" s="162">
        <v>26280</v>
      </c>
      <c r="E65" s="161"/>
      <c r="F65" s="162">
        <f t="shared" si="1"/>
        <v>35683</v>
      </c>
      <c r="G65" s="175">
        <f t="shared" si="3"/>
        <v>25765</v>
      </c>
      <c r="H65" s="169">
        <v>829</v>
      </c>
    </row>
    <row r="66" spans="1:8" x14ac:dyDescent="0.2">
      <c r="A66" s="158">
        <v>119</v>
      </c>
      <c r="B66" s="159">
        <f t="shared" si="4"/>
        <v>12.25</v>
      </c>
      <c r="C66" s="160"/>
      <c r="D66" s="162">
        <v>26280</v>
      </c>
      <c r="E66" s="161"/>
      <c r="F66" s="162">
        <f t="shared" si="1"/>
        <v>35655</v>
      </c>
      <c r="G66" s="175">
        <f t="shared" si="3"/>
        <v>25744</v>
      </c>
      <c r="H66" s="169">
        <v>829</v>
      </c>
    </row>
    <row r="67" spans="1:8" x14ac:dyDescent="0.2">
      <c r="A67" s="158">
        <v>120</v>
      </c>
      <c r="B67" s="159">
        <f t="shared" si="4"/>
        <v>12.26</v>
      </c>
      <c r="C67" s="160"/>
      <c r="D67" s="162">
        <v>26280</v>
      </c>
      <c r="E67" s="161"/>
      <c r="F67" s="162">
        <f t="shared" si="1"/>
        <v>35626</v>
      </c>
      <c r="G67" s="175">
        <f t="shared" si="3"/>
        <v>25723</v>
      </c>
      <c r="H67" s="169">
        <v>829</v>
      </c>
    </row>
    <row r="68" spans="1:8" x14ac:dyDescent="0.2">
      <c r="A68" s="158">
        <v>121</v>
      </c>
      <c r="B68" s="159">
        <f t="shared" si="4"/>
        <v>12.27</v>
      </c>
      <c r="C68" s="160"/>
      <c r="D68" s="162">
        <v>26280</v>
      </c>
      <c r="E68" s="161"/>
      <c r="F68" s="162">
        <f t="shared" si="1"/>
        <v>35598</v>
      </c>
      <c r="G68" s="175">
        <f t="shared" si="3"/>
        <v>25702</v>
      </c>
      <c r="H68" s="169">
        <v>829</v>
      </c>
    </row>
    <row r="69" spans="1:8" x14ac:dyDescent="0.2">
      <c r="A69" s="158">
        <v>122</v>
      </c>
      <c r="B69" s="159">
        <f t="shared" si="4"/>
        <v>12.28</v>
      </c>
      <c r="C69" s="160"/>
      <c r="D69" s="162">
        <v>26280</v>
      </c>
      <c r="E69" s="161"/>
      <c r="F69" s="162">
        <f t="shared" si="1"/>
        <v>35569</v>
      </c>
      <c r="G69" s="175">
        <f t="shared" si="3"/>
        <v>25681</v>
      </c>
      <c r="H69" s="169">
        <v>829</v>
      </c>
    </row>
    <row r="70" spans="1:8" x14ac:dyDescent="0.2">
      <c r="A70" s="158">
        <v>123</v>
      </c>
      <c r="B70" s="159">
        <f t="shared" si="4"/>
        <v>12.29</v>
      </c>
      <c r="C70" s="160"/>
      <c r="D70" s="162">
        <v>26280</v>
      </c>
      <c r="E70" s="161"/>
      <c r="F70" s="162">
        <f t="shared" si="1"/>
        <v>35541</v>
      </c>
      <c r="G70" s="175">
        <f t="shared" si="3"/>
        <v>25660</v>
      </c>
      <c r="H70" s="169">
        <v>829</v>
      </c>
    </row>
    <row r="71" spans="1:8" x14ac:dyDescent="0.2">
      <c r="A71" s="158">
        <v>124</v>
      </c>
      <c r="B71" s="159">
        <f t="shared" si="4"/>
        <v>12.3</v>
      </c>
      <c r="C71" s="160"/>
      <c r="D71" s="162">
        <v>26280</v>
      </c>
      <c r="E71" s="161"/>
      <c r="F71" s="162">
        <f t="shared" si="1"/>
        <v>35513</v>
      </c>
      <c r="G71" s="175">
        <f t="shared" si="3"/>
        <v>25639</v>
      </c>
      <c r="H71" s="169">
        <v>829</v>
      </c>
    </row>
    <row r="72" spans="1:8" x14ac:dyDescent="0.2">
      <c r="A72" s="158">
        <v>125</v>
      </c>
      <c r="B72" s="159">
        <f t="shared" si="4"/>
        <v>12.31</v>
      </c>
      <c r="C72" s="160"/>
      <c r="D72" s="162">
        <v>26280</v>
      </c>
      <c r="E72" s="161"/>
      <c r="F72" s="162">
        <f t="shared" si="1"/>
        <v>35485</v>
      </c>
      <c r="G72" s="175">
        <f t="shared" si="3"/>
        <v>25618</v>
      </c>
      <c r="H72" s="169">
        <v>829</v>
      </c>
    </row>
    <row r="73" spans="1:8" x14ac:dyDescent="0.2">
      <c r="A73" s="158">
        <v>126</v>
      </c>
      <c r="B73" s="159">
        <f t="shared" si="4"/>
        <v>12.32</v>
      </c>
      <c r="C73" s="160"/>
      <c r="D73" s="162">
        <v>26280</v>
      </c>
      <c r="E73" s="161"/>
      <c r="F73" s="162">
        <f t="shared" si="1"/>
        <v>35457</v>
      </c>
      <c r="G73" s="175">
        <f t="shared" si="3"/>
        <v>25597</v>
      </c>
      <c r="H73" s="169">
        <v>829</v>
      </c>
    </row>
    <row r="74" spans="1:8" x14ac:dyDescent="0.2">
      <c r="A74" s="158">
        <v>127</v>
      </c>
      <c r="B74" s="159">
        <f t="shared" si="4"/>
        <v>12.33</v>
      </c>
      <c r="C74" s="160"/>
      <c r="D74" s="162">
        <v>26280</v>
      </c>
      <c r="E74" s="161"/>
      <c r="F74" s="162">
        <f t="shared" si="1"/>
        <v>35429</v>
      </c>
      <c r="G74" s="175">
        <f t="shared" si="3"/>
        <v>25577</v>
      </c>
      <c r="H74" s="169">
        <v>829</v>
      </c>
    </row>
    <row r="75" spans="1:8" x14ac:dyDescent="0.2">
      <c r="A75" s="158">
        <v>128</v>
      </c>
      <c r="B75" s="159">
        <f t="shared" si="4"/>
        <v>12.34</v>
      </c>
      <c r="C75" s="160"/>
      <c r="D75" s="162">
        <v>26280</v>
      </c>
      <c r="E75" s="161"/>
      <c r="F75" s="162">
        <f t="shared" si="1"/>
        <v>35401</v>
      </c>
      <c r="G75" s="175">
        <f t="shared" si="3"/>
        <v>25556</v>
      </c>
      <c r="H75" s="169">
        <v>829</v>
      </c>
    </row>
    <row r="76" spans="1:8" x14ac:dyDescent="0.2">
      <c r="A76" s="158">
        <v>129</v>
      </c>
      <c r="B76" s="159">
        <f t="shared" si="4"/>
        <v>12.35</v>
      </c>
      <c r="C76" s="160"/>
      <c r="D76" s="162">
        <v>26280</v>
      </c>
      <c r="E76" s="161"/>
      <c r="F76" s="162">
        <f t="shared" si="1"/>
        <v>35373</v>
      </c>
      <c r="G76" s="175">
        <f t="shared" si="3"/>
        <v>25535</v>
      </c>
      <c r="H76" s="169">
        <v>829</v>
      </c>
    </row>
    <row r="77" spans="1:8" x14ac:dyDescent="0.2">
      <c r="A77" s="158">
        <v>130</v>
      </c>
      <c r="B77" s="159">
        <f t="shared" si="4"/>
        <v>12.36</v>
      </c>
      <c r="C77" s="160"/>
      <c r="D77" s="162">
        <v>26280</v>
      </c>
      <c r="E77" s="161"/>
      <c r="F77" s="162">
        <f t="shared" si="1"/>
        <v>35345</v>
      </c>
      <c r="G77" s="175">
        <f t="shared" si="3"/>
        <v>25515</v>
      </c>
      <c r="H77" s="169">
        <v>829</v>
      </c>
    </row>
    <row r="78" spans="1:8" x14ac:dyDescent="0.2">
      <c r="A78" s="158">
        <v>131</v>
      </c>
      <c r="B78" s="159">
        <f t="shared" si="4"/>
        <v>12.37</v>
      </c>
      <c r="C78" s="160"/>
      <c r="D78" s="162">
        <v>26280</v>
      </c>
      <c r="E78" s="161"/>
      <c r="F78" s="162">
        <f t="shared" si="1"/>
        <v>35317</v>
      </c>
      <c r="G78" s="175">
        <f t="shared" si="3"/>
        <v>25494</v>
      </c>
      <c r="H78" s="169">
        <v>829</v>
      </c>
    </row>
    <row r="79" spans="1:8" x14ac:dyDescent="0.2">
      <c r="A79" s="158">
        <v>132</v>
      </c>
      <c r="B79" s="159">
        <f t="shared" si="4"/>
        <v>12.37</v>
      </c>
      <c r="C79" s="160"/>
      <c r="D79" s="162">
        <v>26280</v>
      </c>
      <c r="E79" s="161"/>
      <c r="F79" s="162">
        <f t="shared" si="1"/>
        <v>35317</v>
      </c>
      <c r="G79" s="175">
        <f t="shared" si="3"/>
        <v>25494</v>
      </c>
      <c r="H79" s="169">
        <v>829</v>
      </c>
    </row>
    <row r="80" spans="1:8" x14ac:dyDescent="0.2">
      <c r="A80" s="158">
        <v>133</v>
      </c>
      <c r="B80" s="159">
        <f t="shared" si="4"/>
        <v>12.38</v>
      </c>
      <c r="C80" s="160"/>
      <c r="D80" s="162">
        <v>26280</v>
      </c>
      <c r="E80" s="161"/>
      <c r="F80" s="162">
        <f t="shared" si="1"/>
        <v>35289</v>
      </c>
      <c r="G80" s="175">
        <f t="shared" si="3"/>
        <v>25473</v>
      </c>
      <c r="H80" s="169">
        <v>829</v>
      </c>
    </row>
    <row r="81" spans="1:8" x14ac:dyDescent="0.2">
      <c r="A81" s="158">
        <v>134</v>
      </c>
      <c r="B81" s="159">
        <f t="shared" si="4"/>
        <v>12.39</v>
      </c>
      <c r="C81" s="160"/>
      <c r="D81" s="162">
        <v>26280</v>
      </c>
      <c r="E81" s="161"/>
      <c r="F81" s="162">
        <f t="shared" ref="F81:F144" si="5">ROUND(12*1.35278*(1/B81*D81)+H81,0)</f>
        <v>35261</v>
      </c>
      <c r="G81" s="175">
        <f t="shared" ref="G81:G144" si="6">ROUND(12*(1/B81*D81),0)</f>
        <v>25453</v>
      </c>
      <c r="H81" s="169">
        <v>829</v>
      </c>
    </row>
    <row r="82" spans="1:8" x14ac:dyDescent="0.2">
      <c r="A82" s="158">
        <v>135</v>
      </c>
      <c r="B82" s="159">
        <f t="shared" si="4"/>
        <v>12.4</v>
      </c>
      <c r="C82" s="160"/>
      <c r="D82" s="162">
        <v>26280</v>
      </c>
      <c r="E82" s="161"/>
      <c r="F82" s="162">
        <f t="shared" si="5"/>
        <v>35233</v>
      </c>
      <c r="G82" s="175">
        <f t="shared" si="6"/>
        <v>25432</v>
      </c>
      <c r="H82" s="169">
        <v>829</v>
      </c>
    </row>
    <row r="83" spans="1:8" x14ac:dyDescent="0.2">
      <c r="A83" s="158">
        <v>136</v>
      </c>
      <c r="B83" s="159">
        <f t="shared" si="4"/>
        <v>12.41</v>
      </c>
      <c r="C83" s="160"/>
      <c r="D83" s="162">
        <v>26280</v>
      </c>
      <c r="E83" s="161"/>
      <c r="F83" s="162">
        <f t="shared" si="5"/>
        <v>35206</v>
      </c>
      <c r="G83" s="175">
        <f t="shared" si="6"/>
        <v>25412</v>
      </c>
      <c r="H83" s="169">
        <v>829</v>
      </c>
    </row>
    <row r="84" spans="1:8" x14ac:dyDescent="0.2">
      <c r="A84" s="158">
        <v>137</v>
      </c>
      <c r="B84" s="159">
        <f t="shared" si="4"/>
        <v>12.42</v>
      </c>
      <c r="C84" s="160"/>
      <c r="D84" s="162">
        <v>26280</v>
      </c>
      <c r="E84" s="161"/>
      <c r="F84" s="162">
        <f t="shared" si="5"/>
        <v>35178</v>
      </c>
      <c r="G84" s="175">
        <f t="shared" si="6"/>
        <v>25391</v>
      </c>
      <c r="H84" s="169">
        <v>829</v>
      </c>
    </row>
    <row r="85" spans="1:8" x14ac:dyDescent="0.2">
      <c r="A85" s="158">
        <v>138</v>
      </c>
      <c r="B85" s="159">
        <f t="shared" si="4"/>
        <v>12.43</v>
      </c>
      <c r="C85" s="160"/>
      <c r="D85" s="162">
        <v>26280</v>
      </c>
      <c r="E85" s="161"/>
      <c r="F85" s="162">
        <f t="shared" si="5"/>
        <v>35150</v>
      </c>
      <c r="G85" s="175">
        <f t="shared" si="6"/>
        <v>25371</v>
      </c>
      <c r="H85" s="169">
        <v>829</v>
      </c>
    </row>
    <row r="86" spans="1:8" x14ac:dyDescent="0.2">
      <c r="A86" s="158">
        <v>139</v>
      </c>
      <c r="B86" s="159">
        <f t="shared" si="4"/>
        <v>12.44</v>
      </c>
      <c r="C86" s="160"/>
      <c r="D86" s="162">
        <v>26280</v>
      </c>
      <c r="E86" s="161"/>
      <c r="F86" s="162">
        <f t="shared" si="5"/>
        <v>35123</v>
      </c>
      <c r="G86" s="175">
        <f t="shared" si="6"/>
        <v>25350</v>
      </c>
      <c r="H86" s="169">
        <v>829</v>
      </c>
    </row>
    <row r="87" spans="1:8" x14ac:dyDescent="0.2">
      <c r="A87" s="158">
        <v>140</v>
      </c>
      <c r="B87" s="159">
        <f t="shared" si="4"/>
        <v>12.45</v>
      </c>
      <c r="C87" s="160"/>
      <c r="D87" s="162">
        <v>26280</v>
      </c>
      <c r="E87" s="161"/>
      <c r="F87" s="162">
        <f t="shared" si="5"/>
        <v>35095</v>
      </c>
      <c r="G87" s="175">
        <f t="shared" si="6"/>
        <v>25330</v>
      </c>
      <c r="H87" s="169">
        <v>829</v>
      </c>
    </row>
    <row r="88" spans="1:8" x14ac:dyDescent="0.2">
      <c r="A88" s="158">
        <v>141</v>
      </c>
      <c r="B88" s="159">
        <f t="shared" si="4"/>
        <v>12.46</v>
      </c>
      <c r="C88" s="160"/>
      <c r="D88" s="162">
        <v>26280</v>
      </c>
      <c r="E88" s="161"/>
      <c r="F88" s="162">
        <f t="shared" si="5"/>
        <v>35068</v>
      </c>
      <c r="G88" s="175">
        <f t="shared" si="6"/>
        <v>25310</v>
      </c>
      <c r="H88" s="169">
        <v>829</v>
      </c>
    </row>
    <row r="89" spans="1:8" x14ac:dyDescent="0.2">
      <c r="A89" s="158">
        <v>142</v>
      </c>
      <c r="B89" s="159">
        <f t="shared" si="4"/>
        <v>12.47</v>
      </c>
      <c r="C89" s="160"/>
      <c r="D89" s="162">
        <v>26280</v>
      </c>
      <c r="E89" s="161"/>
      <c r="F89" s="162">
        <f t="shared" si="5"/>
        <v>35040</v>
      </c>
      <c r="G89" s="175">
        <f t="shared" si="6"/>
        <v>25289</v>
      </c>
      <c r="H89" s="169">
        <v>829</v>
      </c>
    </row>
    <row r="90" spans="1:8" x14ac:dyDescent="0.2">
      <c r="A90" s="158">
        <v>143</v>
      </c>
      <c r="B90" s="159">
        <f t="shared" si="4"/>
        <v>12.48</v>
      </c>
      <c r="C90" s="160"/>
      <c r="D90" s="162">
        <v>26280</v>
      </c>
      <c r="E90" s="161"/>
      <c r="F90" s="162">
        <f t="shared" si="5"/>
        <v>35013</v>
      </c>
      <c r="G90" s="175">
        <f t="shared" si="6"/>
        <v>25269</v>
      </c>
      <c r="H90" s="169">
        <v>829</v>
      </c>
    </row>
    <row r="91" spans="1:8" x14ac:dyDescent="0.2">
      <c r="A91" s="158">
        <v>144</v>
      </c>
      <c r="B91" s="159">
        <f t="shared" si="4"/>
        <v>12.49</v>
      </c>
      <c r="C91" s="160"/>
      <c r="D91" s="162">
        <v>26280</v>
      </c>
      <c r="E91" s="161"/>
      <c r="F91" s="162">
        <f t="shared" si="5"/>
        <v>34985</v>
      </c>
      <c r="G91" s="175">
        <f t="shared" si="6"/>
        <v>25249</v>
      </c>
      <c r="H91" s="169">
        <v>829</v>
      </c>
    </row>
    <row r="92" spans="1:8" x14ac:dyDescent="0.2">
      <c r="A92" s="158">
        <v>145</v>
      </c>
      <c r="B92" s="159">
        <f t="shared" si="4"/>
        <v>12.5</v>
      </c>
      <c r="C92" s="160"/>
      <c r="D92" s="162">
        <v>26280</v>
      </c>
      <c r="E92" s="161"/>
      <c r="F92" s="162">
        <f t="shared" si="5"/>
        <v>34958</v>
      </c>
      <c r="G92" s="175">
        <f t="shared" si="6"/>
        <v>25229</v>
      </c>
      <c r="H92" s="169">
        <v>829</v>
      </c>
    </row>
    <row r="93" spans="1:8" x14ac:dyDescent="0.2">
      <c r="A93" s="158">
        <v>146</v>
      </c>
      <c r="B93" s="159">
        <f t="shared" si="4"/>
        <v>12.51</v>
      </c>
      <c r="C93" s="160"/>
      <c r="D93" s="162">
        <v>26280</v>
      </c>
      <c r="E93" s="161"/>
      <c r="F93" s="162">
        <f t="shared" si="5"/>
        <v>34931</v>
      </c>
      <c r="G93" s="175">
        <f t="shared" si="6"/>
        <v>25209</v>
      </c>
      <c r="H93" s="169">
        <v>829</v>
      </c>
    </row>
    <row r="94" spans="1:8" x14ac:dyDescent="0.2">
      <c r="A94" s="158">
        <v>147</v>
      </c>
      <c r="B94" s="159">
        <f t="shared" si="4"/>
        <v>12.52</v>
      </c>
      <c r="C94" s="160"/>
      <c r="D94" s="162">
        <v>26280</v>
      </c>
      <c r="E94" s="161"/>
      <c r="F94" s="162">
        <f t="shared" si="5"/>
        <v>34903</v>
      </c>
      <c r="G94" s="175">
        <f t="shared" si="6"/>
        <v>25188</v>
      </c>
      <c r="H94" s="169">
        <v>829</v>
      </c>
    </row>
    <row r="95" spans="1:8" x14ac:dyDescent="0.2">
      <c r="A95" s="158">
        <v>148</v>
      </c>
      <c r="B95" s="159">
        <f t="shared" si="4"/>
        <v>12.53</v>
      </c>
      <c r="C95" s="160"/>
      <c r="D95" s="162">
        <v>26280</v>
      </c>
      <c r="E95" s="161"/>
      <c r="F95" s="162">
        <f t="shared" si="5"/>
        <v>34876</v>
      </c>
      <c r="G95" s="175">
        <f t="shared" si="6"/>
        <v>25168</v>
      </c>
      <c r="H95" s="169">
        <v>829</v>
      </c>
    </row>
    <row r="96" spans="1:8" x14ac:dyDescent="0.2">
      <c r="A96" s="158">
        <v>149</v>
      </c>
      <c r="B96" s="159">
        <f t="shared" si="4"/>
        <v>12.54</v>
      </c>
      <c r="C96" s="160"/>
      <c r="D96" s="162">
        <v>26280</v>
      </c>
      <c r="E96" s="161"/>
      <c r="F96" s="162">
        <f t="shared" si="5"/>
        <v>34849</v>
      </c>
      <c r="G96" s="175">
        <f t="shared" si="6"/>
        <v>25148</v>
      </c>
      <c r="H96" s="169">
        <v>829</v>
      </c>
    </row>
    <row r="97" spans="1:8" x14ac:dyDescent="0.2">
      <c r="A97" s="158">
        <v>150</v>
      </c>
      <c r="B97" s="159">
        <f t="shared" si="4"/>
        <v>12.55</v>
      </c>
      <c r="C97" s="160"/>
      <c r="D97" s="162">
        <v>26280</v>
      </c>
      <c r="E97" s="161"/>
      <c r="F97" s="162">
        <f t="shared" si="5"/>
        <v>34822</v>
      </c>
      <c r="G97" s="175">
        <f t="shared" si="6"/>
        <v>25128</v>
      </c>
      <c r="H97" s="169">
        <v>829</v>
      </c>
    </row>
    <row r="98" spans="1:8" x14ac:dyDescent="0.2">
      <c r="A98" s="158">
        <v>151</v>
      </c>
      <c r="B98" s="159">
        <f t="shared" si="4"/>
        <v>12.56</v>
      </c>
      <c r="C98" s="160"/>
      <c r="D98" s="162">
        <v>26280</v>
      </c>
      <c r="E98" s="161"/>
      <c r="F98" s="162">
        <f t="shared" si="5"/>
        <v>34795</v>
      </c>
      <c r="G98" s="175">
        <f t="shared" si="6"/>
        <v>25108</v>
      </c>
      <c r="H98" s="169">
        <v>829</v>
      </c>
    </row>
    <row r="99" spans="1:8" x14ac:dyDescent="0.2">
      <c r="A99" s="158">
        <v>152</v>
      </c>
      <c r="B99" s="159">
        <f t="shared" si="4"/>
        <v>12.57</v>
      </c>
      <c r="C99" s="160"/>
      <c r="D99" s="162">
        <v>26280</v>
      </c>
      <c r="E99" s="161"/>
      <c r="F99" s="162">
        <f t="shared" si="5"/>
        <v>34768</v>
      </c>
      <c r="G99" s="175">
        <f t="shared" si="6"/>
        <v>25088</v>
      </c>
      <c r="H99" s="169">
        <v>829</v>
      </c>
    </row>
    <row r="100" spans="1:8" x14ac:dyDescent="0.2">
      <c r="A100" s="158">
        <v>153</v>
      </c>
      <c r="B100" s="159">
        <f t="shared" si="4"/>
        <v>12.58</v>
      </c>
      <c r="C100" s="160"/>
      <c r="D100" s="162">
        <v>26280</v>
      </c>
      <c r="E100" s="161"/>
      <c r="F100" s="162">
        <f t="shared" si="5"/>
        <v>34741</v>
      </c>
      <c r="G100" s="175">
        <f t="shared" si="6"/>
        <v>25068</v>
      </c>
      <c r="H100" s="169">
        <v>829</v>
      </c>
    </row>
    <row r="101" spans="1:8" x14ac:dyDescent="0.2">
      <c r="A101" s="158">
        <v>154</v>
      </c>
      <c r="B101" s="159">
        <f t="shared" si="4"/>
        <v>12.59</v>
      </c>
      <c r="C101" s="160"/>
      <c r="D101" s="162">
        <v>26280</v>
      </c>
      <c r="E101" s="161"/>
      <c r="F101" s="162">
        <f t="shared" si="5"/>
        <v>34714</v>
      </c>
      <c r="G101" s="175">
        <f t="shared" si="6"/>
        <v>25048</v>
      </c>
      <c r="H101" s="169">
        <v>829</v>
      </c>
    </row>
    <row r="102" spans="1:8" x14ac:dyDescent="0.2">
      <c r="A102" s="158">
        <v>155</v>
      </c>
      <c r="B102" s="159">
        <f t="shared" si="4"/>
        <v>12.6</v>
      </c>
      <c r="C102" s="160"/>
      <c r="D102" s="162">
        <v>26280</v>
      </c>
      <c r="E102" s="161"/>
      <c r="F102" s="162">
        <f t="shared" si="5"/>
        <v>34687</v>
      </c>
      <c r="G102" s="175">
        <f t="shared" si="6"/>
        <v>25029</v>
      </c>
      <c r="H102" s="169">
        <v>829</v>
      </c>
    </row>
    <row r="103" spans="1:8" x14ac:dyDescent="0.2">
      <c r="A103" s="158">
        <v>156</v>
      </c>
      <c r="B103" s="159">
        <f t="shared" si="4"/>
        <v>12.61</v>
      </c>
      <c r="C103" s="160"/>
      <c r="D103" s="162">
        <v>26280</v>
      </c>
      <c r="E103" s="161"/>
      <c r="F103" s="162">
        <f t="shared" si="5"/>
        <v>34660</v>
      </c>
      <c r="G103" s="175">
        <f t="shared" si="6"/>
        <v>25009</v>
      </c>
      <c r="H103" s="169">
        <v>829</v>
      </c>
    </row>
    <row r="104" spans="1:8" x14ac:dyDescent="0.2">
      <c r="A104" s="158">
        <v>157</v>
      </c>
      <c r="B104" s="159">
        <f t="shared" si="4"/>
        <v>12.62</v>
      </c>
      <c r="C104" s="160"/>
      <c r="D104" s="162">
        <v>26280</v>
      </c>
      <c r="E104" s="161"/>
      <c r="F104" s="162">
        <f t="shared" si="5"/>
        <v>34633</v>
      </c>
      <c r="G104" s="175">
        <f t="shared" si="6"/>
        <v>24989</v>
      </c>
      <c r="H104" s="169">
        <v>829</v>
      </c>
    </row>
    <row r="105" spans="1:8" x14ac:dyDescent="0.2">
      <c r="A105" s="158">
        <v>158</v>
      </c>
      <c r="B105" s="159">
        <f t="shared" si="4"/>
        <v>12.63</v>
      </c>
      <c r="C105" s="160"/>
      <c r="D105" s="162">
        <v>26280</v>
      </c>
      <c r="E105" s="161"/>
      <c r="F105" s="162">
        <f t="shared" si="5"/>
        <v>34607</v>
      </c>
      <c r="G105" s="175">
        <f t="shared" si="6"/>
        <v>24969</v>
      </c>
      <c r="H105" s="169">
        <v>829</v>
      </c>
    </row>
    <row r="106" spans="1:8" x14ac:dyDescent="0.2">
      <c r="A106" s="158">
        <v>159</v>
      </c>
      <c r="B106" s="159">
        <f t="shared" si="4"/>
        <v>12.64</v>
      </c>
      <c r="C106" s="160"/>
      <c r="D106" s="162">
        <v>26280</v>
      </c>
      <c r="E106" s="161"/>
      <c r="F106" s="162">
        <f t="shared" si="5"/>
        <v>34580</v>
      </c>
      <c r="G106" s="175">
        <f t="shared" si="6"/>
        <v>24949</v>
      </c>
      <c r="H106" s="169">
        <v>829</v>
      </c>
    </row>
    <row r="107" spans="1:8" x14ac:dyDescent="0.2">
      <c r="A107" s="166">
        <v>160</v>
      </c>
      <c r="B107" s="167">
        <f t="shared" si="4"/>
        <v>12.65</v>
      </c>
      <c r="C107" s="168"/>
      <c r="D107" s="162">
        <v>26280</v>
      </c>
      <c r="E107" s="169"/>
      <c r="F107" s="162">
        <f t="shared" si="5"/>
        <v>34553</v>
      </c>
      <c r="G107" s="175">
        <f t="shared" si="6"/>
        <v>24930</v>
      </c>
      <c r="H107" s="169">
        <v>829</v>
      </c>
    </row>
    <row r="108" spans="1:8" x14ac:dyDescent="0.2">
      <c r="A108" s="166">
        <v>161</v>
      </c>
      <c r="B108" s="167">
        <f>ROUND(0.01*A108+11.08,2)</f>
        <v>12.69</v>
      </c>
      <c r="C108" s="168"/>
      <c r="D108" s="162">
        <v>26280</v>
      </c>
      <c r="E108" s="169"/>
      <c r="F108" s="162">
        <f t="shared" si="5"/>
        <v>34447</v>
      </c>
      <c r="G108" s="175">
        <f t="shared" si="6"/>
        <v>24851</v>
      </c>
      <c r="H108" s="169">
        <v>829</v>
      </c>
    </row>
    <row r="109" spans="1:8" x14ac:dyDescent="0.2">
      <c r="A109" s="166">
        <v>162</v>
      </c>
      <c r="B109" s="167">
        <f t="shared" ref="B109:B157" si="7">ROUND(0.01*A109+11.08,2)</f>
        <v>12.7</v>
      </c>
      <c r="C109" s="168"/>
      <c r="D109" s="162">
        <v>26280</v>
      </c>
      <c r="E109" s="169"/>
      <c r="F109" s="162">
        <f t="shared" si="5"/>
        <v>34421</v>
      </c>
      <c r="G109" s="175">
        <f t="shared" si="6"/>
        <v>24831</v>
      </c>
      <c r="H109" s="169">
        <v>829</v>
      </c>
    </row>
    <row r="110" spans="1:8" x14ac:dyDescent="0.2">
      <c r="A110" s="158">
        <v>163</v>
      </c>
      <c r="B110" s="159">
        <f t="shared" si="7"/>
        <v>12.71</v>
      </c>
      <c r="C110" s="160"/>
      <c r="D110" s="162">
        <v>26280</v>
      </c>
      <c r="E110" s="161"/>
      <c r="F110" s="162">
        <f t="shared" si="5"/>
        <v>34394</v>
      </c>
      <c r="G110" s="175">
        <f t="shared" si="6"/>
        <v>24812</v>
      </c>
      <c r="H110" s="169">
        <v>829</v>
      </c>
    </row>
    <row r="111" spans="1:8" x14ac:dyDescent="0.2">
      <c r="A111" s="158">
        <v>164</v>
      </c>
      <c r="B111" s="159">
        <f t="shared" si="7"/>
        <v>12.72</v>
      </c>
      <c r="C111" s="160"/>
      <c r="D111" s="162">
        <v>26280</v>
      </c>
      <c r="E111" s="161"/>
      <c r="F111" s="162">
        <f t="shared" si="5"/>
        <v>34368</v>
      </c>
      <c r="G111" s="175">
        <f t="shared" si="6"/>
        <v>24792</v>
      </c>
      <c r="H111" s="169">
        <v>829</v>
      </c>
    </row>
    <row r="112" spans="1:8" x14ac:dyDescent="0.2">
      <c r="A112" s="158">
        <v>165</v>
      </c>
      <c r="B112" s="159">
        <f t="shared" si="7"/>
        <v>12.73</v>
      </c>
      <c r="C112" s="160"/>
      <c r="D112" s="162">
        <v>26280</v>
      </c>
      <c r="E112" s="161"/>
      <c r="F112" s="162">
        <f t="shared" si="5"/>
        <v>34341</v>
      </c>
      <c r="G112" s="175">
        <f t="shared" si="6"/>
        <v>24773</v>
      </c>
      <c r="H112" s="169">
        <v>829</v>
      </c>
    </row>
    <row r="113" spans="1:8" x14ac:dyDescent="0.2">
      <c r="A113" s="158">
        <v>166</v>
      </c>
      <c r="B113" s="159">
        <f t="shared" si="7"/>
        <v>12.74</v>
      </c>
      <c r="C113" s="160"/>
      <c r="D113" s="162">
        <v>26280</v>
      </c>
      <c r="E113" s="161"/>
      <c r="F113" s="162">
        <f t="shared" si="5"/>
        <v>34315</v>
      </c>
      <c r="G113" s="175">
        <f t="shared" si="6"/>
        <v>24754</v>
      </c>
      <c r="H113" s="169">
        <v>829</v>
      </c>
    </row>
    <row r="114" spans="1:8" x14ac:dyDescent="0.2">
      <c r="A114" s="158">
        <v>167</v>
      </c>
      <c r="B114" s="159">
        <f t="shared" si="7"/>
        <v>12.75</v>
      </c>
      <c r="C114" s="160"/>
      <c r="D114" s="162">
        <v>26280</v>
      </c>
      <c r="E114" s="161"/>
      <c r="F114" s="162">
        <f t="shared" si="5"/>
        <v>34289</v>
      </c>
      <c r="G114" s="175">
        <f t="shared" si="6"/>
        <v>24734</v>
      </c>
      <c r="H114" s="169">
        <v>829</v>
      </c>
    </row>
    <row r="115" spans="1:8" x14ac:dyDescent="0.2">
      <c r="A115" s="158">
        <v>168</v>
      </c>
      <c r="B115" s="159">
        <f t="shared" si="7"/>
        <v>12.76</v>
      </c>
      <c r="C115" s="160"/>
      <c r="D115" s="162">
        <v>26280</v>
      </c>
      <c r="E115" s="161"/>
      <c r="F115" s="162">
        <f t="shared" si="5"/>
        <v>34263</v>
      </c>
      <c r="G115" s="175">
        <f t="shared" si="6"/>
        <v>24715</v>
      </c>
      <c r="H115" s="169">
        <v>829</v>
      </c>
    </row>
    <row r="116" spans="1:8" x14ac:dyDescent="0.2">
      <c r="A116" s="158">
        <v>169</v>
      </c>
      <c r="B116" s="159">
        <f t="shared" si="7"/>
        <v>12.77</v>
      </c>
      <c r="C116" s="160"/>
      <c r="D116" s="162">
        <v>26280</v>
      </c>
      <c r="E116" s="161"/>
      <c r="F116" s="162">
        <f t="shared" si="5"/>
        <v>34236</v>
      </c>
      <c r="G116" s="175">
        <f t="shared" si="6"/>
        <v>24695</v>
      </c>
      <c r="H116" s="169">
        <v>829</v>
      </c>
    </row>
    <row r="117" spans="1:8" x14ac:dyDescent="0.2">
      <c r="A117" s="158">
        <v>170</v>
      </c>
      <c r="B117" s="159">
        <f t="shared" si="7"/>
        <v>12.78</v>
      </c>
      <c r="C117" s="160"/>
      <c r="D117" s="162">
        <v>26280</v>
      </c>
      <c r="E117" s="161"/>
      <c r="F117" s="162">
        <f t="shared" si="5"/>
        <v>34210</v>
      </c>
      <c r="G117" s="175">
        <f t="shared" si="6"/>
        <v>24676</v>
      </c>
      <c r="H117" s="169">
        <v>829</v>
      </c>
    </row>
    <row r="118" spans="1:8" x14ac:dyDescent="0.2">
      <c r="A118" s="158">
        <v>171</v>
      </c>
      <c r="B118" s="159">
        <f t="shared" si="7"/>
        <v>12.79</v>
      </c>
      <c r="C118" s="160"/>
      <c r="D118" s="162">
        <v>26280</v>
      </c>
      <c r="E118" s="161"/>
      <c r="F118" s="162">
        <f t="shared" si="5"/>
        <v>34184</v>
      </c>
      <c r="G118" s="175">
        <f t="shared" si="6"/>
        <v>24657</v>
      </c>
      <c r="H118" s="169">
        <v>829</v>
      </c>
    </row>
    <row r="119" spans="1:8" x14ac:dyDescent="0.2">
      <c r="A119" s="158">
        <v>172</v>
      </c>
      <c r="B119" s="159">
        <f t="shared" si="7"/>
        <v>12.8</v>
      </c>
      <c r="C119" s="160"/>
      <c r="D119" s="162">
        <v>26280</v>
      </c>
      <c r="E119" s="161"/>
      <c r="F119" s="162">
        <f t="shared" si="5"/>
        <v>34158</v>
      </c>
      <c r="G119" s="175">
        <f t="shared" si="6"/>
        <v>24638</v>
      </c>
      <c r="H119" s="169">
        <v>829</v>
      </c>
    </row>
    <row r="120" spans="1:8" x14ac:dyDescent="0.2">
      <c r="A120" s="158">
        <v>173</v>
      </c>
      <c r="B120" s="159">
        <f t="shared" si="7"/>
        <v>12.81</v>
      </c>
      <c r="C120" s="160"/>
      <c r="D120" s="162">
        <v>26280</v>
      </c>
      <c r="E120" s="161"/>
      <c r="F120" s="162">
        <f t="shared" si="5"/>
        <v>34132</v>
      </c>
      <c r="G120" s="175">
        <f t="shared" si="6"/>
        <v>24618</v>
      </c>
      <c r="H120" s="169">
        <v>829</v>
      </c>
    </row>
    <row r="121" spans="1:8" x14ac:dyDescent="0.2">
      <c r="A121" s="158">
        <v>174</v>
      </c>
      <c r="B121" s="159">
        <f t="shared" si="7"/>
        <v>12.82</v>
      </c>
      <c r="C121" s="160"/>
      <c r="D121" s="162">
        <v>26280</v>
      </c>
      <c r="E121" s="161"/>
      <c r="F121" s="162">
        <f t="shared" si="5"/>
        <v>34106</v>
      </c>
      <c r="G121" s="175">
        <f t="shared" si="6"/>
        <v>24599</v>
      </c>
      <c r="H121" s="169">
        <v>829</v>
      </c>
    </row>
    <row r="122" spans="1:8" x14ac:dyDescent="0.2">
      <c r="A122" s="158">
        <v>175</v>
      </c>
      <c r="B122" s="159">
        <f t="shared" si="7"/>
        <v>12.83</v>
      </c>
      <c r="C122" s="160"/>
      <c r="D122" s="162">
        <v>26280</v>
      </c>
      <c r="E122" s="161"/>
      <c r="F122" s="162">
        <f t="shared" si="5"/>
        <v>34080</v>
      </c>
      <c r="G122" s="175">
        <f t="shared" si="6"/>
        <v>24580</v>
      </c>
      <c r="H122" s="169">
        <v>829</v>
      </c>
    </row>
    <row r="123" spans="1:8" x14ac:dyDescent="0.2">
      <c r="A123" s="158">
        <v>176</v>
      </c>
      <c r="B123" s="159">
        <f t="shared" si="7"/>
        <v>12.84</v>
      </c>
      <c r="C123" s="160"/>
      <c r="D123" s="162">
        <v>26280</v>
      </c>
      <c r="E123" s="161"/>
      <c r="F123" s="162">
        <f t="shared" si="5"/>
        <v>34054</v>
      </c>
      <c r="G123" s="175">
        <f t="shared" si="6"/>
        <v>24561</v>
      </c>
      <c r="H123" s="169">
        <v>829</v>
      </c>
    </row>
    <row r="124" spans="1:8" x14ac:dyDescent="0.2">
      <c r="A124" s="158">
        <v>177</v>
      </c>
      <c r="B124" s="159">
        <f t="shared" si="7"/>
        <v>12.85</v>
      </c>
      <c r="C124" s="160"/>
      <c r="D124" s="162">
        <v>26280</v>
      </c>
      <c r="E124" s="161"/>
      <c r="F124" s="162">
        <f t="shared" si="5"/>
        <v>34028</v>
      </c>
      <c r="G124" s="175">
        <f t="shared" si="6"/>
        <v>24542</v>
      </c>
      <c r="H124" s="169">
        <v>829</v>
      </c>
    </row>
    <row r="125" spans="1:8" x14ac:dyDescent="0.2">
      <c r="A125" s="158">
        <v>178</v>
      </c>
      <c r="B125" s="159">
        <f t="shared" si="7"/>
        <v>12.86</v>
      </c>
      <c r="C125" s="160"/>
      <c r="D125" s="162">
        <v>26280</v>
      </c>
      <c r="E125" s="161"/>
      <c r="F125" s="162">
        <f t="shared" si="5"/>
        <v>34003</v>
      </c>
      <c r="G125" s="175">
        <f t="shared" si="6"/>
        <v>24523</v>
      </c>
      <c r="H125" s="169">
        <v>829</v>
      </c>
    </row>
    <row r="126" spans="1:8" x14ac:dyDescent="0.2">
      <c r="A126" s="158">
        <v>179</v>
      </c>
      <c r="B126" s="159">
        <f t="shared" si="7"/>
        <v>12.87</v>
      </c>
      <c r="C126" s="160"/>
      <c r="D126" s="162">
        <v>26280</v>
      </c>
      <c r="E126" s="161"/>
      <c r="F126" s="162">
        <f t="shared" si="5"/>
        <v>33977</v>
      </c>
      <c r="G126" s="175">
        <f t="shared" si="6"/>
        <v>24503</v>
      </c>
      <c r="H126" s="169">
        <v>829</v>
      </c>
    </row>
    <row r="127" spans="1:8" x14ac:dyDescent="0.2">
      <c r="A127" s="158">
        <v>180</v>
      </c>
      <c r="B127" s="159">
        <f t="shared" si="7"/>
        <v>12.88</v>
      </c>
      <c r="C127" s="160"/>
      <c r="D127" s="162">
        <v>26280</v>
      </c>
      <c r="E127" s="161"/>
      <c r="F127" s="162">
        <f t="shared" si="5"/>
        <v>33951</v>
      </c>
      <c r="G127" s="175">
        <f t="shared" si="6"/>
        <v>24484</v>
      </c>
      <c r="H127" s="169">
        <v>829</v>
      </c>
    </row>
    <row r="128" spans="1:8" x14ac:dyDescent="0.2">
      <c r="A128" s="158">
        <v>181</v>
      </c>
      <c r="B128" s="159">
        <f t="shared" si="7"/>
        <v>12.89</v>
      </c>
      <c r="C128" s="160"/>
      <c r="D128" s="162">
        <v>26280</v>
      </c>
      <c r="E128" s="161"/>
      <c r="F128" s="162">
        <f t="shared" si="5"/>
        <v>33925</v>
      </c>
      <c r="G128" s="175">
        <f t="shared" si="6"/>
        <v>24465</v>
      </c>
      <c r="H128" s="169">
        <v>829</v>
      </c>
    </row>
    <row r="129" spans="1:8" x14ac:dyDescent="0.2">
      <c r="A129" s="158">
        <v>182</v>
      </c>
      <c r="B129" s="159">
        <f t="shared" si="7"/>
        <v>12.9</v>
      </c>
      <c r="C129" s="160"/>
      <c r="D129" s="162">
        <v>26280</v>
      </c>
      <c r="E129" s="161"/>
      <c r="F129" s="162">
        <f t="shared" si="5"/>
        <v>33900</v>
      </c>
      <c r="G129" s="175">
        <f t="shared" si="6"/>
        <v>24447</v>
      </c>
      <c r="H129" s="169">
        <v>829</v>
      </c>
    </row>
    <row r="130" spans="1:8" x14ac:dyDescent="0.2">
      <c r="A130" s="158">
        <v>183</v>
      </c>
      <c r="B130" s="159">
        <f t="shared" si="7"/>
        <v>12.91</v>
      </c>
      <c r="C130" s="160"/>
      <c r="D130" s="162">
        <v>26280</v>
      </c>
      <c r="E130" s="161"/>
      <c r="F130" s="162">
        <f t="shared" si="5"/>
        <v>33874</v>
      </c>
      <c r="G130" s="175">
        <f t="shared" si="6"/>
        <v>24428</v>
      </c>
      <c r="H130" s="169">
        <v>829</v>
      </c>
    </row>
    <row r="131" spans="1:8" x14ac:dyDescent="0.2">
      <c r="A131" s="158">
        <v>184</v>
      </c>
      <c r="B131" s="159">
        <f t="shared" si="7"/>
        <v>12.92</v>
      </c>
      <c r="C131" s="160"/>
      <c r="D131" s="162">
        <v>26280</v>
      </c>
      <c r="E131" s="161"/>
      <c r="F131" s="162">
        <f t="shared" si="5"/>
        <v>33849</v>
      </c>
      <c r="G131" s="175">
        <f t="shared" si="6"/>
        <v>24409</v>
      </c>
      <c r="H131" s="169">
        <v>829</v>
      </c>
    </row>
    <row r="132" spans="1:8" x14ac:dyDescent="0.2">
      <c r="A132" s="158">
        <v>185</v>
      </c>
      <c r="B132" s="159">
        <f t="shared" si="7"/>
        <v>12.93</v>
      </c>
      <c r="C132" s="160"/>
      <c r="D132" s="162">
        <v>26280</v>
      </c>
      <c r="E132" s="161"/>
      <c r="F132" s="162">
        <f t="shared" si="5"/>
        <v>33823</v>
      </c>
      <c r="G132" s="175">
        <f t="shared" si="6"/>
        <v>24390</v>
      </c>
      <c r="H132" s="169">
        <v>829</v>
      </c>
    </row>
    <row r="133" spans="1:8" x14ac:dyDescent="0.2">
      <c r="A133" s="158">
        <v>186</v>
      </c>
      <c r="B133" s="159">
        <f t="shared" si="7"/>
        <v>12.94</v>
      </c>
      <c r="C133" s="160"/>
      <c r="D133" s="162">
        <v>26280</v>
      </c>
      <c r="E133" s="161"/>
      <c r="F133" s="162">
        <f t="shared" si="5"/>
        <v>33798</v>
      </c>
      <c r="G133" s="175">
        <f t="shared" si="6"/>
        <v>24371</v>
      </c>
      <c r="H133" s="169">
        <v>829</v>
      </c>
    </row>
    <row r="134" spans="1:8" x14ac:dyDescent="0.2">
      <c r="A134" s="158">
        <v>187</v>
      </c>
      <c r="B134" s="159">
        <f t="shared" si="7"/>
        <v>12.95</v>
      </c>
      <c r="C134" s="160"/>
      <c r="D134" s="162">
        <v>26280</v>
      </c>
      <c r="E134" s="161"/>
      <c r="F134" s="162">
        <f t="shared" si="5"/>
        <v>33772</v>
      </c>
      <c r="G134" s="175">
        <f t="shared" si="6"/>
        <v>24352</v>
      </c>
      <c r="H134" s="169">
        <v>829</v>
      </c>
    </row>
    <row r="135" spans="1:8" x14ac:dyDescent="0.2">
      <c r="A135" s="158">
        <v>188</v>
      </c>
      <c r="B135" s="159">
        <f t="shared" si="7"/>
        <v>12.96</v>
      </c>
      <c r="C135" s="160"/>
      <c r="D135" s="162">
        <v>26280</v>
      </c>
      <c r="E135" s="161"/>
      <c r="F135" s="162">
        <f t="shared" si="5"/>
        <v>33747</v>
      </c>
      <c r="G135" s="175">
        <f t="shared" si="6"/>
        <v>24333</v>
      </c>
      <c r="H135" s="169">
        <v>829</v>
      </c>
    </row>
    <row r="136" spans="1:8" x14ac:dyDescent="0.2">
      <c r="A136" s="158">
        <v>189</v>
      </c>
      <c r="B136" s="159">
        <f t="shared" si="7"/>
        <v>12.97</v>
      </c>
      <c r="C136" s="160"/>
      <c r="D136" s="162">
        <v>26280</v>
      </c>
      <c r="E136" s="161"/>
      <c r="F136" s="162">
        <f t="shared" si="5"/>
        <v>33721</v>
      </c>
      <c r="G136" s="175">
        <f t="shared" si="6"/>
        <v>24315</v>
      </c>
      <c r="H136" s="169">
        <v>829</v>
      </c>
    </row>
    <row r="137" spans="1:8" x14ac:dyDescent="0.2">
      <c r="A137" s="158">
        <v>190</v>
      </c>
      <c r="B137" s="159">
        <f t="shared" si="7"/>
        <v>12.98</v>
      </c>
      <c r="C137" s="160"/>
      <c r="D137" s="162">
        <v>26280</v>
      </c>
      <c r="E137" s="161"/>
      <c r="F137" s="162">
        <f t="shared" si="5"/>
        <v>33696</v>
      </c>
      <c r="G137" s="175">
        <f t="shared" si="6"/>
        <v>24296</v>
      </c>
      <c r="H137" s="169">
        <v>829</v>
      </c>
    </row>
    <row r="138" spans="1:8" x14ac:dyDescent="0.2">
      <c r="A138" s="158">
        <v>191</v>
      </c>
      <c r="B138" s="159">
        <f t="shared" si="7"/>
        <v>12.99</v>
      </c>
      <c r="C138" s="160"/>
      <c r="D138" s="162">
        <v>26280</v>
      </c>
      <c r="E138" s="161"/>
      <c r="F138" s="162">
        <f t="shared" si="5"/>
        <v>33671</v>
      </c>
      <c r="G138" s="175">
        <f t="shared" si="6"/>
        <v>24277</v>
      </c>
      <c r="H138" s="169">
        <v>829</v>
      </c>
    </row>
    <row r="139" spans="1:8" x14ac:dyDescent="0.2">
      <c r="A139" s="158">
        <v>192</v>
      </c>
      <c r="B139" s="159">
        <f t="shared" si="7"/>
        <v>13</v>
      </c>
      <c r="C139" s="160"/>
      <c r="D139" s="162">
        <v>26280</v>
      </c>
      <c r="E139" s="161"/>
      <c r="F139" s="162">
        <f t="shared" si="5"/>
        <v>33645</v>
      </c>
      <c r="G139" s="175">
        <f t="shared" si="6"/>
        <v>24258</v>
      </c>
      <c r="H139" s="169">
        <v>829</v>
      </c>
    </row>
    <row r="140" spans="1:8" x14ac:dyDescent="0.2">
      <c r="A140" s="158">
        <v>193</v>
      </c>
      <c r="B140" s="159">
        <f t="shared" si="7"/>
        <v>13.01</v>
      </c>
      <c r="C140" s="160"/>
      <c r="D140" s="162">
        <v>26280</v>
      </c>
      <c r="E140" s="161"/>
      <c r="F140" s="162">
        <f t="shared" si="5"/>
        <v>33620</v>
      </c>
      <c r="G140" s="175">
        <f t="shared" si="6"/>
        <v>24240</v>
      </c>
      <c r="H140" s="169">
        <v>829</v>
      </c>
    </row>
    <row r="141" spans="1:8" x14ac:dyDescent="0.2">
      <c r="A141" s="158">
        <v>194</v>
      </c>
      <c r="B141" s="159">
        <f t="shared" si="7"/>
        <v>13.02</v>
      </c>
      <c r="C141" s="160"/>
      <c r="D141" s="162">
        <v>26280</v>
      </c>
      <c r="E141" s="161"/>
      <c r="F141" s="162">
        <f t="shared" si="5"/>
        <v>33595</v>
      </c>
      <c r="G141" s="175">
        <f t="shared" si="6"/>
        <v>24221</v>
      </c>
      <c r="H141" s="169">
        <v>829</v>
      </c>
    </row>
    <row r="142" spans="1:8" x14ac:dyDescent="0.2">
      <c r="A142" s="158">
        <v>195</v>
      </c>
      <c r="B142" s="159">
        <f t="shared" si="7"/>
        <v>13.03</v>
      </c>
      <c r="C142" s="160"/>
      <c r="D142" s="162">
        <v>26280</v>
      </c>
      <c r="E142" s="161"/>
      <c r="F142" s="162">
        <f t="shared" si="5"/>
        <v>33570</v>
      </c>
      <c r="G142" s="175">
        <f t="shared" si="6"/>
        <v>24203</v>
      </c>
      <c r="H142" s="169">
        <v>829</v>
      </c>
    </row>
    <row r="143" spans="1:8" x14ac:dyDescent="0.2">
      <c r="A143" s="158">
        <v>196</v>
      </c>
      <c r="B143" s="159">
        <f t="shared" si="7"/>
        <v>13.04</v>
      </c>
      <c r="C143" s="160"/>
      <c r="D143" s="162">
        <v>26280</v>
      </c>
      <c r="E143" s="161"/>
      <c r="F143" s="162">
        <f t="shared" si="5"/>
        <v>33545</v>
      </c>
      <c r="G143" s="175">
        <f t="shared" si="6"/>
        <v>24184</v>
      </c>
      <c r="H143" s="169">
        <v>829</v>
      </c>
    </row>
    <row r="144" spans="1:8" x14ac:dyDescent="0.2">
      <c r="A144" s="158">
        <v>197</v>
      </c>
      <c r="B144" s="159">
        <f t="shared" si="7"/>
        <v>13.05</v>
      </c>
      <c r="C144" s="160"/>
      <c r="D144" s="162">
        <v>26280</v>
      </c>
      <c r="E144" s="161"/>
      <c r="F144" s="162">
        <f t="shared" si="5"/>
        <v>33520</v>
      </c>
      <c r="G144" s="175">
        <f t="shared" si="6"/>
        <v>24166</v>
      </c>
      <c r="H144" s="169">
        <v>829</v>
      </c>
    </row>
    <row r="145" spans="1:8" x14ac:dyDescent="0.2">
      <c r="A145" s="158">
        <v>198</v>
      </c>
      <c r="B145" s="159">
        <f t="shared" si="7"/>
        <v>13.06</v>
      </c>
      <c r="C145" s="160"/>
      <c r="D145" s="162">
        <v>26280</v>
      </c>
      <c r="E145" s="161"/>
      <c r="F145" s="162">
        <f t="shared" ref="F145:F208" si="8">ROUND(12*1.35278*(1/B145*D145)+H145,0)</f>
        <v>33495</v>
      </c>
      <c r="G145" s="175">
        <f t="shared" ref="G145:G208" si="9">ROUND(12*(1/B145*D145),0)</f>
        <v>24147</v>
      </c>
      <c r="H145" s="169">
        <v>829</v>
      </c>
    </row>
    <row r="146" spans="1:8" x14ac:dyDescent="0.2">
      <c r="A146" s="158">
        <v>199</v>
      </c>
      <c r="B146" s="159">
        <f t="shared" si="7"/>
        <v>13.07</v>
      </c>
      <c r="C146" s="160"/>
      <c r="D146" s="162">
        <v>26280</v>
      </c>
      <c r="E146" s="161"/>
      <c r="F146" s="162">
        <f t="shared" si="8"/>
        <v>33470</v>
      </c>
      <c r="G146" s="175">
        <f t="shared" si="9"/>
        <v>24129</v>
      </c>
      <c r="H146" s="169">
        <v>829</v>
      </c>
    </row>
    <row r="147" spans="1:8" x14ac:dyDescent="0.2">
      <c r="A147" s="158">
        <v>200</v>
      </c>
      <c r="B147" s="159">
        <f t="shared" si="7"/>
        <v>13.08</v>
      </c>
      <c r="C147" s="160"/>
      <c r="D147" s="162">
        <v>26280</v>
      </c>
      <c r="E147" s="161"/>
      <c r="F147" s="162">
        <f t="shared" si="8"/>
        <v>33445</v>
      </c>
      <c r="G147" s="175">
        <f t="shared" si="9"/>
        <v>24110</v>
      </c>
      <c r="H147" s="169">
        <v>829</v>
      </c>
    </row>
    <row r="148" spans="1:8" x14ac:dyDescent="0.2">
      <c r="A148" s="158">
        <v>201</v>
      </c>
      <c r="B148" s="159">
        <f t="shared" si="7"/>
        <v>13.09</v>
      </c>
      <c r="C148" s="160"/>
      <c r="D148" s="162">
        <v>26280</v>
      </c>
      <c r="E148" s="161"/>
      <c r="F148" s="162">
        <f t="shared" si="8"/>
        <v>33420</v>
      </c>
      <c r="G148" s="175">
        <f t="shared" si="9"/>
        <v>24092</v>
      </c>
      <c r="H148" s="169">
        <v>829</v>
      </c>
    </row>
    <row r="149" spans="1:8" x14ac:dyDescent="0.2">
      <c r="A149" s="158">
        <v>202</v>
      </c>
      <c r="B149" s="159">
        <f t="shared" si="7"/>
        <v>13.1</v>
      </c>
      <c r="C149" s="160"/>
      <c r="D149" s="162">
        <v>26280</v>
      </c>
      <c r="E149" s="161"/>
      <c r="F149" s="162">
        <f t="shared" si="8"/>
        <v>33395</v>
      </c>
      <c r="G149" s="175">
        <f t="shared" si="9"/>
        <v>24073</v>
      </c>
      <c r="H149" s="169">
        <v>829</v>
      </c>
    </row>
    <row r="150" spans="1:8" x14ac:dyDescent="0.2">
      <c r="A150" s="158">
        <v>203</v>
      </c>
      <c r="B150" s="159">
        <f t="shared" si="7"/>
        <v>13.11</v>
      </c>
      <c r="C150" s="160"/>
      <c r="D150" s="162">
        <v>26280</v>
      </c>
      <c r="E150" s="161"/>
      <c r="F150" s="162">
        <f t="shared" si="8"/>
        <v>33370</v>
      </c>
      <c r="G150" s="175">
        <f t="shared" si="9"/>
        <v>24055</v>
      </c>
      <c r="H150" s="169">
        <v>829</v>
      </c>
    </row>
    <row r="151" spans="1:8" x14ac:dyDescent="0.2">
      <c r="A151" s="158">
        <v>204</v>
      </c>
      <c r="B151" s="159">
        <f t="shared" si="7"/>
        <v>13.12</v>
      </c>
      <c r="C151" s="160"/>
      <c r="D151" s="162">
        <v>26280</v>
      </c>
      <c r="E151" s="161"/>
      <c r="F151" s="162">
        <f t="shared" si="8"/>
        <v>33345</v>
      </c>
      <c r="G151" s="175">
        <f t="shared" si="9"/>
        <v>24037</v>
      </c>
      <c r="H151" s="169">
        <v>829</v>
      </c>
    </row>
    <row r="152" spans="1:8" x14ac:dyDescent="0.2">
      <c r="A152" s="158">
        <v>205</v>
      </c>
      <c r="B152" s="159">
        <f t="shared" si="7"/>
        <v>13.13</v>
      </c>
      <c r="C152" s="160"/>
      <c r="D152" s="162">
        <v>26280</v>
      </c>
      <c r="E152" s="161"/>
      <c r="F152" s="162">
        <f t="shared" si="8"/>
        <v>33320</v>
      </c>
      <c r="G152" s="175">
        <f t="shared" si="9"/>
        <v>24018</v>
      </c>
      <c r="H152" s="169">
        <v>829</v>
      </c>
    </row>
    <row r="153" spans="1:8" x14ac:dyDescent="0.2">
      <c r="A153" s="158">
        <v>206</v>
      </c>
      <c r="B153" s="159">
        <f t="shared" si="7"/>
        <v>13.14</v>
      </c>
      <c r="C153" s="160"/>
      <c r="D153" s="162">
        <v>26280</v>
      </c>
      <c r="E153" s="161"/>
      <c r="F153" s="162">
        <f t="shared" si="8"/>
        <v>33296</v>
      </c>
      <c r="G153" s="175">
        <f t="shared" si="9"/>
        <v>24000</v>
      </c>
      <c r="H153" s="169">
        <v>829</v>
      </c>
    </row>
    <row r="154" spans="1:8" x14ac:dyDescent="0.2">
      <c r="A154" s="158">
        <v>207</v>
      </c>
      <c r="B154" s="159">
        <f t="shared" si="7"/>
        <v>13.15</v>
      </c>
      <c r="C154" s="160"/>
      <c r="D154" s="162">
        <v>26280</v>
      </c>
      <c r="E154" s="161"/>
      <c r="F154" s="162">
        <f t="shared" si="8"/>
        <v>33271</v>
      </c>
      <c r="G154" s="175">
        <f t="shared" si="9"/>
        <v>23982</v>
      </c>
      <c r="H154" s="169">
        <v>829</v>
      </c>
    </row>
    <row r="155" spans="1:8" x14ac:dyDescent="0.2">
      <c r="A155" s="158">
        <v>208</v>
      </c>
      <c r="B155" s="159">
        <f t="shared" si="7"/>
        <v>13.16</v>
      </c>
      <c r="C155" s="160"/>
      <c r="D155" s="162">
        <v>26280</v>
      </c>
      <c r="E155" s="161"/>
      <c r="F155" s="162">
        <f t="shared" si="8"/>
        <v>33246</v>
      </c>
      <c r="G155" s="175">
        <f t="shared" si="9"/>
        <v>23964</v>
      </c>
      <c r="H155" s="169">
        <v>829</v>
      </c>
    </row>
    <row r="156" spans="1:8" x14ac:dyDescent="0.2">
      <c r="A156" s="158">
        <v>209</v>
      </c>
      <c r="B156" s="159">
        <f t="shared" si="7"/>
        <v>13.17</v>
      </c>
      <c r="C156" s="160"/>
      <c r="D156" s="162">
        <v>26280</v>
      </c>
      <c r="E156" s="161"/>
      <c r="F156" s="162">
        <f t="shared" si="8"/>
        <v>33222</v>
      </c>
      <c r="G156" s="175">
        <f t="shared" si="9"/>
        <v>23945</v>
      </c>
      <c r="H156" s="169">
        <v>829</v>
      </c>
    </row>
    <row r="157" spans="1:8" x14ac:dyDescent="0.2">
      <c r="A157" s="166">
        <v>210</v>
      </c>
      <c r="B157" s="167">
        <f t="shared" si="7"/>
        <v>13.18</v>
      </c>
      <c r="C157" s="168"/>
      <c r="D157" s="162">
        <v>26280</v>
      </c>
      <c r="E157" s="169"/>
      <c r="F157" s="162">
        <f t="shared" si="8"/>
        <v>33197</v>
      </c>
      <c r="G157" s="175">
        <f t="shared" si="9"/>
        <v>23927</v>
      </c>
      <c r="H157" s="169">
        <v>829</v>
      </c>
    </row>
    <row r="158" spans="1:8" x14ac:dyDescent="0.2">
      <c r="A158" s="166">
        <v>211</v>
      </c>
      <c r="B158" s="167">
        <f>ROUND(0.0095*A158+11.18,2)</f>
        <v>13.18</v>
      </c>
      <c r="C158" s="168"/>
      <c r="D158" s="162">
        <v>26280</v>
      </c>
      <c r="E158" s="169"/>
      <c r="F158" s="162">
        <f t="shared" si="8"/>
        <v>33197</v>
      </c>
      <c r="G158" s="175">
        <f t="shared" si="9"/>
        <v>23927</v>
      </c>
      <c r="H158" s="169">
        <v>829</v>
      </c>
    </row>
    <row r="159" spans="1:8" x14ac:dyDescent="0.2">
      <c r="A159" s="166">
        <v>212</v>
      </c>
      <c r="B159" s="167">
        <f t="shared" ref="B159:B222" si="10">ROUND(0.0095*A159+11.18,2)</f>
        <v>13.19</v>
      </c>
      <c r="C159" s="168"/>
      <c r="D159" s="162">
        <v>26280</v>
      </c>
      <c r="E159" s="169"/>
      <c r="F159" s="162">
        <f t="shared" si="8"/>
        <v>33173</v>
      </c>
      <c r="G159" s="175">
        <f t="shared" si="9"/>
        <v>23909</v>
      </c>
      <c r="H159" s="169">
        <v>829</v>
      </c>
    </row>
    <row r="160" spans="1:8" x14ac:dyDescent="0.2">
      <c r="A160" s="158">
        <v>213</v>
      </c>
      <c r="B160" s="159">
        <f t="shared" si="10"/>
        <v>13.2</v>
      </c>
      <c r="C160" s="160"/>
      <c r="D160" s="162">
        <v>26280</v>
      </c>
      <c r="E160" s="161"/>
      <c r="F160" s="162">
        <f t="shared" si="8"/>
        <v>33148</v>
      </c>
      <c r="G160" s="175">
        <f t="shared" si="9"/>
        <v>23891</v>
      </c>
      <c r="H160" s="169">
        <v>829</v>
      </c>
    </row>
    <row r="161" spans="1:8" x14ac:dyDescent="0.2">
      <c r="A161" s="158">
        <v>214</v>
      </c>
      <c r="B161" s="159">
        <f t="shared" si="10"/>
        <v>13.21</v>
      </c>
      <c r="C161" s="160"/>
      <c r="D161" s="162">
        <v>26280</v>
      </c>
      <c r="E161" s="161"/>
      <c r="F161" s="162">
        <f t="shared" si="8"/>
        <v>33124</v>
      </c>
      <c r="G161" s="175">
        <f t="shared" si="9"/>
        <v>23873</v>
      </c>
      <c r="H161" s="169">
        <v>829</v>
      </c>
    </row>
    <row r="162" spans="1:8" x14ac:dyDescent="0.2">
      <c r="A162" s="158">
        <v>215</v>
      </c>
      <c r="B162" s="159">
        <f t="shared" si="10"/>
        <v>13.22</v>
      </c>
      <c r="C162" s="160"/>
      <c r="D162" s="162">
        <v>26280</v>
      </c>
      <c r="E162" s="161"/>
      <c r="F162" s="162">
        <f t="shared" si="8"/>
        <v>33099</v>
      </c>
      <c r="G162" s="175">
        <f t="shared" si="9"/>
        <v>23855</v>
      </c>
      <c r="H162" s="169">
        <v>829</v>
      </c>
    </row>
    <row r="163" spans="1:8" x14ac:dyDescent="0.2">
      <c r="A163" s="158">
        <v>216</v>
      </c>
      <c r="B163" s="159">
        <f t="shared" si="10"/>
        <v>13.23</v>
      </c>
      <c r="C163" s="160"/>
      <c r="D163" s="162">
        <v>26280</v>
      </c>
      <c r="E163" s="161"/>
      <c r="F163" s="162">
        <f t="shared" si="8"/>
        <v>33075</v>
      </c>
      <c r="G163" s="175">
        <f t="shared" si="9"/>
        <v>23837</v>
      </c>
      <c r="H163" s="169">
        <v>829</v>
      </c>
    </row>
    <row r="164" spans="1:8" x14ac:dyDescent="0.2">
      <c r="A164" s="158">
        <v>217</v>
      </c>
      <c r="B164" s="159">
        <f t="shared" si="10"/>
        <v>13.24</v>
      </c>
      <c r="C164" s="160"/>
      <c r="D164" s="162">
        <v>26280</v>
      </c>
      <c r="E164" s="161"/>
      <c r="F164" s="162">
        <f t="shared" si="8"/>
        <v>33051</v>
      </c>
      <c r="G164" s="175">
        <f t="shared" si="9"/>
        <v>23819</v>
      </c>
      <c r="H164" s="169">
        <v>829</v>
      </c>
    </row>
    <row r="165" spans="1:8" x14ac:dyDescent="0.2">
      <c r="A165" s="158">
        <v>218</v>
      </c>
      <c r="B165" s="159">
        <f t="shared" si="10"/>
        <v>13.25</v>
      </c>
      <c r="C165" s="160"/>
      <c r="D165" s="162">
        <v>26280</v>
      </c>
      <c r="E165" s="161"/>
      <c r="F165" s="162">
        <f t="shared" si="8"/>
        <v>33026</v>
      </c>
      <c r="G165" s="175">
        <f t="shared" si="9"/>
        <v>23801</v>
      </c>
      <c r="H165" s="169">
        <v>829</v>
      </c>
    </row>
    <row r="166" spans="1:8" x14ac:dyDescent="0.2">
      <c r="A166" s="158">
        <v>219</v>
      </c>
      <c r="B166" s="159">
        <f t="shared" si="10"/>
        <v>13.26</v>
      </c>
      <c r="C166" s="160"/>
      <c r="D166" s="162">
        <v>26280</v>
      </c>
      <c r="E166" s="161"/>
      <c r="F166" s="162">
        <f t="shared" si="8"/>
        <v>33002</v>
      </c>
      <c r="G166" s="175">
        <f t="shared" si="9"/>
        <v>23783</v>
      </c>
      <c r="H166" s="169">
        <v>829</v>
      </c>
    </row>
    <row r="167" spans="1:8" x14ac:dyDescent="0.2">
      <c r="A167" s="158">
        <v>220</v>
      </c>
      <c r="B167" s="159">
        <f t="shared" si="10"/>
        <v>13.27</v>
      </c>
      <c r="C167" s="160"/>
      <c r="D167" s="162">
        <v>26280</v>
      </c>
      <c r="E167" s="161"/>
      <c r="F167" s="162">
        <f t="shared" si="8"/>
        <v>32978</v>
      </c>
      <c r="G167" s="175">
        <f t="shared" si="9"/>
        <v>23765</v>
      </c>
      <c r="H167" s="169">
        <v>829</v>
      </c>
    </row>
    <row r="168" spans="1:8" x14ac:dyDescent="0.2">
      <c r="A168" s="158">
        <v>221</v>
      </c>
      <c r="B168" s="159">
        <f t="shared" si="10"/>
        <v>13.28</v>
      </c>
      <c r="C168" s="160"/>
      <c r="D168" s="162">
        <v>26280</v>
      </c>
      <c r="E168" s="161"/>
      <c r="F168" s="162">
        <f t="shared" si="8"/>
        <v>32953</v>
      </c>
      <c r="G168" s="175">
        <f t="shared" si="9"/>
        <v>23747</v>
      </c>
      <c r="H168" s="169">
        <v>829</v>
      </c>
    </row>
    <row r="169" spans="1:8" x14ac:dyDescent="0.2">
      <c r="A169" s="158">
        <v>222</v>
      </c>
      <c r="B169" s="159">
        <f t="shared" si="10"/>
        <v>13.29</v>
      </c>
      <c r="C169" s="160"/>
      <c r="D169" s="162">
        <v>26280</v>
      </c>
      <c r="E169" s="161"/>
      <c r="F169" s="162">
        <f t="shared" si="8"/>
        <v>32929</v>
      </c>
      <c r="G169" s="175">
        <f t="shared" si="9"/>
        <v>23729</v>
      </c>
      <c r="H169" s="169">
        <v>829</v>
      </c>
    </row>
    <row r="170" spans="1:8" x14ac:dyDescent="0.2">
      <c r="A170" s="158">
        <v>223</v>
      </c>
      <c r="B170" s="159">
        <f t="shared" si="10"/>
        <v>13.3</v>
      </c>
      <c r="C170" s="160"/>
      <c r="D170" s="162">
        <v>26280</v>
      </c>
      <c r="E170" s="161"/>
      <c r="F170" s="162">
        <f t="shared" si="8"/>
        <v>32905</v>
      </c>
      <c r="G170" s="175">
        <f t="shared" si="9"/>
        <v>23711</v>
      </c>
      <c r="H170" s="169">
        <v>829</v>
      </c>
    </row>
    <row r="171" spans="1:8" x14ac:dyDescent="0.2">
      <c r="A171" s="158">
        <v>224</v>
      </c>
      <c r="B171" s="159">
        <f t="shared" si="10"/>
        <v>13.31</v>
      </c>
      <c r="C171" s="160"/>
      <c r="D171" s="162">
        <v>26280</v>
      </c>
      <c r="E171" s="161"/>
      <c r="F171" s="162">
        <f t="shared" si="8"/>
        <v>32881</v>
      </c>
      <c r="G171" s="175">
        <f t="shared" si="9"/>
        <v>23693</v>
      </c>
      <c r="H171" s="169">
        <v>829</v>
      </c>
    </row>
    <row r="172" spans="1:8" x14ac:dyDescent="0.2">
      <c r="A172" s="158">
        <v>225</v>
      </c>
      <c r="B172" s="159">
        <f t="shared" si="10"/>
        <v>13.32</v>
      </c>
      <c r="C172" s="160"/>
      <c r="D172" s="162">
        <v>26280</v>
      </c>
      <c r="E172" s="161"/>
      <c r="F172" s="162">
        <f t="shared" si="8"/>
        <v>32857</v>
      </c>
      <c r="G172" s="175">
        <f t="shared" si="9"/>
        <v>23676</v>
      </c>
      <c r="H172" s="169">
        <v>829</v>
      </c>
    </row>
    <row r="173" spans="1:8" x14ac:dyDescent="0.2">
      <c r="A173" s="158">
        <v>226</v>
      </c>
      <c r="B173" s="159">
        <f t="shared" si="10"/>
        <v>13.33</v>
      </c>
      <c r="C173" s="160"/>
      <c r="D173" s="162">
        <v>26280</v>
      </c>
      <c r="E173" s="161"/>
      <c r="F173" s="162">
        <f t="shared" si="8"/>
        <v>32833</v>
      </c>
      <c r="G173" s="175">
        <f t="shared" si="9"/>
        <v>23658</v>
      </c>
      <c r="H173" s="169">
        <v>829</v>
      </c>
    </row>
    <row r="174" spans="1:8" x14ac:dyDescent="0.2">
      <c r="A174" s="158">
        <v>227</v>
      </c>
      <c r="B174" s="159">
        <f t="shared" si="10"/>
        <v>13.34</v>
      </c>
      <c r="C174" s="160"/>
      <c r="D174" s="162">
        <v>26280</v>
      </c>
      <c r="E174" s="161"/>
      <c r="F174" s="162">
        <f t="shared" si="8"/>
        <v>32809</v>
      </c>
      <c r="G174" s="175">
        <f t="shared" si="9"/>
        <v>23640</v>
      </c>
      <c r="H174" s="169">
        <v>829</v>
      </c>
    </row>
    <row r="175" spans="1:8" x14ac:dyDescent="0.2">
      <c r="A175" s="158">
        <v>228</v>
      </c>
      <c r="B175" s="159">
        <f t="shared" si="10"/>
        <v>13.35</v>
      </c>
      <c r="C175" s="160"/>
      <c r="D175" s="162">
        <v>26280</v>
      </c>
      <c r="E175" s="161"/>
      <c r="F175" s="162">
        <f t="shared" si="8"/>
        <v>32785</v>
      </c>
      <c r="G175" s="175">
        <f t="shared" si="9"/>
        <v>23622</v>
      </c>
      <c r="H175" s="169">
        <v>829</v>
      </c>
    </row>
    <row r="176" spans="1:8" x14ac:dyDescent="0.2">
      <c r="A176" s="158">
        <v>229</v>
      </c>
      <c r="B176" s="159">
        <f t="shared" si="10"/>
        <v>13.36</v>
      </c>
      <c r="C176" s="160"/>
      <c r="D176" s="162">
        <v>26280</v>
      </c>
      <c r="E176" s="161"/>
      <c r="F176" s="162">
        <f t="shared" si="8"/>
        <v>32761</v>
      </c>
      <c r="G176" s="175">
        <f t="shared" si="9"/>
        <v>23605</v>
      </c>
      <c r="H176" s="169">
        <v>829</v>
      </c>
    </row>
    <row r="177" spans="1:8" x14ac:dyDescent="0.2">
      <c r="A177" s="158">
        <v>230</v>
      </c>
      <c r="B177" s="159">
        <f t="shared" si="10"/>
        <v>13.37</v>
      </c>
      <c r="C177" s="160"/>
      <c r="D177" s="162">
        <v>26280</v>
      </c>
      <c r="E177" s="161"/>
      <c r="F177" s="162">
        <f t="shared" si="8"/>
        <v>32737</v>
      </c>
      <c r="G177" s="175">
        <f t="shared" si="9"/>
        <v>23587</v>
      </c>
      <c r="H177" s="169">
        <v>829</v>
      </c>
    </row>
    <row r="178" spans="1:8" x14ac:dyDescent="0.2">
      <c r="A178" s="158">
        <v>231</v>
      </c>
      <c r="B178" s="159">
        <f t="shared" si="10"/>
        <v>13.37</v>
      </c>
      <c r="C178" s="160"/>
      <c r="D178" s="162">
        <v>26280</v>
      </c>
      <c r="E178" s="161"/>
      <c r="F178" s="162">
        <f t="shared" si="8"/>
        <v>32737</v>
      </c>
      <c r="G178" s="175">
        <f t="shared" si="9"/>
        <v>23587</v>
      </c>
      <c r="H178" s="169">
        <v>829</v>
      </c>
    </row>
    <row r="179" spans="1:8" x14ac:dyDescent="0.2">
      <c r="A179" s="158">
        <v>232</v>
      </c>
      <c r="B179" s="159">
        <f t="shared" si="10"/>
        <v>13.38</v>
      </c>
      <c r="C179" s="160"/>
      <c r="D179" s="162">
        <v>26280</v>
      </c>
      <c r="E179" s="161"/>
      <c r="F179" s="162">
        <f t="shared" si="8"/>
        <v>32713</v>
      </c>
      <c r="G179" s="175">
        <f t="shared" si="9"/>
        <v>23570</v>
      </c>
      <c r="H179" s="169">
        <v>829</v>
      </c>
    </row>
    <row r="180" spans="1:8" x14ac:dyDescent="0.2">
      <c r="A180" s="158">
        <v>233</v>
      </c>
      <c r="B180" s="159">
        <f t="shared" si="10"/>
        <v>13.39</v>
      </c>
      <c r="C180" s="160"/>
      <c r="D180" s="162">
        <v>26280</v>
      </c>
      <c r="E180" s="161"/>
      <c r="F180" s="162">
        <f t="shared" si="8"/>
        <v>32690</v>
      </c>
      <c r="G180" s="175">
        <f t="shared" si="9"/>
        <v>23552</v>
      </c>
      <c r="H180" s="169">
        <v>829</v>
      </c>
    </row>
    <row r="181" spans="1:8" x14ac:dyDescent="0.2">
      <c r="A181" s="158">
        <v>234</v>
      </c>
      <c r="B181" s="159">
        <f t="shared" si="10"/>
        <v>13.4</v>
      </c>
      <c r="C181" s="160"/>
      <c r="D181" s="162">
        <v>26280</v>
      </c>
      <c r="E181" s="161"/>
      <c r="F181" s="162">
        <f t="shared" si="8"/>
        <v>32666</v>
      </c>
      <c r="G181" s="175">
        <f t="shared" si="9"/>
        <v>23534</v>
      </c>
      <c r="H181" s="169">
        <v>829</v>
      </c>
    </row>
    <row r="182" spans="1:8" x14ac:dyDescent="0.2">
      <c r="A182" s="158">
        <v>235</v>
      </c>
      <c r="B182" s="159">
        <f t="shared" si="10"/>
        <v>13.41</v>
      </c>
      <c r="C182" s="160"/>
      <c r="D182" s="162">
        <v>26280</v>
      </c>
      <c r="E182" s="161"/>
      <c r="F182" s="162">
        <f t="shared" si="8"/>
        <v>32642</v>
      </c>
      <c r="G182" s="175">
        <f t="shared" si="9"/>
        <v>23517</v>
      </c>
      <c r="H182" s="169">
        <v>829</v>
      </c>
    </row>
    <row r="183" spans="1:8" x14ac:dyDescent="0.2">
      <c r="A183" s="158">
        <v>236</v>
      </c>
      <c r="B183" s="159">
        <f t="shared" si="10"/>
        <v>13.42</v>
      </c>
      <c r="C183" s="160"/>
      <c r="D183" s="162">
        <v>26280</v>
      </c>
      <c r="E183" s="161"/>
      <c r="F183" s="162">
        <f t="shared" si="8"/>
        <v>32618</v>
      </c>
      <c r="G183" s="175">
        <f t="shared" si="9"/>
        <v>23499</v>
      </c>
      <c r="H183" s="169">
        <v>829</v>
      </c>
    </row>
    <row r="184" spans="1:8" x14ac:dyDescent="0.2">
      <c r="A184" s="158">
        <v>237</v>
      </c>
      <c r="B184" s="159">
        <f t="shared" si="10"/>
        <v>13.43</v>
      </c>
      <c r="C184" s="160"/>
      <c r="D184" s="162">
        <v>26280</v>
      </c>
      <c r="E184" s="161"/>
      <c r="F184" s="162">
        <f t="shared" si="8"/>
        <v>32595</v>
      </c>
      <c r="G184" s="175">
        <f t="shared" si="9"/>
        <v>23482</v>
      </c>
      <c r="H184" s="169">
        <v>829</v>
      </c>
    </row>
    <row r="185" spans="1:8" x14ac:dyDescent="0.2">
      <c r="A185" s="158">
        <v>238</v>
      </c>
      <c r="B185" s="159">
        <f t="shared" si="10"/>
        <v>13.44</v>
      </c>
      <c r="C185" s="160"/>
      <c r="D185" s="162">
        <v>26280</v>
      </c>
      <c r="E185" s="161"/>
      <c r="F185" s="162">
        <f t="shared" si="8"/>
        <v>32571</v>
      </c>
      <c r="G185" s="175">
        <f t="shared" si="9"/>
        <v>23464</v>
      </c>
      <c r="H185" s="169">
        <v>829</v>
      </c>
    </row>
    <row r="186" spans="1:8" x14ac:dyDescent="0.2">
      <c r="A186" s="158">
        <v>239</v>
      </c>
      <c r="B186" s="159">
        <f t="shared" si="10"/>
        <v>13.45</v>
      </c>
      <c r="C186" s="160"/>
      <c r="D186" s="162">
        <v>26280</v>
      </c>
      <c r="E186" s="161"/>
      <c r="F186" s="162">
        <f t="shared" si="8"/>
        <v>32547</v>
      </c>
      <c r="G186" s="175">
        <f t="shared" si="9"/>
        <v>23447</v>
      </c>
      <c r="H186" s="169">
        <v>829</v>
      </c>
    </row>
    <row r="187" spans="1:8" x14ac:dyDescent="0.2">
      <c r="A187" s="158">
        <v>240</v>
      </c>
      <c r="B187" s="159">
        <f t="shared" si="10"/>
        <v>13.46</v>
      </c>
      <c r="C187" s="160"/>
      <c r="D187" s="162">
        <v>26280</v>
      </c>
      <c r="E187" s="161"/>
      <c r="F187" s="162">
        <f t="shared" si="8"/>
        <v>32524</v>
      </c>
      <c r="G187" s="175">
        <f t="shared" si="9"/>
        <v>23429</v>
      </c>
      <c r="H187" s="169">
        <v>829</v>
      </c>
    </row>
    <row r="188" spans="1:8" x14ac:dyDescent="0.2">
      <c r="A188" s="158">
        <v>241</v>
      </c>
      <c r="B188" s="159">
        <f t="shared" si="10"/>
        <v>13.47</v>
      </c>
      <c r="C188" s="160"/>
      <c r="D188" s="162">
        <v>26280</v>
      </c>
      <c r="E188" s="161"/>
      <c r="F188" s="162">
        <f t="shared" si="8"/>
        <v>32500</v>
      </c>
      <c r="G188" s="175">
        <f t="shared" si="9"/>
        <v>23412</v>
      </c>
      <c r="H188" s="169">
        <v>829</v>
      </c>
    </row>
    <row r="189" spans="1:8" x14ac:dyDescent="0.2">
      <c r="A189" s="158">
        <v>242</v>
      </c>
      <c r="B189" s="159">
        <f t="shared" si="10"/>
        <v>13.48</v>
      </c>
      <c r="C189" s="160"/>
      <c r="D189" s="162">
        <v>26280</v>
      </c>
      <c r="E189" s="161"/>
      <c r="F189" s="162">
        <f t="shared" si="8"/>
        <v>32477</v>
      </c>
      <c r="G189" s="175">
        <f t="shared" si="9"/>
        <v>23395</v>
      </c>
      <c r="H189" s="169">
        <v>829</v>
      </c>
    </row>
    <row r="190" spans="1:8" x14ac:dyDescent="0.2">
      <c r="A190" s="158">
        <v>243</v>
      </c>
      <c r="B190" s="159">
        <f t="shared" si="10"/>
        <v>13.49</v>
      </c>
      <c r="C190" s="160"/>
      <c r="D190" s="162">
        <v>26280</v>
      </c>
      <c r="E190" s="161"/>
      <c r="F190" s="162">
        <f t="shared" si="8"/>
        <v>32453</v>
      </c>
      <c r="G190" s="175">
        <f t="shared" si="9"/>
        <v>23377</v>
      </c>
      <c r="H190" s="169">
        <v>829</v>
      </c>
    </row>
    <row r="191" spans="1:8" x14ac:dyDescent="0.2">
      <c r="A191" s="158">
        <v>244</v>
      </c>
      <c r="B191" s="159">
        <f t="shared" si="10"/>
        <v>13.5</v>
      </c>
      <c r="C191" s="160"/>
      <c r="D191" s="162">
        <v>26280</v>
      </c>
      <c r="E191" s="161"/>
      <c r="F191" s="162">
        <f t="shared" si="8"/>
        <v>32430</v>
      </c>
      <c r="G191" s="175">
        <f t="shared" si="9"/>
        <v>23360</v>
      </c>
      <c r="H191" s="169">
        <v>829</v>
      </c>
    </row>
    <row r="192" spans="1:8" x14ac:dyDescent="0.2">
      <c r="A192" s="158">
        <v>245</v>
      </c>
      <c r="B192" s="159">
        <f t="shared" si="10"/>
        <v>13.51</v>
      </c>
      <c r="C192" s="160"/>
      <c r="D192" s="162">
        <v>26280</v>
      </c>
      <c r="E192" s="161"/>
      <c r="F192" s="162">
        <f t="shared" si="8"/>
        <v>32407</v>
      </c>
      <c r="G192" s="175">
        <f t="shared" si="9"/>
        <v>23343</v>
      </c>
      <c r="H192" s="169">
        <v>829</v>
      </c>
    </row>
    <row r="193" spans="1:8" x14ac:dyDescent="0.2">
      <c r="A193" s="158">
        <v>246</v>
      </c>
      <c r="B193" s="159">
        <f t="shared" si="10"/>
        <v>13.52</v>
      </c>
      <c r="C193" s="160"/>
      <c r="D193" s="162">
        <v>26280</v>
      </c>
      <c r="E193" s="161"/>
      <c r="F193" s="162">
        <f t="shared" si="8"/>
        <v>32383</v>
      </c>
      <c r="G193" s="175">
        <f t="shared" si="9"/>
        <v>23325</v>
      </c>
      <c r="H193" s="169">
        <v>829</v>
      </c>
    </row>
    <row r="194" spans="1:8" x14ac:dyDescent="0.2">
      <c r="A194" s="158">
        <v>247</v>
      </c>
      <c r="B194" s="159">
        <f t="shared" si="10"/>
        <v>13.53</v>
      </c>
      <c r="C194" s="160"/>
      <c r="D194" s="162">
        <v>26280</v>
      </c>
      <c r="E194" s="161"/>
      <c r="F194" s="162">
        <f t="shared" si="8"/>
        <v>32360</v>
      </c>
      <c r="G194" s="175">
        <f t="shared" si="9"/>
        <v>23308</v>
      </c>
      <c r="H194" s="169">
        <v>829</v>
      </c>
    </row>
    <row r="195" spans="1:8" x14ac:dyDescent="0.2">
      <c r="A195" s="158">
        <v>248</v>
      </c>
      <c r="B195" s="159">
        <f t="shared" si="10"/>
        <v>13.54</v>
      </c>
      <c r="C195" s="160"/>
      <c r="D195" s="162">
        <v>26280</v>
      </c>
      <c r="E195" s="161"/>
      <c r="F195" s="162">
        <f t="shared" si="8"/>
        <v>32337</v>
      </c>
      <c r="G195" s="175">
        <f t="shared" si="9"/>
        <v>23291</v>
      </c>
      <c r="H195" s="169">
        <v>829</v>
      </c>
    </row>
    <row r="196" spans="1:8" x14ac:dyDescent="0.2">
      <c r="A196" s="158">
        <v>249</v>
      </c>
      <c r="B196" s="159">
        <f t="shared" si="10"/>
        <v>13.55</v>
      </c>
      <c r="C196" s="160"/>
      <c r="D196" s="162">
        <v>26280</v>
      </c>
      <c r="E196" s="161"/>
      <c r="F196" s="162">
        <f t="shared" si="8"/>
        <v>32313</v>
      </c>
      <c r="G196" s="175">
        <f t="shared" si="9"/>
        <v>23274</v>
      </c>
      <c r="H196" s="169">
        <v>829</v>
      </c>
    </row>
    <row r="197" spans="1:8" x14ac:dyDescent="0.2">
      <c r="A197" s="158">
        <v>250</v>
      </c>
      <c r="B197" s="159">
        <f t="shared" si="10"/>
        <v>13.56</v>
      </c>
      <c r="C197" s="160"/>
      <c r="D197" s="162">
        <v>26280</v>
      </c>
      <c r="E197" s="161"/>
      <c r="F197" s="162">
        <f t="shared" si="8"/>
        <v>32290</v>
      </c>
      <c r="G197" s="175">
        <f t="shared" si="9"/>
        <v>23257</v>
      </c>
      <c r="H197" s="169">
        <v>829</v>
      </c>
    </row>
    <row r="198" spans="1:8" x14ac:dyDescent="0.2">
      <c r="A198" s="158">
        <v>251</v>
      </c>
      <c r="B198" s="159">
        <f t="shared" si="10"/>
        <v>13.56</v>
      </c>
      <c r="C198" s="160"/>
      <c r="D198" s="162">
        <v>26280</v>
      </c>
      <c r="E198" s="161"/>
      <c r="F198" s="162">
        <f t="shared" si="8"/>
        <v>32290</v>
      </c>
      <c r="G198" s="175">
        <f t="shared" si="9"/>
        <v>23257</v>
      </c>
      <c r="H198" s="169">
        <v>829</v>
      </c>
    </row>
    <row r="199" spans="1:8" x14ac:dyDescent="0.2">
      <c r="A199" s="158">
        <v>252</v>
      </c>
      <c r="B199" s="159">
        <f t="shared" si="10"/>
        <v>13.57</v>
      </c>
      <c r="C199" s="160"/>
      <c r="D199" s="162">
        <v>26280</v>
      </c>
      <c r="E199" s="161"/>
      <c r="F199" s="162">
        <f t="shared" si="8"/>
        <v>32267</v>
      </c>
      <c r="G199" s="175">
        <f t="shared" si="9"/>
        <v>23239</v>
      </c>
      <c r="H199" s="169">
        <v>829</v>
      </c>
    </row>
    <row r="200" spans="1:8" x14ac:dyDescent="0.2">
      <c r="A200" s="158">
        <v>253</v>
      </c>
      <c r="B200" s="159">
        <f t="shared" si="10"/>
        <v>13.58</v>
      </c>
      <c r="C200" s="160"/>
      <c r="D200" s="162">
        <v>26280</v>
      </c>
      <c r="E200" s="161"/>
      <c r="F200" s="162">
        <f t="shared" si="8"/>
        <v>32244</v>
      </c>
      <c r="G200" s="175">
        <f t="shared" si="9"/>
        <v>23222</v>
      </c>
      <c r="H200" s="169">
        <v>829</v>
      </c>
    </row>
    <row r="201" spans="1:8" x14ac:dyDescent="0.2">
      <c r="A201" s="158">
        <v>254</v>
      </c>
      <c r="B201" s="159">
        <f t="shared" si="10"/>
        <v>13.59</v>
      </c>
      <c r="C201" s="160"/>
      <c r="D201" s="162">
        <v>26280</v>
      </c>
      <c r="E201" s="161"/>
      <c r="F201" s="162">
        <f t="shared" si="8"/>
        <v>32221</v>
      </c>
      <c r="G201" s="175">
        <f t="shared" si="9"/>
        <v>23205</v>
      </c>
      <c r="H201" s="169">
        <v>829</v>
      </c>
    </row>
    <row r="202" spans="1:8" x14ac:dyDescent="0.2">
      <c r="A202" s="158">
        <v>255</v>
      </c>
      <c r="B202" s="159">
        <f t="shared" si="10"/>
        <v>13.6</v>
      </c>
      <c r="C202" s="160"/>
      <c r="D202" s="162">
        <v>26280</v>
      </c>
      <c r="E202" s="161"/>
      <c r="F202" s="162">
        <f t="shared" si="8"/>
        <v>32198</v>
      </c>
      <c r="G202" s="175">
        <f t="shared" si="9"/>
        <v>23188</v>
      </c>
      <c r="H202" s="169">
        <v>829</v>
      </c>
    </row>
    <row r="203" spans="1:8" x14ac:dyDescent="0.2">
      <c r="A203" s="158">
        <v>256</v>
      </c>
      <c r="B203" s="159">
        <f t="shared" si="10"/>
        <v>13.61</v>
      </c>
      <c r="C203" s="160"/>
      <c r="D203" s="162">
        <v>26280</v>
      </c>
      <c r="E203" s="161"/>
      <c r="F203" s="162">
        <f t="shared" si="8"/>
        <v>32175</v>
      </c>
      <c r="G203" s="175">
        <f t="shared" si="9"/>
        <v>23171</v>
      </c>
      <c r="H203" s="169">
        <v>829</v>
      </c>
    </row>
    <row r="204" spans="1:8" x14ac:dyDescent="0.2">
      <c r="A204" s="158">
        <v>257</v>
      </c>
      <c r="B204" s="159">
        <f t="shared" si="10"/>
        <v>13.62</v>
      </c>
      <c r="C204" s="160"/>
      <c r="D204" s="162">
        <v>26280</v>
      </c>
      <c r="E204" s="161"/>
      <c r="F204" s="162">
        <f t="shared" si="8"/>
        <v>32152</v>
      </c>
      <c r="G204" s="175">
        <f t="shared" si="9"/>
        <v>23154</v>
      </c>
      <c r="H204" s="169">
        <v>829</v>
      </c>
    </row>
    <row r="205" spans="1:8" x14ac:dyDescent="0.2">
      <c r="A205" s="158">
        <v>258</v>
      </c>
      <c r="B205" s="159">
        <f t="shared" si="10"/>
        <v>13.63</v>
      </c>
      <c r="C205" s="160"/>
      <c r="D205" s="162">
        <v>26280</v>
      </c>
      <c r="E205" s="161"/>
      <c r="F205" s="162">
        <f t="shared" si="8"/>
        <v>32129</v>
      </c>
      <c r="G205" s="175">
        <f t="shared" si="9"/>
        <v>23137</v>
      </c>
      <c r="H205" s="169">
        <v>829</v>
      </c>
    </row>
    <row r="206" spans="1:8" x14ac:dyDescent="0.2">
      <c r="A206" s="158">
        <v>259</v>
      </c>
      <c r="B206" s="159">
        <f t="shared" si="10"/>
        <v>13.64</v>
      </c>
      <c r="C206" s="160"/>
      <c r="D206" s="162">
        <v>26280</v>
      </c>
      <c r="E206" s="161"/>
      <c r="F206" s="162">
        <f t="shared" si="8"/>
        <v>32106</v>
      </c>
      <c r="G206" s="175">
        <f t="shared" si="9"/>
        <v>23120</v>
      </c>
      <c r="H206" s="169">
        <v>829</v>
      </c>
    </row>
    <row r="207" spans="1:8" x14ac:dyDescent="0.2">
      <c r="A207" s="158">
        <v>260</v>
      </c>
      <c r="B207" s="159">
        <f t="shared" si="10"/>
        <v>13.65</v>
      </c>
      <c r="C207" s="160"/>
      <c r="D207" s="162">
        <v>26280</v>
      </c>
      <c r="E207" s="161"/>
      <c r="F207" s="162">
        <f t="shared" si="8"/>
        <v>32083</v>
      </c>
      <c r="G207" s="175">
        <f t="shared" si="9"/>
        <v>23103</v>
      </c>
      <c r="H207" s="169">
        <v>829</v>
      </c>
    </row>
    <row r="208" spans="1:8" x14ac:dyDescent="0.2">
      <c r="A208" s="158">
        <v>261</v>
      </c>
      <c r="B208" s="159">
        <f t="shared" si="10"/>
        <v>13.66</v>
      </c>
      <c r="C208" s="160"/>
      <c r="D208" s="162">
        <v>26280</v>
      </c>
      <c r="E208" s="161"/>
      <c r="F208" s="162">
        <f t="shared" si="8"/>
        <v>32060</v>
      </c>
      <c r="G208" s="175">
        <f t="shared" si="9"/>
        <v>23086</v>
      </c>
      <c r="H208" s="169">
        <v>829</v>
      </c>
    </row>
    <row r="209" spans="1:8" x14ac:dyDescent="0.2">
      <c r="A209" s="158">
        <v>262</v>
      </c>
      <c r="B209" s="159">
        <f t="shared" si="10"/>
        <v>13.67</v>
      </c>
      <c r="C209" s="160"/>
      <c r="D209" s="162">
        <v>26280</v>
      </c>
      <c r="E209" s="161"/>
      <c r="F209" s="162">
        <f t="shared" ref="F209:F272" si="11">ROUND(12*1.35278*(1/B209*D209)+H209,0)</f>
        <v>32037</v>
      </c>
      <c r="G209" s="175">
        <f t="shared" ref="G209:G272" si="12">ROUND(12*(1/B209*D209),0)</f>
        <v>23069</v>
      </c>
      <c r="H209" s="169">
        <v>829</v>
      </c>
    </row>
    <row r="210" spans="1:8" x14ac:dyDescent="0.2">
      <c r="A210" s="158">
        <v>263</v>
      </c>
      <c r="B210" s="159">
        <f t="shared" si="10"/>
        <v>13.68</v>
      </c>
      <c r="C210" s="160"/>
      <c r="D210" s="162">
        <v>26280</v>
      </c>
      <c r="E210" s="161"/>
      <c r="F210" s="162">
        <f t="shared" si="11"/>
        <v>32014</v>
      </c>
      <c r="G210" s="175">
        <f t="shared" si="12"/>
        <v>23053</v>
      </c>
      <c r="H210" s="169">
        <v>829</v>
      </c>
    </row>
    <row r="211" spans="1:8" x14ac:dyDescent="0.2">
      <c r="A211" s="158">
        <v>264</v>
      </c>
      <c r="B211" s="159">
        <f t="shared" si="10"/>
        <v>13.69</v>
      </c>
      <c r="C211" s="160"/>
      <c r="D211" s="162">
        <v>26280</v>
      </c>
      <c r="E211" s="161"/>
      <c r="F211" s="162">
        <f t="shared" si="11"/>
        <v>31991</v>
      </c>
      <c r="G211" s="175">
        <f t="shared" si="12"/>
        <v>23036</v>
      </c>
      <c r="H211" s="169">
        <v>829</v>
      </c>
    </row>
    <row r="212" spans="1:8" x14ac:dyDescent="0.2">
      <c r="A212" s="158">
        <v>265</v>
      </c>
      <c r="B212" s="159">
        <f t="shared" si="10"/>
        <v>13.7</v>
      </c>
      <c r="C212" s="160"/>
      <c r="D212" s="162">
        <v>26280</v>
      </c>
      <c r="E212" s="161"/>
      <c r="F212" s="162">
        <f t="shared" si="11"/>
        <v>31969</v>
      </c>
      <c r="G212" s="175">
        <f t="shared" si="12"/>
        <v>23019</v>
      </c>
      <c r="H212" s="169">
        <v>829</v>
      </c>
    </row>
    <row r="213" spans="1:8" x14ac:dyDescent="0.2">
      <c r="A213" s="158">
        <v>266</v>
      </c>
      <c r="B213" s="159">
        <f t="shared" si="10"/>
        <v>13.71</v>
      </c>
      <c r="C213" s="160"/>
      <c r="D213" s="162">
        <v>26280</v>
      </c>
      <c r="E213" s="161"/>
      <c r="F213" s="162">
        <f t="shared" si="11"/>
        <v>31946</v>
      </c>
      <c r="G213" s="175">
        <f t="shared" si="12"/>
        <v>23002</v>
      </c>
      <c r="H213" s="169">
        <v>829</v>
      </c>
    </row>
    <row r="214" spans="1:8" x14ac:dyDescent="0.2">
      <c r="A214" s="158">
        <v>267</v>
      </c>
      <c r="B214" s="159">
        <f t="shared" si="10"/>
        <v>13.72</v>
      </c>
      <c r="C214" s="160"/>
      <c r="D214" s="162">
        <v>26280</v>
      </c>
      <c r="E214" s="161"/>
      <c r="F214" s="162">
        <f t="shared" si="11"/>
        <v>31923</v>
      </c>
      <c r="G214" s="175">
        <f t="shared" si="12"/>
        <v>22985</v>
      </c>
      <c r="H214" s="169">
        <v>829</v>
      </c>
    </row>
    <row r="215" spans="1:8" x14ac:dyDescent="0.2">
      <c r="A215" s="158">
        <v>268</v>
      </c>
      <c r="B215" s="159">
        <f t="shared" si="10"/>
        <v>13.73</v>
      </c>
      <c r="C215" s="160"/>
      <c r="D215" s="162">
        <v>26280</v>
      </c>
      <c r="E215" s="161"/>
      <c r="F215" s="162">
        <f t="shared" si="11"/>
        <v>31901</v>
      </c>
      <c r="G215" s="175">
        <f t="shared" si="12"/>
        <v>22969</v>
      </c>
      <c r="H215" s="169">
        <v>829</v>
      </c>
    </row>
    <row r="216" spans="1:8" x14ac:dyDescent="0.2">
      <c r="A216" s="158">
        <v>269</v>
      </c>
      <c r="B216" s="159">
        <f t="shared" si="10"/>
        <v>13.74</v>
      </c>
      <c r="C216" s="160"/>
      <c r="D216" s="162">
        <v>26280</v>
      </c>
      <c r="E216" s="161"/>
      <c r="F216" s="162">
        <f t="shared" si="11"/>
        <v>31878</v>
      </c>
      <c r="G216" s="175">
        <f t="shared" si="12"/>
        <v>22952</v>
      </c>
      <c r="H216" s="169">
        <v>829</v>
      </c>
    </row>
    <row r="217" spans="1:8" x14ac:dyDescent="0.2">
      <c r="A217" s="158">
        <v>270</v>
      </c>
      <c r="B217" s="159">
        <f t="shared" si="10"/>
        <v>13.75</v>
      </c>
      <c r="C217" s="160"/>
      <c r="D217" s="162">
        <v>26280</v>
      </c>
      <c r="E217" s="161"/>
      <c r="F217" s="162">
        <f t="shared" si="11"/>
        <v>31855</v>
      </c>
      <c r="G217" s="175">
        <f t="shared" si="12"/>
        <v>22935</v>
      </c>
      <c r="H217" s="169">
        <v>829</v>
      </c>
    </row>
    <row r="218" spans="1:8" x14ac:dyDescent="0.2">
      <c r="A218" s="158">
        <v>271</v>
      </c>
      <c r="B218" s="159">
        <f t="shared" si="10"/>
        <v>13.75</v>
      </c>
      <c r="C218" s="160"/>
      <c r="D218" s="162">
        <v>26280</v>
      </c>
      <c r="E218" s="161"/>
      <c r="F218" s="162">
        <f t="shared" si="11"/>
        <v>31855</v>
      </c>
      <c r="G218" s="175">
        <f t="shared" si="12"/>
        <v>22935</v>
      </c>
      <c r="H218" s="169">
        <v>829</v>
      </c>
    </row>
    <row r="219" spans="1:8" x14ac:dyDescent="0.2">
      <c r="A219" s="158">
        <v>272</v>
      </c>
      <c r="B219" s="159">
        <f t="shared" si="10"/>
        <v>13.76</v>
      </c>
      <c r="C219" s="160"/>
      <c r="D219" s="162">
        <v>26280</v>
      </c>
      <c r="E219" s="161"/>
      <c r="F219" s="162">
        <f t="shared" si="11"/>
        <v>31833</v>
      </c>
      <c r="G219" s="175">
        <f t="shared" si="12"/>
        <v>22919</v>
      </c>
      <c r="H219" s="169">
        <v>829</v>
      </c>
    </row>
    <row r="220" spans="1:8" x14ac:dyDescent="0.2">
      <c r="A220" s="158">
        <v>273</v>
      </c>
      <c r="B220" s="159">
        <f t="shared" si="10"/>
        <v>13.77</v>
      </c>
      <c r="C220" s="160"/>
      <c r="D220" s="162">
        <v>26280</v>
      </c>
      <c r="E220" s="161"/>
      <c r="F220" s="162">
        <f t="shared" si="11"/>
        <v>31810</v>
      </c>
      <c r="G220" s="175">
        <f t="shared" si="12"/>
        <v>22902</v>
      </c>
      <c r="H220" s="169">
        <v>829</v>
      </c>
    </row>
    <row r="221" spans="1:8" x14ac:dyDescent="0.2">
      <c r="A221" s="158">
        <v>274</v>
      </c>
      <c r="B221" s="159">
        <f t="shared" si="10"/>
        <v>13.78</v>
      </c>
      <c r="C221" s="160"/>
      <c r="D221" s="162">
        <v>26280</v>
      </c>
      <c r="E221" s="161"/>
      <c r="F221" s="162">
        <f t="shared" si="11"/>
        <v>31788</v>
      </c>
      <c r="G221" s="175">
        <f t="shared" si="12"/>
        <v>22885</v>
      </c>
      <c r="H221" s="169">
        <v>829</v>
      </c>
    </row>
    <row r="222" spans="1:8" x14ac:dyDescent="0.2">
      <c r="A222" s="158">
        <v>275</v>
      </c>
      <c r="B222" s="159">
        <f t="shared" si="10"/>
        <v>13.79</v>
      </c>
      <c r="C222" s="160"/>
      <c r="D222" s="162">
        <v>26280</v>
      </c>
      <c r="E222" s="161"/>
      <c r="F222" s="162">
        <f t="shared" si="11"/>
        <v>31765</v>
      </c>
      <c r="G222" s="175">
        <f t="shared" si="12"/>
        <v>22869</v>
      </c>
      <c r="H222" s="169">
        <v>829</v>
      </c>
    </row>
    <row r="223" spans="1:8" x14ac:dyDescent="0.2">
      <c r="A223" s="158">
        <v>276</v>
      </c>
      <c r="B223" s="159">
        <f t="shared" ref="B223:B267" si="13">ROUND(0.0095*A223+11.18,2)</f>
        <v>13.8</v>
      </c>
      <c r="C223" s="160"/>
      <c r="D223" s="162">
        <v>26280</v>
      </c>
      <c r="E223" s="161"/>
      <c r="F223" s="162">
        <f t="shared" si="11"/>
        <v>31743</v>
      </c>
      <c r="G223" s="175">
        <f t="shared" si="12"/>
        <v>22852</v>
      </c>
      <c r="H223" s="169">
        <v>829</v>
      </c>
    </row>
    <row r="224" spans="1:8" x14ac:dyDescent="0.2">
      <c r="A224" s="158">
        <v>277</v>
      </c>
      <c r="B224" s="159">
        <f t="shared" si="13"/>
        <v>13.81</v>
      </c>
      <c r="C224" s="160"/>
      <c r="D224" s="162">
        <v>26280</v>
      </c>
      <c r="E224" s="161"/>
      <c r="F224" s="162">
        <f t="shared" si="11"/>
        <v>31721</v>
      </c>
      <c r="G224" s="175">
        <f t="shared" si="12"/>
        <v>22836</v>
      </c>
      <c r="H224" s="169">
        <v>829</v>
      </c>
    </row>
    <row r="225" spans="1:8" x14ac:dyDescent="0.2">
      <c r="A225" s="158">
        <v>278</v>
      </c>
      <c r="B225" s="159">
        <f t="shared" si="13"/>
        <v>13.82</v>
      </c>
      <c r="C225" s="160"/>
      <c r="D225" s="162">
        <v>26280</v>
      </c>
      <c r="E225" s="161"/>
      <c r="F225" s="162">
        <f t="shared" si="11"/>
        <v>31698</v>
      </c>
      <c r="G225" s="175">
        <f t="shared" si="12"/>
        <v>22819</v>
      </c>
      <c r="H225" s="169">
        <v>829</v>
      </c>
    </row>
    <row r="226" spans="1:8" x14ac:dyDescent="0.2">
      <c r="A226" s="158">
        <v>279</v>
      </c>
      <c r="B226" s="159">
        <f t="shared" si="13"/>
        <v>13.83</v>
      </c>
      <c r="C226" s="160"/>
      <c r="D226" s="162">
        <v>26280</v>
      </c>
      <c r="E226" s="161"/>
      <c r="F226" s="162">
        <f t="shared" si="11"/>
        <v>31676</v>
      </c>
      <c r="G226" s="175">
        <f t="shared" si="12"/>
        <v>22803</v>
      </c>
      <c r="H226" s="169">
        <v>829</v>
      </c>
    </row>
    <row r="227" spans="1:8" x14ac:dyDescent="0.2">
      <c r="A227" s="158">
        <v>280</v>
      </c>
      <c r="B227" s="159">
        <f t="shared" si="13"/>
        <v>13.84</v>
      </c>
      <c r="C227" s="160"/>
      <c r="D227" s="162">
        <v>26280</v>
      </c>
      <c r="E227" s="161"/>
      <c r="F227" s="162">
        <f t="shared" si="11"/>
        <v>31654</v>
      </c>
      <c r="G227" s="175">
        <f t="shared" si="12"/>
        <v>22786</v>
      </c>
      <c r="H227" s="169">
        <v>829</v>
      </c>
    </row>
    <row r="228" spans="1:8" x14ac:dyDescent="0.2">
      <c r="A228" s="158">
        <v>281</v>
      </c>
      <c r="B228" s="159">
        <f t="shared" si="13"/>
        <v>13.85</v>
      </c>
      <c r="C228" s="160"/>
      <c r="D228" s="162">
        <v>26280</v>
      </c>
      <c r="E228" s="161"/>
      <c r="F228" s="162">
        <f t="shared" si="11"/>
        <v>31631</v>
      </c>
      <c r="G228" s="175">
        <f t="shared" si="12"/>
        <v>22770</v>
      </c>
      <c r="H228" s="169">
        <v>829</v>
      </c>
    </row>
    <row r="229" spans="1:8" x14ac:dyDescent="0.2">
      <c r="A229" s="158">
        <v>282</v>
      </c>
      <c r="B229" s="159">
        <f t="shared" si="13"/>
        <v>13.86</v>
      </c>
      <c r="C229" s="160"/>
      <c r="D229" s="162">
        <v>26280</v>
      </c>
      <c r="E229" s="161"/>
      <c r="F229" s="162">
        <f t="shared" si="11"/>
        <v>31609</v>
      </c>
      <c r="G229" s="175">
        <f t="shared" si="12"/>
        <v>22753</v>
      </c>
      <c r="H229" s="169">
        <v>829</v>
      </c>
    </row>
    <row r="230" spans="1:8" x14ac:dyDescent="0.2">
      <c r="A230" s="158">
        <v>283</v>
      </c>
      <c r="B230" s="159">
        <f t="shared" si="13"/>
        <v>13.87</v>
      </c>
      <c r="C230" s="160"/>
      <c r="D230" s="162">
        <v>26280</v>
      </c>
      <c r="E230" s="161"/>
      <c r="F230" s="162">
        <f t="shared" si="11"/>
        <v>31587</v>
      </c>
      <c r="G230" s="175">
        <f t="shared" si="12"/>
        <v>22737</v>
      </c>
      <c r="H230" s="169">
        <v>829</v>
      </c>
    </row>
    <row r="231" spans="1:8" x14ac:dyDescent="0.2">
      <c r="A231" s="158">
        <v>284</v>
      </c>
      <c r="B231" s="159">
        <f t="shared" si="13"/>
        <v>13.88</v>
      </c>
      <c r="C231" s="160"/>
      <c r="D231" s="162">
        <v>26280</v>
      </c>
      <c r="E231" s="161"/>
      <c r="F231" s="162">
        <f t="shared" si="11"/>
        <v>31565</v>
      </c>
      <c r="G231" s="175">
        <f t="shared" si="12"/>
        <v>22720</v>
      </c>
      <c r="H231" s="169">
        <v>829</v>
      </c>
    </row>
    <row r="232" spans="1:8" x14ac:dyDescent="0.2">
      <c r="A232" s="158">
        <v>285</v>
      </c>
      <c r="B232" s="159">
        <f t="shared" si="13"/>
        <v>13.89</v>
      </c>
      <c r="C232" s="160"/>
      <c r="D232" s="162">
        <v>26280</v>
      </c>
      <c r="E232" s="161"/>
      <c r="F232" s="162">
        <f t="shared" si="11"/>
        <v>31543</v>
      </c>
      <c r="G232" s="175">
        <f t="shared" si="12"/>
        <v>22704</v>
      </c>
      <c r="H232" s="169">
        <v>829</v>
      </c>
    </row>
    <row r="233" spans="1:8" x14ac:dyDescent="0.2">
      <c r="A233" s="158">
        <v>286</v>
      </c>
      <c r="B233" s="159">
        <f t="shared" si="13"/>
        <v>13.9</v>
      </c>
      <c r="C233" s="160"/>
      <c r="D233" s="162">
        <v>26280</v>
      </c>
      <c r="E233" s="161"/>
      <c r="F233" s="162">
        <f t="shared" si="11"/>
        <v>31521</v>
      </c>
      <c r="G233" s="175">
        <f t="shared" si="12"/>
        <v>22688</v>
      </c>
      <c r="H233" s="169">
        <v>829</v>
      </c>
    </row>
    <row r="234" spans="1:8" x14ac:dyDescent="0.2">
      <c r="A234" s="158">
        <v>287</v>
      </c>
      <c r="B234" s="159">
        <f t="shared" si="13"/>
        <v>13.91</v>
      </c>
      <c r="C234" s="160"/>
      <c r="D234" s="162">
        <v>26280</v>
      </c>
      <c r="E234" s="161"/>
      <c r="F234" s="162">
        <f t="shared" si="11"/>
        <v>31498</v>
      </c>
      <c r="G234" s="175">
        <f t="shared" si="12"/>
        <v>22671</v>
      </c>
      <c r="H234" s="169">
        <v>829</v>
      </c>
    </row>
    <row r="235" spans="1:8" x14ac:dyDescent="0.2">
      <c r="A235" s="158">
        <v>288</v>
      </c>
      <c r="B235" s="159">
        <f t="shared" si="13"/>
        <v>13.92</v>
      </c>
      <c r="C235" s="160"/>
      <c r="D235" s="162">
        <v>26280</v>
      </c>
      <c r="E235" s="161"/>
      <c r="F235" s="162">
        <f t="shared" si="11"/>
        <v>31476</v>
      </c>
      <c r="G235" s="175">
        <f t="shared" si="12"/>
        <v>22655</v>
      </c>
      <c r="H235" s="169">
        <v>829</v>
      </c>
    </row>
    <row r="236" spans="1:8" x14ac:dyDescent="0.2">
      <c r="A236" s="158">
        <v>289</v>
      </c>
      <c r="B236" s="159">
        <f t="shared" si="13"/>
        <v>13.93</v>
      </c>
      <c r="C236" s="160"/>
      <c r="D236" s="162">
        <v>26280</v>
      </c>
      <c r="E236" s="161"/>
      <c r="F236" s="162">
        <f t="shared" si="11"/>
        <v>31454</v>
      </c>
      <c r="G236" s="175">
        <f t="shared" si="12"/>
        <v>22639</v>
      </c>
      <c r="H236" s="169">
        <v>829</v>
      </c>
    </row>
    <row r="237" spans="1:8" x14ac:dyDescent="0.2">
      <c r="A237" s="158">
        <v>290</v>
      </c>
      <c r="B237" s="159">
        <f t="shared" si="13"/>
        <v>13.94</v>
      </c>
      <c r="C237" s="160"/>
      <c r="D237" s="162">
        <v>26280</v>
      </c>
      <c r="E237" s="161"/>
      <c r="F237" s="162">
        <f t="shared" si="11"/>
        <v>31432</v>
      </c>
      <c r="G237" s="175">
        <f t="shared" si="12"/>
        <v>22623</v>
      </c>
      <c r="H237" s="169">
        <v>829</v>
      </c>
    </row>
    <row r="238" spans="1:8" x14ac:dyDescent="0.2">
      <c r="A238" s="158">
        <v>291</v>
      </c>
      <c r="B238" s="159">
        <f t="shared" si="13"/>
        <v>13.94</v>
      </c>
      <c r="C238" s="160"/>
      <c r="D238" s="162">
        <v>26280</v>
      </c>
      <c r="E238" s="161"/>
      <c r="F238" s="162">
        <f t="shared" si="11"/>
        <v>31432</v>
      </c>
      <c r="G238" s="175">
        <f t="shared" si="12"/>
        <v>22623</v>
      </c>
      <c r="H238" s="169">
        <v>829</v>
      </c>
    </row>
    <row r="239" spans="1:8" x14ac:dyDescent="0.2">
      <c r="A239" s="158">
        <v>292</v>
      </c>
      <c r="B239" s="159">
        <f t="shared" si="13"/>
        <v>13.95</v>
      </c>
      <c r="C239" s="160"/>
      <c r="D239" s="162">
        <v>26280</v>
      </c>
      <c r="E239" s="161"/>
      <c r="F239" s="162">
        <f t="shared" si="11"/>
        <v>31411</v>
      </c>
      <c r="G239" s="175">
        <f t="shared" si="12"/>
        <v>22606</v>
      </c>
      <c r="H239" s="169">
        <v>829</v>
      </c>
    </row>
    <row r="240" spans="1:8" x14ac:dyDescent="0.2">
      <c r="A240" s="158">
        <v>293</v>
      </c>
      <c r="B240" s="159">
        <f t="shared" si="13"/>
        <v>13.96</v>
      </c>
      <c r="C240" s="160"/>
      <c r="D240" s="162">
        <v>26280</v>
      </c>
      <c r="E240" s="161"/>
      <c r="F240" s="162">
        <f t="shared" si="11"/>
        <v>31389</v>
      </c>
      <c r="G240" s="175">
        <f t="shared" si="12"/>
        <v>22590</v>
      </c>
      <c r="H240" s="169">
        <v>829</v>
      </c>
    </row>
    <row r="241" spans="1:8" x14ac:dyDescent="0.2">
      <c r="A241" s="158">
        <v>294</v>
      </c>
      <c r="B241" s="159">
        <f t="shared" si="13"/>
        <v>13.97</v>
      </c>
      <c r="C241" s="160"/>
      <c r="D241" s="162">
        <v>26280</v>
      </c>
      <c r="E241" s="161"/>
      <c r="F241" s="162">
        <f t="shared" si="11"/>
        <v>31367</v>
      </c>
      <c r="G241" s="175">
        <f t="shared" si="12"/>
        <v>22574</v>
      </c>
      <c r="H241" s="169">
        <v>829</v>
      </c>
    </row>
    <row r="242" spans="1:8" x14ac:dyDescent="0.2">
      <c r="A242" s="158">
        <v>295</v>
      </c>
      <c r="B242" s="159">
        <f t="shared" si="13"/>
        <v>13.98</v>
      </c>
      <c r="C242" s="160"/>
      <c r="D242" s="162">
        <v>26280</v>
      </c>
      <c r="E242" s="161"/>
      <c r="F242" s="162">
        <f t="shared" si="11"/>
        <v>31345</v>
      </c>
      <c r="G242" s="175">
        <f t="shared" si="12"/>
        <v>22558</v>
      </c>
      <c r="H242" s="169">
        <v>829</v>
      </c>
    </row>
    <row r="243" spans="1:8" x14ac:dyDescent="0.2">
      <c r="A243" s="158">
        <v>296</v>
      </c>
      <c r="B243" s="159">
        <f t="shared" si="13"/>
        <v>13.99</v>
      </c>
      <c r="C243" s="160"/>
      <c r="D243" s="162">
        <v>26280</v>
      </c>
      <c r="E243" s="161"/>
      <c r="F243" s="162">
        <f t="shared" si="11"/>
        <v>31323</v>
      </c>
      <c r="G243" s="175">
        <f t="shared" si="12"/>
        <v>22542</v>
      </c>
      <c r="H243" s="169">
        <v>829</v>
      </c>
    </row>
    <row r="244" spans="1:8" x14ac:dyDescent="0.2">
      <c r="A244" s="158">
        <v>297</v>
      </c>
      <c r="B244" s="159">
        <f t="shared" si="13"/>
        <v>14</v>
      </c>
      <c r="C244" s="160"/>
      <c r="D244" s="162">
        <v>26280</v>
      </c>
      <c r="E244" s="161"/>
      <c r="F244" s="162">
        <f t="shared" si="11"/>
        <v>31301</v>
      </c>
      <c r="G244" s="175">
        <f t="shared" si="12"/>
        <v>22526</v>
      </c>
      <c r="H244" s="169">
        <v>829</v>
      </c>
    </row>
    <row r="245" spans="1:8" x14ac:dyDescent="0.2">
      <c r="A245" s="158">
        <v>298</v>
      </c>
      <c r="B245" s="159">
        <f t="shared" si="13"/>
        <v>14.01</v>
      </c>
      <c r="C245" s="160"/>
      <c r="D245" s="162">
        <v>26280</v>
      </c>
      <c r="E245" s="161"/>
      <c r="F245" s="162">
        <f t="shared" si="11"/>
        <v>31280</v>
      </c>
      <c r="G245" s="175">
        <f t="shared" si="12"/>
        <v>22510</v>
      </c>
      <c r="H245" s="169">
        <v>829</v>
      </c>
    </row>
    <row r="246" spans="1:8" x14ac:dyDescent="0.2">
      <c r="A246" s="158">
        <v>299</v>
      </c>
      <c r="B246" s="159">
        <f t="shared" si="13"/>
        <v>14.02</v>
      </c>
      <c r="C246" s="160"/>
      <c r="D246" s="162">
        <v>26280</v>
      </c>
      <c r="E246" s="161"/>
      <c r="F246" s="162">
        <f t="shared" si="11"/>
        <v>31258</v>
      </c>
      <c r="G246" s="175">
        <f t="shared" si="12"/>
        <v>22494</v>
      </c>
      <c r="H246" s="169">
        <v>829</v>
      </c>
    </row>
    <row r="247" spans="1:8" x14ac:dyDescent="0.2">
      <c r="A247" s="158">
        <v>300</v>
      </c>
      <c r="B247" s="159">
        <f t="shared" si="13"/>
        <v>14.03</v>
      </c>
      <c r="C247" s="160"/>
      <c r="D247" s="162">
        <v>26280</v>
      </c>
      <c r="E247" s="161"/>
      <c r="F247" s="162">
        <f t="shared" si="11"/>
        <v>31236</v>
      </c>
      <c r="G247" s="175">
        <f t="shared" si="12"/>
        <v>22478</v>
      </c>
      <c r="H247" s="169">
        <v>829</v>
      </c>
    </row>
    <row r="248" spans="1:8" x14ac:dyDescent="0.2">
      <c r="A248" s="158">
        <v>301</v>
      </c>
      <c r="B248" s="159">
        <f t="shared" si="13"/>
        <v>14.04</v>
      </c>
      <c r="C248" s="160"/>
      <c r="D248" s="162">
        <v>26280</v>
      </c>
      <c r="E248" s="161"/>
      <c r="F248" s="162">
        <f t="shared" si="11"/>
        <v>31215</v>
      </c>
      <c r="G248" s="175">
        <f t="shared" si="12"/>
        <v>22462</v>
      </c>
      <c r="H248" s="169">
        <v>829</v>
      </c>
    </row>
    <row r="249" spans="1:8" x14ac:dyDescent="0.2">
      <c r="A249" s="158">
        <v>302</v>
      </c>
      <c r="B249" s="159">
        <f t="shared" si="13"/>
        <v>14.05</v>
      </c>
      <c r="C249" s="160"/>
      <c r="D249" s="162">
        <v>26280</v>
      </c>
      <c r="E249" s="161"/>
      <c r="F249" s="162">
        <f t="shared" si="11"/>
        <v>31193</v>
      </c>
      <c r="G249" s="175">
        <f t="shared" si="12"/>
        <v>22446</v>
      </c>
      <c r="H249" s="169">
        <v>829</v>
      </c>
    </row>
    <row r="250" spans="1:8" x14ac:dyDescent="0.2">
      <c r="A250" s="158">
        <v>303</v>
      </c>
      <c r="B250" s="159">
        <f t="shared" si="13"/>
        <v>14.06</v>
      </c>
      <c r="C250" s="160"/>
      <c r="D250" s="162">
        <v>26280</v>
      </c>
      <c r="E250" s="161"/>
      <c r="F250" s="162">
        <f t="shared" si="11"/>
        <v>31171</v>
      </c>
      <c r="G250" s="175">
        <f t="shared" si="12"/>
        <v>22430</v>
      </c>
      <c r="H250" s="169">
        <v>829</v>
      </c>
    </row>
    <row r="251" spans="1:8" x14ac:dyDescent="0.2">
      <c r="A251" s="158">
        <v>304</v>
      </c>
      <c r="B251" s="159">
        <f t="shared" si="13"/>
        <v>14.07</v>
      </c>
      <c r="C251" s="160"/>
      <c r="D251" s="162">
        <v>26280</v>
      </c>
      <c r="E251" s="161"/>
      <c r="F251" s="162">
        <f t="shared" si="11"/>
        <v>31150</v>
      </c>
      <c r="G251" s="175">
        <f t="shared" si="12"/>
        <v>22414</v>
      </c>
      <c r="H251" s="169">
        <v>829</v>
      </c>
    </row>
    <row r="252" spans="1:8" x14ac:dyDescent="0.2">
      <c r="A252" s="158">
        <v>305</v>
      </c>
      <c r="B252" s="159">
        <f t="shared" si="13"/>
        <v>14.08</v>
      </c>
      <c r="C252" s="160"/>
      <c r="D252" s="162">
        <v>26280</v>
      </c>
      <c r="E252" s="161"/>
      <c r="F252" s="162">
        <f t="shared" si="11"/>
        <v>31128</v>
      </c>
      <c r="G252" s="175">
        <f t="shared" si="12"/>
        <v>22398</v>
      </c>
      <c r="H252" s="169">
        <v>829</v>
      </c>
    </row>
    <row r="253" spans="1:8" x14ac:dyDescent="0.2">
      <c r="A253" s="158">
        <v>306</v>
      </c>
      <c r="B253" s="159">
        <f t="shared" si="13"/>
        <v>14.09</v>
      </c>
      <c r="C253" s="160"/>
      <c r="D253" s="162">
        <v>26280</v>
      </c>
      <c r="E253" s="161"/>
      <c r="F253" s="162">
        <f t="shared" si="11"/>
        <v>31107</v>
      </c>
      <c r="G253" s="175">
        <f t="shared" si="12"/>
        <v>22382</v>
      </c>
      <c r="H253" s="169">
        <v>829</v>
      </c>
    </row>
    <row r="254" spans="1:8" x14ac:dyDescent="0.2">
      <c r="A254" s="158">
        <v>307</v>
      </c>
      <c r="B254" s="159">
        <f t="shared" si="13"/>
        <v>14.1</v>
      </c>
      <c r="C254" s="160"/>
      <c r="D254" s="162">
        <v>26280</v>
      </c>
      <c r="E254" s="161"/>
      <c r="F254" s="162">
        <f t="shared" si="11"/>
        <v>31085</v>
      </c>
      <c r="G254" s="175">
        <f t="shared" si="12"/>
        <v>22366</v>
      </c>
      <c r="H254" s="169">
        <v>829</v>
      </c>
    </row>
    <row r="255" spans="1:8" x14ac:dyDescent="0.2">
      <c r="A255" s="158">
        <v>308</v>
      </c>
      <c r="B255" s="159">
        <f t="shared" si="13"/>
        <v>14.11</v>
      </c>
      <c r="C255" s="160"/>
      <c r="D255" s="162">
        <v>26280</v>
      </c>
      <c r="E255" s="161"/>
      <c r="F255" s="162">
        <f t="shared" si="11"/>
        <v>31064</v>
      </c>
      <c r="G255" s="175">
        <f t="shared" si="12"/>
        <v>22350</v>
      </c>
      <c r="H255" s="169">
        <v>829</v>
      </c>
    </row>
    <row r="256" spans="1:8" x14ac:dyDescent="0.2">
      <c r="A256" s="158">
        <v>309</v>
      </c>
      <c r="B256" s="159">
        <f t="shared" si="13"/>
        <v>14.12</v>
      </c>
      <c r="C256" s="160"/>
      <c r="D256" s="162">
        <v>26280</v>
      </c>
      <c r="E256" s="161"/>
      <c r="F256" s="162">
        <f t="shared" si="11"/>
        <v>31042</v>
      </c>
      <c r="G256" s="175">
        <f t="shared" si="12"/>
        <v>22334</v>
      </c>
      <c r="H256" s="169">
        <v>829</v>
      </c>
    </row>
    <row r="257" spans="1:8" x14ac:dyDescent="0.2">
      <c r="A257" s="158">
        <v>310</v>
      </c>
      <c r="B257" s="159">
        <f t="shared" si="13"/>
        <v>14.13</v>
      </c>
      <c r="C257" s="160"/>
      <c r="D257" s="162">
        <v>26280</v>
      </c>
      <c r="E257" s="161"/>
      <c r="F257" s="162">
        <f t="shared" si="11"/>
        <v>31021</v>
      </c>
      <c r="G257" s="175">
        <f t="shared" si="12"/>
        <v>22318</v>
      </c>
      <c r="H257" s="169">
        <v>829</v>
      </c>
    </row>
    <row r="258" spans="1:8" x14ac:dyDescent="0.2">
      <c r="A258" s="158">
        <v>311</v>
      </c>
      <c r="B258" s="159">
        <f t="shared" si="13"/>
        <v>14.13</v>
      </c>
      <c r="C258" s="160"/>
      <c r="D258" s="162">
        <v>26280</v>
      </c>
      <c r="E258" s="161"/>
      <c r="F258" s="162">
        <f t="shared" si="11"/>
        <v>31021</v>
      </c>
      <c r="G258" s="175">
        <f t="shared" si="12"/>
        <v>22318</v>
      </c>
      <c r="H258" s="169">
        <v>829</v>
      </c>
    </row>
    <row r="259" spans="1:8" x14ac:dyDescent="0.2">
      <c r="A259" s="158">
        <v>312</v>
      </c>
      <c r="B259" s="159">
        <f t="shared" si="13"/>
        <v>14.14</v>
      </c>
      <c r="C259" s="160"/>
      <c r="D259" s="162">
        <v>26280</v>
      </c>
      <c r="E259" s="161"/>
      <c r="F259" s="162">
        <f t="shared" si="11"/>
        <v>31000</v>
      </c>
      <c r="G259" s="175">
        <f t="shared" si="12"/>
        <v>22303</v>
      </c>
      <c r="H259" s="169">
        <v>829</v>
      </c>
    </row>
    <row r="260" spans="1:8" x14ac:dyDescent="0.2">
      <c r="A260" s="158">
        <v>313</v>
      </c>
      <c r="B260" s="159">
        <f t="shared" si="13"/>
        <v>14.15</v>
      </c>
      <c r="C260" s="160"/>
      <c r="D260" s="162">
        <v>26280</v>
      </c>
      <c r="E260" s="161"/>
      <c r="F260" s="162">
        <f t="shared" si="11"/>
        <v>30978</v>
      </c>
      <c r="G260" s="175">
        <f t="shared" si="12"/>
        <v>22287</v>
      </c>
      <c r="H260" s="169">
        <v>829</v>
      </c>
    </row>
    <row r="261" spans="1:8" x14ac:dyDescent="0.2">
      <c r="A261" s="158">
        <v>314</v>
      </c>
      <c r="B261" s="159">
        <f t="shared" si="13"/>
        <v>14.16</v>
      </c>
      <c r="C261" s="160"/>
      <c r="D261" s="162">
        <v>26280</v>
      </c>
      <c r="E261" s="161"/>
      <c r="F261" s="162">
        <f t="shared" si="11"/>
        <v>30957</v>
      </c>
      <c r="G261" s="175">
        <f t="shared" si="12"/>
        <v>22271</v>
      </c>
      <c r="H261" s="169">
        <v>829</v>
      </c>
    </row>
    <row r="262" spans="1:8" x14ac:dyDescent="0.2">
      <c r="A262" s="158">
        <v>315</v>
      </c>
      <c r="B262" s="159">
        <f t="shared" si="13"/>
        <v>14.17</v>
      </c>
      <c r="C262" s="160"/>
      <c r="D262" s="162">
        <v>26280</v>
      </c>
      <c r="E262" s="161"/>
      <c r="F262" s="162">
        <f t="shared" si="11"/>
        <v>30936</v>
      </c>
      <c r="G262" s="175">
        <f t="shared" si="12"/>
        <v>22255</v>
      </c>
      <c r="H262" s="169">
        <v>829</v>
      </c>
    </row>
    <row r="263" spans="1:8" x14ac:dyDescent="0.2">
      <c r="A263" s="158">
        <v>316</v>
      </c>
      <c r="B263" s="159">
        <f t="shared" si="13"/>
        <v>14.18</v>
      </c>
      <c r="C263" s="160"/>
      <c r="D263" s="162">
        <v>26280</v>
      </c>
      <c r="E263" s="161"/>
      <c r="F263" s="162">
        <f t="shared" si="11"/>
        <v>30915</v>
      </c>
      <c r="G263" s="175">
        <f t="shared" si="12"/>
        <v>22240</v>
      </c>
      <c r="H263" s="169">
        <v>829</v>
      </c>
    </row>
    <row r="264" spans="1:8" x14ac:dyDescent="0.2">
      <c r="A264" s="158">
        <v>317</v>
      </c>
      <c r="B264" s="159">
        <f t="shared" si="13"/>
        <v>14.19</v>
      </c>
      <c r="C264" s="160"/>
      <c r="D264" s="162">
        <v>26280</v>
      </c>
      <c r="E264" s="161"/>
      <c r="F264" s="162">
        <f t="shared" si="11"/>
        <v>30893</v>
      </c>
      <c r="G264" s="175">
        <f t="shared" si="12"/>
        <v>22224</v>
      </c>
      <c r="H264" s="169">
        <v>829</v>
      </c>
    </row>
    <row r="265" spans="1:8" x14ac:dyDescent="0.2">
      <c r="A265" s="158">
        <v>318</v>
      </c>
      <c r="B265" s="159">
        <f t="shared" si="13"/>
        <v>14.2</v>
      </c>
      <c r="C265" s="160"/>
      <c r="D265" s="162">
        <v>26280</v>
      </c>
      <c r="E265" s="161"/>
      <c r="F265" s="162">
        <f t="shared" si="11"/>
        <v>30872</v>
      </c>
      <c r="G265" s="175">
        <f t="shared" si="12"/>
        <v>22208</v>
      </c>
      <c r="H265" s="169">
        <v>829</v>
      </c>
    </row>
    <row r="266" spans="1:8" x14ac:dyDescent="0.2">
      <c r="A266" s="158">
        <v>319</v>
      </c>
      <c r="B266" s="159">
        <f t="shared" si="13"/>
        <v>14.21</v>
      </c>
      <c r="C266" s="160"/>
      <c r="D266" s="162">
        <v>26280</v>
      </c>
      <c r="E266" s="161"/>
      <c r="F266" s="162">
        <f t="shared" si="11"/>
        <v>30851</v>
      </c>
      <c r="G266" s="175">
        <f t="shared" si="12"/>
        <v>22193</v>
      </c>
      <c r="H266" s="169">
        <v>829</v>
      </c>
    </row>
    <row r="267" spans="1:8" x14ac:dyDescent="0.2">
      <c r="A267" s="166">
        <v>320</v>
      </c>
      <c r="B267" s="167">
        <f t="shared" si="13"/>
        <v>14.22</v>
      </c>
      <c r="C267" s="168"/>
      <c r="D267" s="162">
        <v>26280</v>
      </c>
      <c r="E267" s="169"/>
      <c r="F267" s="162">
        <f t="shared" si="11"/>
        <v>30830</v>
      </c>
      <c r="G267" s="175">
        <f t="shared" si="12"/>
        <v>22177</v>
      </c>
      <c r="H267" s="169">
        <v>829</v>
      </c>
    </row>
    <row r="268" spans="1:8" x14ac:dyDescent="0.2">
      <c r="A268" s="166">
        <v>321</v>
      </c>
      <c r="B268" s="167">
        <v>14.19</v>
      </c>
      <c r="C268" s="168"/>
      <c r="D268" s="162">
        <v>26280</v>
      </c>
      <c r="E268" s="169"/>
      <c r="F268" s="162">
        <f t="shared" si="11"/>
        <v>30893</v>
      </c>
      <c r="G268" s="175">
        <f t="shared" si="12"/>
        <v>22224</v>
      </c>
      <c r="H268" s="169">
        <v>829</v>
      </c>
    </row>
    <row r="269" spans="1:8" x14ac:dyDescent="0.2">
      <c r="A269" s="158">
        <v>322</v>
      </c>
      <c r="B269" s="159">
        <v>14.19</v>
      </c>
      <c r="C269" s="160"/>
      <c r="D269" s="162">
        <v>26280</v>
      </c>
      <c r="E269" s="161"/>
      <c r="F269" s="162">
        <f t="shared" si="11"/>
        <v>30893</v>
      </c>
      <c r="G269" s="175">
        <f t="shared" si="12"/>
        <v>22224</v>
      </c>
      <c r="H269" s="169">
        <v>829</v>
      </c>
    </row>
    <row r="270" spans="1:8" x14ac:dyDescent="0.2">
      <c r="A270" s="158">
        <v>323</v>
      </c>
      <c r="B270" s="159">
        <v>14.19</v>
      </c>
      <c r="C270" s="160"/>
      <c r="D270" s="162">
        <v>26280</v>
      </c>
      <c r="E270" s="161"/>
      <c r="F270" s="162">
        <f t="shared" si="11"/>
        <v>30893</v>
      </c>
      <c r="G270" s="175">
        <f t="shared" si="12"/>
        <v>22224</v>
      </c>
      <c r="H270" s="169">
        <v>829</v>
      </c>
    </row>
    <row r="271" spans="1:8" x14ac:dyDescent="0.2">
      <c r="A271" s="158">
        <v>324</v>
      </c>
      <c r="B271" s="159">
        <v>14.19</v>
      </c>
      <c r="C271" s="160"/>
      <c r="D271" s="162">
        <v>26280</v>
      </c>
      <c r="E271" s="161"/>
      <c r="F271" s="162">
        <f t="shared" si="11"/>
        <v>30893</v>
      </c>
      <c r="G271" s="175">
        <f t="shared" si="12"/>
        <v>22224</v>
      </c>
      <c r="H271" s="169">
        <v>829</v>
      </c>
    </row>
    <row r="272" spans="1:8" x14ac:dyDescent="0.2">
      <c r="A272" s="158">
        <v>325</v>
      </c>
      <c r="B272" s="159">
        <v>14.19</v>
      </c>
      <c r="C272" s="160"/>
      <c r="D272" s="162">
        <v>26280</v>
      </c>
      <c r="E272" s="161"/>
      <c r="F272" s="162">
        <f t="shared" si="11"/>
        <v>30893</v>
      </c>
      <c r="G272" s="175">
        <f t="shared" si="12"/>
        <v>22224</v>
      </c>
      <c r="H272" s="169">
        <v>829</v>
      </c>
    </row>
    <row r="273" spans="1:8" x14ac:dyDescent="0.2">
      <c r="A273" s="158">
        <v>326</v>
      </c>
      <c r="B273" s="159">
        <v>14.19</v>
      </c>
      <c r="C273" s="160"/>
      <c r="D273" s="162">
        <v>26280</v>
      </c>
      <c r="E273" s="161"/>
      <c r="F273" s="162">
        <f t="shared" ref="F273:F336" si="14">ROUND(12*1.35278*(1/B273*D273)+H273,0)</f>
        <v>30893</v>
      </c>
      <c r="G273" s="175">
        <f t="shared" ref="G273:G336" si="15">ROUND(12*(1/B273*D273),0)</f>
        <v>22224</v>
      </c>
      <c r="H273" s="169">
        <v>829</v>
      </c>
    </row>
    <row r="274" spans="1:8" x14ac:dyDescent="0.2">
      <c r="A274" s="158">
        <v>327</v>
      </c>
      <c r="B274" s="159">
        <v>14.19</v>
      </c>
      <c r="C274" s="160"/>
      <c r="D274" s="162">
        <v>26280</v>
      </c>
      <c r="E274" s="161"/>
      <c r="F274" s="162">
        <f t="shared" si="14"/>
        <v>30893</v>
      </c>
      <c r="G274" s="175">
        <f t="shared" si="15"/>
        <v>22224</v>
      </c>
      <c r="H274" s="169">
        <v>829</v>
      </c>
    </row>
    <row r="275" spans="1:8" x14ac:dyDescent="0.2">
      <c r="A275" s="158">
        <v>328</v>
      </c>
      <c r="B275" s="159">
        <v>14.19</v>
      </c>
      <c r="C275" s="160"/>
      <c r="D275" s="162">
        <v>26280</v>
      </c>
      <c r="E275" s="161"/>
      <c r="F275" s="162">
        <f t="shared" si="14"/>
        <v>30893</v>
      </c>
      <c r="G275" s="175">
        <f t="shared" si="15"/>
        <v>22224</v>
      </c>
      <c r="H275" s="169">
        <v>829</v>
      </c>
    </row>
    <row r="276" spans="1:8" x14ac:dyDescent="0.2">
      <c r="A276" s="158">
        <v>329</v>
      </c>
      <c r="B276" s="159">
        <v>14.19</v>
      </c>
      <c r="C276" s="160"/>
      <c r="D276" s="162">
        <v>26280</v>
      </c>
      <c r="E276" s="161"/>
      <c r="F276" s="162">
        <f t="shared" si="14"/>
        <v>30893</v>
      </c>
      <c r="G276" s="175">
        <f t="shared" si="15"/>
        <v>22224</v>
      </c>
      <c r="H276" s="169">
        <v>829</v>
      </c>
    </row>
    <row r="277" spans="1:8" x14ac:dyDescent="0.2">
      <c r="A277" s="158">
        <v>330</v>
      </c>
      <c r="B277" s="159">
        <v>14.19</v>
      </c>
      <c r="C277" s="160"/>
      <c r="D277" s="162">
        <v>26280</v>
      </c>
      <c r="E277" s="161"/>
      <c r="F277" s="162">
        <f t="shared" si="14"/>
        <v>30893</v>
      </c>
      <c r="G277" s="175">
        <f t="shared" si="15"/>
        <v>22224</v>
      </c>
      <c r="H277" s="169">
        <v>829</v>
      </c>
    </row>
    <row r="278" spans="1:8" x14ac:dyDescent="0.2">
      <c r="A278" s="158">
        <v>331</v>
      </c>
      <c r="B278" s="159">
        <v>14.19</v>
      </c>
      <c r="C278" s="160"/>
      <c r="D278" s="162">
        <v>26280</v>
      </c>
      <c r="E278" s="161"/>
      <c r="F278" s="162">
        <f t="shared" si="14"/>
        <v>30893</v>
      </c>
      <c r="G278" s="175">
        <f t="shared" si="15"/>
        <v>22224</v>
      </c>
      <c r="H278" s="169">
        <v>829</v>
      </c>
    </row>
    <row r="279" spans="1:8" x14ac:dyDescent="0.2">
      <c r="A279" s="158">
        <v>332</v>
      </c>
      <c r="B279" s="159">
        <v>14.19</v>
      </c>
      <c r="C279" s="160"/>
      <c r="D279" s="162">
        <v>26280</v>
      </c>
      <c r="E279" s="161"/>
      <c r="F279" s="162">
        <f t="shared" si="14"/>
        <v>30893</v>
      </c>
      <c r="G279" s="175">
        <f t="shared" si="15"/>
        <v>22224</v>
      </c>
      <c r="H279" s="169">
        <v>829</v>
      </c>
    </row>
    <row r="280" spans="1:8" x14ac:dyDescent="0.2">
      <c r="A280" s="158">
        <v>333</v>
      </c>
      <c r="B280" s="159">
        <v>14.19</v>
      </c>
      <c r="C280" s="160"/>
      <c r="D280" s="162">
        <v>26280</v>
      </c>
      <c r="E280" s="161"/>
      <c r="F280" s="162">
        <f t="shared" si="14"/>
        <v>30893</v>
      </c>
      <c r="G280" s="175">
        <f t="shared" si="15"/>
        <v>22224</v>
      </c>
      <c r="H280" s="169">
        <v>829</v>
      </c>
    </row>
    <row r="281" spans="1:8" x14ac:dyDescent="0.2">
      <c r="A281" s="158">
        <v>334</v>
      </c>
      <c r="B281" s="159">
        <v>14.19</v>
      </c>
      <c r="C281" s="160"/>
      <c r="D281" s="162">
        <v>26280</v>
      </c>
      <c r="E281" s="161"/>
      <c r="F281" s="162">
        <f t="shared" si="14"/>
        <v>30893</v>
      </c>
      <c r="G281" s="175">
        <f t="shared" si="15"/>
        <v>22224</v>
      </c>
      <c r="H281" s="169">
        <v>829</v>
      </c>
    </row>
    <row r="282" spans="1:8" x14ac:dyDescent="0.2">
      <c r="A282" s="158">
        <v>335</v>
      </c>
      <c r="B282" s="159">
        <v>14.19</v>
      </c>
      <c r="C282" s="160"/>
      <c r="D282" s="162">
        <v>26280</v>
      </c>
      <c r="E282" s="161"/>
      <c r="F282" s="162">
        <f t="shared" si="14"/>
        <v>30893</v>
      </c>
      <c r="G282" s="175">
        <f t="shared" si="15"/>
        <v>22224</v>
      </c>
      <c r="H282" s="169">
        <v>829</v>
      </c>
    </row>
    <row r="283" spans="1:8" x14ac:dyDescent="0.2">
      <c r="A283" s="158">
        <v>336</v>
      </c>
      <c r="B283" s="159">
        <v>14.19</v>
      </c>
      <c r="C283" s="160"/>
      <c r="D283" s="162">
        <v>26280</v>
      </c>
      <c r="E283" s="161"/>
      <c r="F283" s="162">
        <f t="shared" si="14"/>
        <v>30893</v>
      </c>
      <c r="G283" s="175">
        <f t="shared" si="15"/>
        <v>22224</v>
      </c>
      <c r="H283" s="169">
        <v>829</v>
      </c>
    </row>
    <row r="284" spans="1:8" x14ac:dyDescent="0.2">
      <c r="A284" s="158">
        <v>337</v>
      </c>
      <c r="B284" s="159">
        <v>14.19</v>
      </c>
      <c r="C284" s="160"/>
      <c r="D284" s="162">
        <v>26280</v>
      </c>
      <c r="E284" s="161"/>
      <c r="F284" s="162">
        <f t="shared" si="14"/>
        <v>30893</v>
      </c>
      <c r="G284" s="175">
        <f t="shared" si="15"/>
        <v>22224</v>
      </c>
      <c r="H284" s="169">
        <v>829</v>
      </c>
    </row>
    <row r="285" spans="1:8" x14ac:dyDescent="0.2">
      <c r="A285" s="158">
        <v>338</v>
      </c>
      <c r="B285" s="159">
        <v>14.19</v>
      </c>
      <c r="C285" s="160"/>
      <c r="D285" s="162">
        <v>26280</v>
      </c>
      <c r="E285" s="161"/>
      <c r="F285" s="162">
        <f t="shared" si="14"/>
        <v>30893</v>
      </c>
      <c r="G285" s="175">
        <f t="shared" si="15"/>
        <v>22224</v>
      </c>
      <c r="H285" s="169">
        <v>829</v>
      </c>
    </row>
    <row r="286" spans="1:8" x14ac:dyDescent="0.2">
      <c r="A286" s="158">
        <v>339</v>
      </c>
      <c r="B286" s="159">
        <v>14.19</v>
      </c>
      <c r="C286" s="160"/>
      <c r="D286" s="162">
        <v>26280</v>
      </c>
      <c r="E286" s="161"/>
      <c r="F286" s="162">
        <f t="shared" si="14"/>
        <v>30893</v>
      </c>
      <c r="G286" s="175">
        <f t="shared" si="15"/>
        <v>22224</v>
      </c>
      <c r="H286" s="169">
        <v>829</v>
      </c>
    </row>
    <row r="287" spans="1:8" x14ac:dyDescent="0.2">
      <c r="A287" s="158">
        <v>340</v>
      </c>
      <c r="B287" s="159">
        <v>14.19</v>
      </c>
      <c r="C287" s="160"/>
      <c r="D287" s="162">
        <v>26280</v>
      </c>
      <c r="E287" s="161"/>
      <c r="F287" s="162">
        <f t="shared" si="14"/>
        <v>30893</v>
      </c>
      <c r="G287" s="175">
        <f t="shared" si="15"/>
        <v>22224</v>
      </c>
      <c r="H287" s="169">
        <v>829</v>
      </c>
    </row>
    <row r="288" spans="1:8" x14ac:dyDescent="0.2">
      <c r="A288" s="158">
        <v>341</v>
      </c>
      <c r="B288" s="159">
        <v>14.19</v>
      </c>
      <c r="C288" s="160"/>
      <c r="D288" s="162">
        <v>26280</v>
      </c>
      <c r="E288" s="161"/>
      <c r="F288" s="162">
        <f t="shared" si="14"/>
        <v>30893</v>
      </c>
      <c r="G288" s="175">
        <f t="shared" si="15"/>
        <v>22224</v>
      </c>
      <c r="H288" s="169">
        <v>829</v>
      </c>
    </row>
    <row r="289" spans="1:8" x14ac:dyDescent="0.2">
      <c r="A289" s="158">
        <v>342</v>
      </c>
      <c r="B289" s="159">
        <v>14.19</v>
      </c>
      <c r="C289" s="160"/>
      <c r="D289" s="162">
        <v>26280</v>
      </c>
      <c r="E289" s="161"/>
      <c r="F289" s="162">
        <f t="shared" si="14"/>
        <v>30893</v>
      </c>
      <c r="G289" s="175">
        <f t="shared" si="15"/>
        <v>22224</v>
      </c>
      <c r="H289" s="169">
        <v>829</v>
      </c>
    </row>
    <row r="290" spans="1:8" x14ac:dyDescent="0.2">
      <c r="A290" s="158">
        <v>343</v>
      </c>
      <c r="B290" s="159">
        <v>14.19</v>
      </c>
      <c r="C290" s="160"/>
      <c r="D290" s="162">
        <v>26280</v>
      </c>
      <c r="E290" s="161"/>
      <c r="F290" s="162">
        <f t="shared" si="14"/>
        <v>30893</v>
      </c>
      <c r="G290" s="175">
        <f t="shared" si="15"/>
        <v>22224</v>
      </c>
      <c r="H290" s="169">
        <v>829</v>
      </c>
    </row>
    <row r="291" spans="1:8" x14ac:dyDescent="0.2">
      <c r="A291" s="158">
        <v>344</v>
      </c>
      <c r="B291" s="159">
        <v>14.19</v>
      </c>
      <c r="C291" s="160"/>
      <c r="D291" s="162">
        <v>26280</v>
      </c>
      <c r="E291" s="161"/>
      <c r="F291" s="162">
        <f t="shared" si="14"/>
        <v>30893</v>
      </c>
      <c r="G291" s="175">
        <f t="shared" si="15"/>
        <v>22224</v>
      </c>
      <c r="H291" s="169">
        <v>829</v>
      </c>
    </row>
    <row r="292" spans="1:8" x14ac:dyDescent="0.2">
      <c r="A292" s="158">
        <v>345</v>
      </c>
      <c r="B292" s="159">
        <v>14.19</v>
      </c>
      <c r="C292" s="160"/>
      <c r="D292" s="162">
        <v>26280</v>
      </c>
      <c r="E292" s="161"/>
      <c r="F292" s="162">
        <f t="shared" si="14"/>
        <v>30893</v>
      </c>
      <c r="G292" s="175">
        <f t="shared" si="15"/>
        <v>22224</v>
      </c>
      <c r="H292" s="169">
        <v>829</v>
      </c>
    </row>
    <row r="293" spans="1:8" x14ac:dyDescent="0.2">
      <c r="A293" s="158">
        <v>346</v>
      </c>
      <c r="B293" s="159">
        <v>14.19</v>
      </c>
      <c r="C293" s="160"/>
      <c r="D293" s="162">
        <v>26280</v>
      </c>
      <c r="E293" s="161"/>
      <c r="F293" s="162">
        <f t="shared" si="14"/>
        <v>30893</v>
      </c>
      <c r="G293" s="175">
        <f t="shared" si="15"/>
        <v>22224</v>
      </c>
      <c r="H293" s="169">
        <v>829</v>
      </c>
    </row>
    <row r="294" spans="1:8" x14ac:dyDescent="0.2">
      <c r="A294" s="158">
        <v>347</v>
      </c>
      <c r="B294" s="159">
        <v>14.19</v>
      </c>
      <c r="C294" s="160"/>
      <c r="D294" s="162">
        <v>26280</v>
      </c>
      <c r="E294" s="161"/>
      <c r="F294" s="162">
        <f t="shared" si="14"/>
        <v>30893</v>
      </c>
      <c r="G294" s="175">
        <f t="shared" si="15"/>
        <v>22224</v>
      </c>
      <c r="H294" s="169">
        <v>829</v>
      </c>
    </row>
    <row r="295" spans="1:8" x14ac:dyDescent="0.2">
      <c r="A295" s="158">
        <v>348</v>
      </c>
      <c r="B295" s="159">
        <v>14.19</v>
      </c>
      <c r="C295" s="160"/>
      <c r="D295" s="162">
        <v>26280</v>
      </c>
      <c r="E295" s="161"/>
      <c r="F295" s="162">
        <f t="shared" si="14"/>
        <v>30893</v>
      </c>
      <c r="G295" s="175">
        <f t="shared" si="15"/>
        <v>22224</v>
      </c>
      <c r="H295" s="169">
        <v>829</v>
      </c>
    </row>
    <row r="296" spans="1:8" x14ac:dyDescent="0.2">
      <c r="A296" s="158">
        <v>349</v>
      </c>
      <c r="B296" s="159">
        <v>14.19</v>
      </c>
      <c r="C296" s="160"/>
      <c r="D296" s="162">
        <v>26280</v>
      </c>
      <c r="E296" s="161"/>
      <c r="F296" s="162">
        <f t="shared" si="14"/>
        <v>30893</v>
      </c>
      <c r="G296" s="175">
        <f t="shared" si="15"/>
        <v>22224</v>
      </c>
      <c r="H296" s="169">
        <v>829</v>
      </c>
    </row>
    <row r="297" spans="1:8" x14ac:dyDescent="0.2">
      <c r="A297" s="158">
        <v>350</v>
      </c>
      <c r="B297" s="159">
        <v>14.19</v>
      </c>
      <c r="C297" s="160"/>
      <c r="D297" s="162">
        <v>26280</v>
      </c>
      <c r="E297" s="161"/>
      <c r="F297" s="162">
        <f t="shared" si="14"/>
        <v>30893</v>
      </c>
      <c r="G297" s="175">
        <f t="shared" si="15"/>
        <v>22224</v>
      </c>
      <c r="H297" s="169">
        <v>829</v>
      </c>
    </row>
    <row r="298" spans="1:8" x14ac:dyDescent="0.2">
      <c r="A298" s="158">
        <v>351</v>
      </c>
      <c r="B298" s="159">
        <v>14.19</v>
      </c>
      <c r="C298" s="160"/>
      <c r="D298" s="162">
        <v>26280</v>
      </c>
      <c r="E298" s="161"/>
      <c r="F298" s="162">
        <f t="shared" si="14"/>
        <v>30893</v>
      </c>
      <c r="G298" s="175">
        <f t="shared" si="15"/>
        <v>22224</v>
      </c>
      <c r="H298" s="169">
        <v>829</v>
      </c>
    </row>
    <row r="299" spans="1:8" x14ac:dyDescent="0.2">
      <c r="A299" s="158">
        <v>352</v>
      </c>
      <c r="B299" s="159">
        <v>14.19</v>
      </c>
      <c r="C299" s="160"/>
      <c r="D299" s="162">
        <v>26280</v>
      </c>
      <c r="E299" s="161"/>
      <c r="F299" s="162">
        <f t="shared" si="14"/>
        <v>30893</v>
      </c>
      <c r="G299" s="175">
        <f t="shared" si="15"/>
        <v>22224</v>
      </c>
      <c r="H299" s="169">
        <v>829</v>
      </c>
    </row>
    <row r="300" spans="1:8" x14ac:dyDescent="0.2">
      <c r="A300" s="158">
        <v>353</v>
      </c>
      <c r="B300" s="159">
        <v>14.19</v>
      </c>
      <c r="C300" s="160"/>
      <c r="D300" s="162">
        <v>26280</v>
      </c>
      <c r="E300" s="161"/>
      <c r="F300" s="162">
        <f t="shared" si="14"/>
        <v>30893</v>
      </c>
      <c r="G300" s="175">
        <f t="shared" si="15"/>
        <v>22224</v>
      </c>
      <c r="H300" s="169">
        <v>829</v>
      </c>
    </row>
    <row r="301" spans="1:8" x14ac:dyDescent="0.2">
      <c r="A301" s="158">
        <v>354</v>
      </c>
      <c r="B301" s="159">
        <v>14.19</v>
      </c>
      <c r="C301" s="160"/>
      <c r="D301" s="162">
        <v>26280</v>
      </c>
      <c r="E301" s="161"/>
      <c r="F301" s="162">
        <f t="shared" si="14"/>
        <v>30893</v>
      </c>
      <c r="G301" s="175">
        <f t="shared" si="15"/>
        <v>22224</v>
      </c>
      <c r="H301" s="169">
        <v>829</v>
      </c>
    </row>
    <row r="302" spans="1:8" x14ac:dyDescent="0.2">
      <c r="A302" s="158">
        <v>355</v>
      </c>
      <c r="B302" s="159">
        <v>14.19</v>
      </c>
      <c r="C302" s="160"/>
      <c r="D302" s="162">
        <v>26280</v>
      </c>
      <c r="E302" s="161"/>
      <c r="F302" s="162">
        <f t="shared" si="14"/>
        <v>30893</v>
      </c>
      <c r="G302" s="175">
        <f t="shared" si="15"/>
        <v>22224</v>
      </c>
      <c r="H302" s="169">
        <v>829</v>
      </c>
    </row>
    <row r="303" spans="1:8" x14ac:dyDescent="0.2">
      <c r="A303" s="158">
        <v>356</v>
      </c>
      <c r="B303" s="159">
        <v>14.19</v>
      </c>
      <c r="C303" s="160"/>
      <c r="D303" s="162">
        <v>26280</v>
      </c>
      <c r="E303" s="161"/>
      <c r="F303" s="162">
        <f t="shared" si="14"/>
        <v>30893</v>
      </c>
      <c r="G303" s="175">
        <f t="shared" si="15"/>
        <v>22224</v>
      </c>
      <c r="H303" s="169">
        <v>829</v>
      </c>
    </row>
    <row r="304" spans="1:8" x14ac:dyDescent="0.2">
      <c r="A304" s="158">
        <v>357</v>
      </c>
      <c r="B304" s="159">
        <v>14.19</v>
      </c>
      <c r="C304" s="160"/>
      <c r="D304" s="162">
        <v>26280</v>
      </c>
      <c r="E304" s="161"/>
      <c r="F304" s="162">
        <f t="shared" si="14"/>
        <v>30893</v>
      </c>
      <c r="G304" s="175">
        <f t="shared" si="15"/>
        <v>22224</v>
      </c>
      <c r="H304" s="169">
        <v>829</v>
      </c>
    </row>
    <row r="305" spans="1:8" x14ac:dyDescent="0.2">
      <c r="A305" s="158">
        <v>358</v>
      </c>
      <c r="B305" s="159">
        <v>14.19</v>
      </c>
      <c r="C305" s="160"/>
      <c r="D305" s="162">
        <v>26280</v>
      </c>
      <c r="E305" s="161"/>
      <c r="F305" s="162">
        <f t="shared" si="14"/>
        <v>30893</v>
      </c>
      <c r="G305" s="175">
        <f t="shared" si="15"/>
        <v>22224</v>
      </c>
      <c r="H305" s="169">
        <v>829</v>
      </c>
    </row>
    <row r="306" spans="1:8" x14ac:dyDescent="0.2">
      <c r="A306" s="158">
        <v>359</v>
      </c>
      <c r="B306" s="159">
        <v>14.19</v>
      </c>
      <c r="C306" s="160"/>
      <c r="D306" s="162">
        <v>26280</v>
      </c>
      <c r="E306" s="161"/>
      <c r="F306" s="162">
        <f t="shared" si="14"/>
        <v>30893</v>
      </c>
      <c r="G306" s="175">
        <f t="shared" si="15"/>
        <v>22224</v>
      </c>
      <c r="H306" s="169">
        <v>829</v>
      </c>
    </row>
    <row r="307" spans="1:8" x14ac:dyDescent="0.2">
      <c r="A307" s="158">
        <v>360</v>
      </c>
      <c r="B307" s="159">
        <v>14.19</v>
      </c>
      <c r="C307" s="160"/>
      <c r="D307" s="162">
        <v>26280</v>
      </c>
      <c r="E307" s="161"/>
      <c r="F307" s="162">
        <f t="shared" si="14"/>
        <v>30893</v>
      </c>
      <c r="G307" s="175">
        <f t="shared" si="15"/>
        <v>22224</v>
      </c>
      <c r="H307" s="169">
        <v>829</v>
      </c>
    </row>
    <row r="308" spans="1:8" x14ac:dyDescent="0.2">
      <c r="A308" s="158">
        <v>361</v>
      </c>
      <c r="B308" s="159">
        <v>14.19</v>
      </c>
      <c r="C308" s="160"/>
      <c r="D308" s="162">
        <v>26280</v>
      </c>
      <c r="E308" s="161"/>
      <c r="F308" s="162">
        <f t="shared" si="14"/>
        <v>30893</v>
      </c>
      <c r="G308" s="175">
        <f t="shared" si="15"/>
        <v>22224</v>
      </c>
      <c r="H308" s="169">
        <v>829</v>
      </c>
    </row>
    <row r="309" spans="1:8" x14ac:dyDescent="0.2">
      <c r="A309" s="158">
        <v>362</v>
      </c>
      <c r="B309" s="159">
        <v>14.19</v>
      </c>
      <c r="C309" s="160"/>
      <c r="D309" s="162">
        <v>26280</v>
      </c>
      <c r="E309" s="161"/>
      <c r="F309" s="162">
        <f t="shared" si="14"/>
        <v>30893</v>
      </c>
      <c r="G309" s="175">
        <f t="shared" si="15"/>
        <v>22224</v>
      </c>
      <c r="H309" s="169">
        <v>829</v>
      </c>
    </row>
    <row r="310" spans="1:8" x14ac:dyDescent="0.2">
      <c r="A310" s="158">
        <v>363</v>
      </c>
      <c r="B310" s="159">
        <v>14.19</v>
      </c>
      <c r="C310" s="160"/>
      <c r="D310" s="162">
        <v>26280</v>
      </c>
      <c r="E310" s="161"/>
      <c r="F310" s="162">
        <f t="shared" si="14"/>
        <v>30893</v>
      </c>
      <c r="G310" s="175">
        <f t="shared" si="15"/>
        <v>22224</v>
      </c>
      <c r="H310" s="169">
        <v>829</v>
      </c>
    </row>
    <row r="311" spans="1:8" x14ac:dyDescent="0.2">
      <c r="A311" s="158">
        <v>364</v>
      </c>
      <c r="B311" s="159">
        <v>14.19</v>
      </c>
      <c r="C311" s="160"/>
      <c r="D311" s="162">
        <v>26280</v>
      </c>
      <c r="E311" s="161"/>
      <c r="F311" s="162">
        <f t="shared" si="14"/>
        <v>30893</v>
      </c>
      <c r="G311" s="175">
        <f t="shared" si="15"/>
        <v>22224</v>
      </c>
      <c r="H311" s="169">
        <v>829</v>
      </c>
    </row>
    <row r="312" spans="1:8" x14ac:dyDescent="0.2">
      <c r="A312" s="158">
        <v>365</v>
      </c>
      <c r="B312" s="159">
        <v>14.19</v>
      </c>
      <c r="C312" s="160"/>
      <c r="D312" s="162">
        <v>26280</v>
      </c>
      <c r="E312" s="161"/>
      <c r="F312" s="162">
        <f t="shared" si="14"/>
        <v>30893</v>
      </c>
      <c r="G312" s="175">
        <f t="shared" si="15"/>
        <v>22224</v>
      </c>
      <c r="H312" s="169">
        <v>829</v>
      </c>
    </row>
    <row r="313" spans="1:8" x14ac:dyDescent="0.2">
      <c r="A313" s="158">
        <v>366</v>
      </c>
      <c r="B313" s="159">
        <v>14.19</v>
      </c>
      <c r="C313" s="160"/>
      <c r="D313" s="162">
        <v>26280</v>
      </c>
      <c r="E313" s="161"/>
      <c r="F313" s="162">
        <f t="shared" si="14"/>
        <v>30893</v>
      </c>
      <c r="G313" s="175">
        <f t="shared" si="15"/>
        <v>22224</v>
      </c>
      <c r="H313" s="169">
        <v>829</v>
      </c>
    </row>
    <row r="314" spans="1:8" x14ac:dyDescent="0.2">
      <c r="A314" s="158">
        <v>367</v>
      </c>
      <c r="B314" s="159">
        <v>14.19</v>
      </c>
      <c r="C314" s="160"/>
      <c r="D314" s="162">
        <v>26280</v>
      </c>
      <c r="E314" s="161"/>
      <c r="F314" s="162">
        <f t="shared" si="14"/>
        <v>30893</v>
      </c>
      <c r="G314" s="175">
        <f t="shared" si="15"/>
        <v>22224</v>
      </c>
      <c r="H314" s="169">
        <v>829</v>
      </c>
    </row>
    <row r="315" spans="1:8" x14ac:dyDescent="0.2">
      <c r="A315" s="158">
        <v>368</v>
      </c>
      <c r="B315" s="159">
        <v>14.19</v>
      </c>
      <c r="C315" s="160"/>
      <c r="D315" s="162">
        <v>26280</v>
      </c>
      <c r="E315" s="161"/>
      <c r="F315" s="162">
        <f t="shared" si="14"/>
        <v>30893</v>
      </c>
      <c r="G315" s="175">
        <f t="shared" si="15"/>
        <v>22224</v>
      </c>
      <c r="H315" s="169">
        <v>829</v>
      </c>
    </row>
    <row r="316" spans="1:8" x14ac:dyDescent="0.2">
      <c r="A316" s="158">
        <v>369</v>
      </c>
      <c r="B316" s="159">
        <v>14.19</v>
      </c>
      <c r="C316" s="160"/>
      <c r="D316" s="162">
        <v>26280</v>
      </c>
      <c r="E316" s="161"/>
      <c r="F316" s="162">
        <f t="shared" si="14"/>
        <v>30893</v>
      </c>
      <c r="G316" s="175">
        <f t="shared" si="15"/>
        <v>22224</v>
      </c>
      <c r="H316" s="169">
        <v>829</v>
      </c>
    </row>
    <row r="317" spans="1:8" x14ac:dyDescent="0.2">
      <c r="A317" s="158">
        <v>370</v>
      </c>
      <c r="B317" s="159">
        <v>14.19</v>
      </c>
      <c r="C317" s="160"/>
      <c r="D317" s="162">
        <v>26280</v>
      </c>
      <c r="E317" s="161"/>
      <c r="F317" s="162">
        <f t="shared" si="14"/>
        <v>30893</v>
      </c>
      <c r="G317" s="175">
        <f t="shared" si="15"/>
        <v>22224</v>
      </c>
      <c r="H317" s="169">
        <v>829</v>
      </c>
    </row>
    <row r="318" spans="1:8" x14ac:dyDescent="0.2">
      <c r="A318" s="158">
        <v>371</v>
      </c>
      <c r="B318" s="159">
        <v>14.19</v>
      </c>
      <c r="C318" s="160"/>
      <c r="D318" s="162">
        <v>26280</v>
      </c>
      <c r="E318" s="161"/>
      <c r="F318" s="162">
        <f t="shared" si="14"/>
        <v>30893</v>
      </c>
      <c r="G318" s="175">
        <f t="shared" si="15"/>
        <v>22224</v>
      </c>
      <c r="H318" s="169">
        <v>829</v>
      </c>
    </row>
    <row r="319" spans="1:8" x14ac:dyDescent="0.2">
      <c r="A319" s="158">
        <v>372</v>
      </c>
      <c r="B319" s="159">
        <v>14.19</v>
      </c>
      <c r="C319" s="160"/>
      <c r="D319" s="162">
        <v>26280</v>
      </c>
      <c r="E319" s="161"/>
      <c r="F319" s="162">
        <f t="shared" si="14"/>
        <v>30893</v>
      </c>
      <c r="G319" s="175">
        <f t="shared" si="15"/>
        <v>22224</v>
      </c>
      <c r="H319" s="169">
        <v>829</v>
      </c>
    </row>
    <row r="320" spans="1:8" x14ac:dyDescent="0.2">
      <c r="A320" s="158">
        <v>373</v>
      </c>
      <c r="B320" s="159">
        <v>14.19</v>
      </c>
      <c r="C320" s="160"/>
      <c r="D320" s="162">
        <v>26280</v>
      </c>
      <c r="E320" s="161"/>
      <c r="F320" s="162">
        <f t="shared" si="14"/>
        <v>30893</v>
      </c>
      <c r="G320" s="175">
        <f t="shared" si="15"/>
        <v>22224</v>
      </c>
      <c r="H320" s="169">
        <v>829</v>
      </c>
    </row>
    <row r="321" spans="1:8" x14ac:dyDescent="0.2">
      <c r="A321" s="158">
        <v>374</v>
      </c>
      <c r="B321" s="159">
        <v>14.19</v>
      </c>
      <c r="C321" s="160"/>
      <c r="D321" s="162">
        <v>26280</v>
      </c>
      <c r="E321" s="161"/>
      <c r="F321" s="162">
        <f t="shared" si="14"/>
        <v>30893</v>
      </c>
      <c r="G321" s="175">
        <f t="shared" si="15"/>
        <v>22224</v>
      </c>
      <c r="H321" s="169">
        <v>829</v>
      </c>
    </row>
    <row r="322" spans="1:8" x14ac:dyDescent="0.2">
      <c r="A322" s="158">
        <v>375</v>
      </c>
      <c r="B322" s="159">
        <v>14.19</v>
      </c>
      <c r="C322" s="160"/>
      <c r="D322" s="162">
        <v>26280</v>
      </c>
      <c r="E322" s="161"/>
      <c r="F322" s="162">
        <f t="shared" si="14"/>
        <v>30893</v>
      </c>
      <c r="G322" s="175">
        <f t="shared" si="15"/>
        <v>22224</v>
      </c>
      <c r="H322" s="169">
        <v>829</v>
      </c>
    </row>
    <row r="323" spans="1:8" x14ac:dyDescent="0.2">
      <c r="A323" s="158">
        <v>376</v>
      </c>
      <c r="B323" s="159">
        <v>14.19</v>
      </c>
      <c r="C323" s="160"/>
      <c r="D323" s="162">
        <v>26280</v>
      </c>
      <c r="E323" s="161"/>
      <c r="F323" s="162">
        <f t="shared" si="14"/>
        <v>30893</v>
      </c>
      <c r="G323" s="175">
        <f t="shared" si="15"/>
        <v>22224</v>
      </c>
      <c r="H323" s="169">
        <v>829</v>
      </c>
    </row>
    <row r="324" spans="1:8" x14ac:dyDescent="0.2">
      <c r="A324" s="158">
        <v>377</v>
      </c>
      <c r="B324" s="159">
        <v>14.19</v>
      </c>
      <c r="C324" s="160"/>
      <c r="D324" s="162">
        <v>26280</v>
      </c>
      <c r="E324" s="161"/>
      <c r="F324" s="162">
        <f t="shared" si="14"/>
        <v>30893</v>
      </c>
      <c r="G324" s="175">
        <f t="shared" si="15"/>
        <v>22224</v>
      </c>
      <c r="H324" s="169">
        <v>829</v>
      </c>
    </row>
    <row r="325" spans="1:8" x14ac:dyDescent="0.2">
      <c r="A325" s="158">
        <v>378</v>
      </c>
      <c r="B325" s="159">
        <v>14.19</v>
      </c>
      <c r="C325" s="160"/>
      <c r="D325" s="162">
        <v>26280</v>
      </c>
      <c r="E325" s="161"/>
      <c r="F325" s="162">
        <f t="shared" si="14"/>
        <v>30893</v>
      </c>
      <c r="G325" s="175">
        <f t="shared" si="15"/>
        <v>22224</v>
      </c>
      <c r="H325" s="169">
        <v>829</v>
      </c>
    </row>
    <row r="326" spans="1:8" x14ac:dyDescent="0.2">
      <c r="A326" s="158">
        <v>379</v>
      </c>
      <c r="B326" s="159">
        <v>14.19</v>
      </c>
      <c r="C326" s="160"/>
      <c r="D326" s="162">
        <v>26280</v>
      </c>
      <c r="E326" s="161"/>
      <c r="F326" s="162">
        <f t="shared" si="14"/>
        <v>30893</v>
      </c>
      <c r="G326" s="175">
        <f t="shared" si="15"/>
        <v>22224</v>
      </c>
      <c r="H326" s="169">
        <v>829</v>
      </c>
    </row>
    <row r="327" spans="1:8" x14ac:dyDescent="0.2">
      <c r="A327" s="158">
        <v>380</v>
      </c>
      <c r="B327" s="159">
        <v>14.19</v>
      </c>
      <c r="C327" s="160"/>
      <c r="D327" s="162">
        <v>26280</v>
      </c>
      <c r="E327" s="161"/>
      <c r="F327" s="162">
        <f t="shared" si="14"/>
        <v>30893</v>
      </c>
      <c r="G327" s="175">
        <f t="shared" si="15"/>
        <v>22224</v>
      </c>
      <c r="H327" s="169">
        <v>829</v>
      </c>
    </row>
    <row r="328" spans="1:8" x14ac:dyDescent="0.2">
      <c r="A328" s="158">
        <v>381</v>
      </c>
      <c r="B328" s="159">
        <v>14.19</v>
      </c>
      <c r="C328" s="160"/>
      <c r="D328" s="162">
        <v>26280</v>
      </c>
      <c r="E328" s="161"/>
      <c r="F328" s="162">
        <f t="shared" si="14"/>
        <v>30893</v>
      </c>
      <c r="G328" s="175">
        <f t="shared" si="15"/>
        <v>22224</v>
      </c>
      <c r="H328" s="169">
        <v>829</v>
      </c>
    </row>
    <row r="329" spans="1:8" x14ac:dyDescent="0.2">
      <c r="A329" s="158">
        <v>382</v>
      </c>
      <c r="B329" s="159">
        <v>14.19</v>
      </c>
      <c r="C329" s="160"/>
      <c r="D329" s="162">
        <v>26280</v>
      </c>
      <c r="E329" s="161"/>
      <c r="F329" s="162">
        <f t="shared" si="14"/>
        <v>30893</v>
      </c>
      <c r="G329" s="175">
        <f t="shared" si="15"/>
        <v>22224</v>
      </c>
      <c r="H329" s="169">
        <v>829</v>
      </c>
    </row>
    <row r="330" spans="1:8" x14ac:dyDescent="0.2">
      <c r="A330" s="158">
        <v>383</v>
      </c>
      <c r="B330" s="159">
        <v>14.19</v>
      </c>
      <c r="C330" s="160"/>
      <c r="D330" s="162">
        <v>26280</v>
      </c>
      <c r="E330" s="161"/>
      <c r="F330" s="162">
        <f t="shared" si="14"/>
        <v>30893</v>
      </c>
      <c r="G330" s="175">
        <f t="shared" si="15"/>
        <v>22224</v>
      </c>
      <c r="H330" s="169">
        <v>829</v>
      </c>
    </row>
    <row r="331" spans="1:8" x14ac:dyDescent="0.2">
      <c r="A331" s="158">
        <v>384</v>
      </c>
      <c r="B331" s="159">
        <v>14.19</v>
      </c>
      <c r="C331" s="160"/>
      <c r="D331" s="162">
        <v>26280</v>
      </c>
      <c r="E331" s="161"/>
      <c r="F331" s="162">
        <f t="shared" si="14"/>
        <v>30893</v>
      </c>
      <c r="G331" s="175">
        <f t="shared" si="15"/>
        <v>22224</v>
      </c>
      <c r="H331" s="169">
        <v>829</v>
      </c>
    </row>
    <row r="332" spans="1:8" x14ac:dyDescent="0.2">
      <c r="A332" s="158">
        <v>385</v>
      </c>
      <c r="B332" s="159">
        <v>14.19</v>
      </c>
      <c r="C332" s="160"/>
      <c r="D332" s="162">
        <v>26280</v>
      </c>
      <c r="E332" s="161"/>
      <c r="F332" s="162">
        <f t="shared" si="14"/>
        <v>30893</v>
      </c>
      <c r="G332" s="175">
        <f t="shared" si="15"/>
        <v>22224</v>
      </c>
      <c r="H332" s="169">
        <v>829</v>
      </c>
    </row>
    <row r="333" spans="1:8" x14ac:dyDescent="0.2">
      <c r="A333" s="158">
        <v>386</v>
      </c>
      <c r="B333" s="159">
        <v>14.19</v>
      </c>
      <c r="C333" s="160"/>
      <c r="D333" s="162">
        <v>26280</v>
      </c>
      <c r="E333" s="161"/>
      <c r="F333" s="162">
        <f t="shared" si="14"/>
        <v>30893</v>
      </c>
      <c r="G333" s="175">
        <f t="shared" si="15"/>
        <v>22224</v>
      </c>
      <c r="H333" s="169">
        <v>829</v>
      </c>
    </row>
    <row r="334" spans="1:8" x14ac:dyDescent="0.2">
      <c r="A334" s="158">
        <v>387</v>
      </c>
      <c r="B334" s="159">
        <v>14.19</v>
      </c>
      <c r="C334" s="160"/>
      <c r="D334" s="162">
        <v>26280</v>
      </c>
      <c r="E334" s="161"/>
      <c r="F334" s="162">
        <f t="shared" si="14"/>
        <v>30893</v>
      </c>
      <c r="G334" s="175">
        <f t="shared" si="15"/>
        <v>22224</v>
      </c>
      <c r="H334" s="169">
        <v>829</v>
      </c>
    </row>
    <row r="335" spans="1:8" x14ac:dyDescent="0.2">
      <c r="A335" s="158">
        <v>388</v>
      </c>
      <c r="B335" s="159">
        <v>14.19</v>
      </c>
      <c r="C335" s="160"/>
      <c r="D335" s="162">
        <v>26280</v>
      </c>
      <c r="E335" s="161"/>
      <c r="F335" s="162">
        <f t="shared" si="14"/>
        <v>30893</v>
      </c>
      <c r="G335" s="175">
        <f t="shared" si="15"/>
        <v>22224</v>
      </c>
      <c r="H335" s="169">
        <v>829</v>
      </c>
    </row>
    <row r="336" spans="1:8" x14ac:dyDescent="0.2">
      <c r="A336" s="158">
        <v>389</v>
      </c>
      <c r="B336" s="159">
        <v>14.19</v>
      </c>
      <c r="C336" s="160"/>
      <c r="D336" s="162">
        <v>26280</v>
      </c>
      <c r="E336" s="161"/>
      <c r="F336" s="162">
        <f t="shared" si="14"/>
        <v>30893</v>
      </c>
      <c r="G336" s="175">
        <f t="shared" si="15"/>
        <v>22224</v>
      </c>
      <c r="H336" s="169">
        <v>829</v>
      </c>
    </row>
    <row r="337" spans="1:8" x14ac:dyDescent="0.2">
      <c r="A337" s="158">
        <v>390</v>
      </c>
      <c r="B337" s="159">
        <v>14.19</v>
      </c>
      <c r="C337" s="160"/>
      <c r="D337" s="162">
        <v>26280</v>
      </c>
      <c r="E337" s="161"/>
      <c r="F337" s="162">
        <f t="shared" ref="F337:F400" si="16">ROUND(12*1.35278*(1/B337*D337)+H337,0)</f>
        <v>30893</v>
      </c>
      <c r="G337" s="175">
        <f t="shared" ref="G337:G400" si="17">ROUND(12*(1/B337*D337),0)</f>
        <v>22224</v>
      </c>
      <c r="H337" s="169">
        <v>829</v>
      </c>
    </row>
    <row r="338" spans="1:8" x14ac:dyDescent="0.2">
      <c r="A338" s="158">
        <v>391</v>
      </c>
      <c r="B338" s="159">
        <v>14.19</v>
      </c>
      <c r="C338" s="160"/>
      <c r="D338" s="162">
        <v>26280</v>
      </c>
      <c r="E338" s="161"/>
      <c r="F338" s="162">
        <f t="shared" si="16"/>
        <v>30893</v>
      </c>
      <c r="G338" s="175">
        <f t="shared" si="17"/>
        <v>22224</v>
      </c>
      <c r="H338" s="169">
        <v>829</v>
      </c>
    </row>
    <row r="339" spans="1:8" x14ac:dyDescent="0.2">
      <c r="A339" s="158">
        <v>392</v>
      </c>
      <c r="B339" s="159">
        <v>14.19</v>
      </c>
      <c r="C339" s="160"/>
      <c r="D339" s="162">
        <v>26280</v>
      </c>
      <c r="E339" s="161"/>
      <c r="F339" s="162">
        <f t="shared" si="16"/>
        <v>30893</v>
      </c>
      <c r="G339" s="175">
        <f t="shared" si="17"/>
        <v>22224</v>
      </c>
      <c r="H339" s="169">
        <v>829</v>
      </c>
    </row>
    <row r="340" spans="1:8" x14ac:dyDescent="0.2">
      <c r="A340" s="158">
        <v>393</v>
      </c>
      <c r="B340" s="159">
        <v>14.19</v>
      </c>
      <c r="C340" s="160"/>
      <c r="D340" s="162">
        <v>26280</v>
      </c>
      <c r="E340" s="161"/>
      <c r="F340" s="162">
        <f t="shared" si="16"/>
        <v>30893</v>
      </c>
      <c r="G340" s="175">
        <f t="shared" si="17"/>
        <v>22224</v>
      </c>
      <c r="H340" s="169">
        <v>829</v>
      </c>
    </row>
    <row r="341" spans="1:8" x14ac:dyDescent="0.2">
      <c r="A341" s="158">
        <v>394</v>
      </c>
      <c r="B341" s="159">
        <v>14.19</v>
      </c>
      <c r="C341" s="160"/>
      <c r="D341" s="162">
        <v>26280</v>
      </c>
      <c r="E341" s="161"/>
      <c r="F341" s="162">
        <f t="shared" si="16"/>
        <v>30893</v>
      </c>
      <c r="G341" s="175">
        <f t="shared" si="17"/>
        <v>22224</v>
      </c>
      <c r="H341" s="169">
        <v>829</v>
      </c>
    </row>
    <row r="342" spans="1:8" x14ac:dyDescent="0.2">
      <c r="A342" s="158">
        <v>395</v>
      </c>
      <c r="B342" s="159">
        <v>14.19</v>
      </c>
      <c r="C342" s="160"/>
      <c r="D342" s="162">
        <v>26280</v>
      </c>
      <c r="E342" s="161"/>
      <c r="F342" s="162">
        <f t="shared" si="16"/>
        <v>30893</v>
      </c>
      <c r="G342" s="175">
        <f t="shared" si="17"/>
        <v>22224</v>
      </c>
      <c r="H342" s="169">
        <v>829</v>
      </c>
    </row>
    <row r="343" spans="1:8" x14ac:dyDescent="0.2">
      <c r="A343" s="158">
        <v>396</v>
      </c>
      <c r="B343" s="159">
        <v>14.19</v>
      </c>
      <c r="C343" s="160"/>
      <c r="D343" s="162">
        <v>26280</v>
      </c>
      <c r="E343" s="161"/>
      <c r="F343" s="162">
        <f t="shared" si="16"/>
        <v>30893</v>
      </c>
      <c r="G343" s="175">
        <f t="shared" si="17"/>
        <v>22224</v>
      </c>
      <c r="H343" s="169">
        <v>829</v>
      </c>
    </row>
    <row r="344" spans="1:8" x14ac:dyDescent="0.2">
      <c r="A344" s="158">
        <v>397</v>
      </c>
      <c r="B344" s="159">
        <v>14.19</v>
      </c>
      <c r="C344" s="160"/>
      <c r="D344" s="162">
        <v>26280</v>
      </c>
      <c r="E344" s="161"/>
      <c r="F344" s="162">
        <f t="shared" si="16"/>
        <v>30893</v>
      </c>
      <c r="G344" s="175">
        <f t="shared" si="17"/>
        <v>22224</v>
      </c>
      <c r="H344" s="169">
        <v>829</v>
      </c>
    </row>
    <row r="345" spans="1:8" x14ac:dyDescent="0.2">
      <c r="A345" s="158">
        <v>398</v>
      </c>
      <c r="B345" s="159">
        <v>14.19</v>
      </c>
      <c r="C345" s="160"/>
      <c r="D345" s="162">
        <v>26280</v>
      </c>
      <c r="E345" s="161"/>
      <c r="F345" s="162">
        <f t="shared" si="16"/>
        <v>30893</v>
      </c>
      <c r="G345" s="175">
        <f t="shared" si="17"/>
        <v>22224</v>
      </c>
      <c r="H345" s="169">
        <v>829</v>
      </c>
    </row>
    <row r="346" spans="1:8" x14ac:dyDescent="0.2">
      <c r="A346" s="158">
        <v>399</v>
      </c>
      <c r="B346" s="159">
        <v>14.19</v>
      </c>
      <c r="C346" s="160"/>
      <c r="D346" s="162">
        <v>26280</v>
      </c>
      <c r="E346" s="161"/>
      <c r="F346" s="162">
        <f t="shared" si="16"/>
        <v>30893</v>
      </c>
      <c r="G346" s="175">
        <f t="shared" si="17"/>
        <v>22224</v>
      </c>
      <c r="H346" s="169">
        <v>829</v>
      </c>
    </row>
    <row r="347" spans="1:8" x14ac:dyDescent="0.2">
      <c r="A347" s="158">
        <v>400</v>
      </c>
      <c r="B347" s="159">
        <v>14.19</v>
      </c>
      <c r="C347" s="160"/>
      <c r="D347" s="162">
        <v>26280</v>
      </c>
      <c r="E347" s="161"/>
      <c r="F347" s="162">
        <f t="shared" si="16"/>
        <v>30893</v>
      </c>
      <c r="G347" s="175">
        <f t="shared" si="17"/>
        <v>22224</v>
      </c>
      <c r="H347" s="169">
        <v>829</v>
      </c>
    </row>
    <row r="348" spans="1:8" x14ac:dyDescent="0.2">
      <c r="A348" s="158">
        <v>401</v>
      </c>
      <c r="B348" s="159">
        <v>14.19</v>
      </c>
      <c r="C348" s="160"/>
      <c r="D348" s="162">
        <v>26280</v>
      </c>
      <c r="E348" s="161"/>
      <c r="F348" s="162">
        <f t="shared" si="16"/>
        <v>30893</v>
      </c>
      <c r="G348" s="175">
        <f t="shared" si="17"/>
        <v>22224</v>
      </c>
      <c r="H348" s="169">
        <v>829</v>
      </c>
    </row>
    <row r="349" spans="1:8" x14ac:dyDescent="0.2">
      <c r="A349" s="158">
        <v>402</v>
      </c>
      <c r="B349" s="159">
        <v>14.19</v>
      </c>
      <c r="C349" s="160"/>
      <c r="D349" s="162">
        <v>26280</v>
      </c>
      <c r="E349" s="161"/>
      <c r="F349" s="162">
        <f t="shared" si="16"/>
        <v>30893</v>
      </c>
      <c r="G349" s="175">
        <f t="shared" si="17"/>
        <v>22224</v>
      </c>
      <c r="H349" s="169">
        <v>829</v>
      </c>
    </row>
    <row r="350" spans="1:8" x14ac:dyDescent="0.2">
      <c r="A350" s="158">
        <v>403</v>
      </c>
      <c r="B350" s="159">
        <v>14.19</v>
      </c>
      <c r="C350" s="160"/>
      <c r="D350" s="162">
        <v>26280</v>
      </c>
      <c r="E350" s="161"/>
      <c r="F350" s="162">
        <f t="shared" si="16"/>
        <v>30893</v>
      </c>
      <c r="G350" s="175">
        <f t="shared" si="17"/>
        <v>22224</v>
      </c>
      <c r="H350" s="169">
        <v>829</v>
      </c>
    </row>
    <row r="351" spans="1:8" x14ac:dyDescent="0.2">
      <c r="A351" s="158">
        <v>404</v>
      </c>
      <c r="B351" s="159">
        <v>14.19</v>
      </c>
      <c r="C351" s="160"/>
      <c r="D351" s="162">
        <v>26280</v>
      </c>
      <c r="E351" s="161"/>
      <c r="F351" s="162">
        <f t="shared" si="16"/>
        <v>30893</v>
      </c>
      <c r="G351" s="175">
        <f t="shared" si="17"/>
        <v>22224</v>
      </c>
      <c r="H351" s="169">
        <v>829</v>
      </c>
    </row>
    <row r="352" spans="1:8" x14ac:dyDescent="0.2">
      <c r="A352" s="158">
        <v>405</v>
      </c>
      <c r="B352" s="159">
        <v>14.19</v>
      </c>
      <c r="C352" s="160"/>
      <c r="D352" s="162">
        <v>26280</v>
      </c>
      <c r="E352" s="161"/>
      <c r="F352" s="162">
        <f t="shared" si="16"/>
        <v>30893</v>
      </c>
      <c r="G352" s="175">
        <f t="shared" si="17"/>
        <v>22224</v>
      </c>
      <c r="H352" s="169">
        <v>829</v>
      </c>
    </row>
    <row r="353" spans="1:8" x14ac:dyDescent="0.2">
      <c r="A353" s="158">
        <v>406</v>
      </c>
      <c r="B353" s="159">
        <v>14.19</v>
      </c>
      <c r="C353" s="160"/>
      <c r="D353" s="162">
        <v>26280</v>
      </c>
      <c r="E353" s="161"/>
      <c r="F353" s="162">
        <f t="shared" si="16"/>
        <v>30893</v>
      </c>
      <c r="G353" s="175">
        <f t="shared" si="17"/>
        <v>22224</v>
      </c>
      <c r="H353" s="169">
        <v>829</v>
      </c>
    </row>
    <row r="354" spans="1:8" x14ac:dyDescent="0.2">
      <c r="A354" s="158">
        <v>407</v>
      </c>
      <c r="B354" s="159">
        <v>14.19</v>
      </c>
      <c r="C354" s="160"/>
      <c r="D354" s="162">
        <v>26280</v>
      </c>
      <c r="E354" s="161"/>
      <c r="F354" s="162">
        <f t="shared" si="16"/>
        <v>30893</v>
      </c>
      <c r="G354" s="175">
        <f t="shared" si="17"/>
        <v>22224</v>
      </c>
      <c r="H354" s="169">
        <v>829</v>
      </c>
    </row>
    <row r="355" spans="1:8" x14ac:dyDescent="0.2">
      <c r="A355" s="158">
        <v>408</v>
      </c>
      <c r="B355" s="159">
        <v>14.19</v>
      </c>
      <c r="C355" s="160"/>
      <c r="D355" s="162">
        <v>26280</v>
      </c>
      <c r="E355" s="161"/>
      <c r="F355" s="162">
        <f t="shared" si="16"/>
        <v>30893</v>
      </c>
      <c r="G355" s="175">
        <f t="shared" si="17"/>
        <v>22224</v>
      </c>
      <c r="H355" s="169">
        <v>829</v>
      </c>
    </row>
    <row r="356" spans="1:8" x14ac:dyDescent="0.2">
      <c r="A356" s="158">
        <v>409</v>
      </c>
      <c r="B356" s="159">
        <v>14.19</v>
      </c>
      <c r="C356" s="160"/>
      <c r="D356" s="162">
        <v>26280</v>
      </c>
      <c r="E356" s="161"/>
      <c r="F356" s="162">
        <f t="shared" si="16"/>
        <v>30893</v>
      </c>
      <c r="G356" s="175">
        <f t="shared" si="17"/>
        <v>22224</v>
      </c>
      <c r="H356" s="169">
        <v>829</v>
      </c>
    </row>
    <row r="357" spans="1:8" x14ac:dyDescent="0.2">
      <c r="A357" s="158">
        <v>410</v>
      </c>
      <c r="B357" s="159">
        <v>14.19</v>
      </c>
      <c r="C357" s="160"/>
      <c r="D357" s="162">
        <v>26280</v>
      </c>
      <c r="E357" s="161"/>
      <c r="F357" s="162">
        <f t="shared" si="16"/>
        <v>30893</v>
      </c>
      <c r="G357" s="175">
        <f t="shared" si="17"/>
        <v>22224</v>
      </c>
      <c r="H357" s="169">
        <v>829</v>
      </c>
    </row>
    <row r="358" spans="1:8" x14ac:dyDescent="0.2">
      <c r="A358" s="158">
        <v>411</v>
      </c>
      <c r="B358" s="159">
        <v>14.19</v>
      </c>
      <c r="C358" s="160"/>
      <c r="D358" s="162">
        <v>26280</v>
      </c>
      <c r="E358" s="161"/>
      <c r="F358" s="162">
        <f t="shared" si="16"/>
        <v>30893</v>
      </c>
      <c r="G358" s="175">
        <f t="shared" si="17"/>
        <v>22224</v>
      </c>
      <c r="H358" s="169">
        <v>829</v>
      </c>
    </row>
    <row r="359" spans="1:8" x14ac:dyDescent="0.2">
      <c r="A359" s="158">
        <v>412</v>
      </c>
      <c r="B359" s="159">
        <v>14.19</v>
      </c>
      <c r="C359" s="160"/>
      <c r="D359" s="162">
        <v>26280</v>
      </c>
      <c r="E359" s="161"/>
      <c r="F359" s="162">
        <f t="shared" si="16"/>
        <v>30893</v>
      </c>
      <c r="G359" s="175">
        <f t="shared" si="17"/>
        <v>22224</v>
      </c>
      <c r="H359" s="169">
        <v>829</v>
      </c>
    </row>
    <row r="360" spans="1:8" x14ac:dyDescent="0.2">
      <c r="A360" s="158">
        <v>413</v>
      </c>
      <c r="B360" s="159">
        <v>14.19</v>
      </c>
      <c r="C360" s="160"/>
      <c r="D360" s="162">
        <v>26280</v>
      </c>
      <c r="E360" s="161"/>
      <c r="F360" s="162">
        <f t="shared" si="16"/>
        <v>30893</v>
      </c>
      <c r="G360" s="175">
        <f t="shared" si="17"/>
        <v>22224</v>
      </c>
      <c r="H360" s="169">
        <v>829</v>
      </c>
    </row>
    <row r="361" spans="1:8" x14ac:dyDescent="0.2">
      <c r="A361" s="158">
        <v>414</v>
      </c>
      <c r="B361" s="159">
        <v>14.19</v>
      </c>
      <c r="C361" s="160"/>
      <c r="D361" s="162">
        <v>26280</v>
      </c>
      <c r="E361" s="161"/>
      <c r="F361" s="162">
        <f t="shared" si="16"/>
        <v>30893</v>
      </c>
      <c r="G361" s="175">
        <f t="shared" si="17"/>
        <v>22224</v>
      </c>
      <c r="H361" s="169">
        <v>829</v>
      </c>
    </row>
    <row r="362" spans="1:8" x14ac:dyDescent="0.2">
      <c r="A362" s="158">
        <v>415</v>
      </c>
      <c r="B362" s="159">
        <v>14.19</v>
      </c>
      <c r="C362" s="160"/>
      <c r="D362" s="162">
        <v>26280</v>
      </c>
      <c r="E362" s="161"/>
      <c r="F362" s="162">
        <f t="shared" si="16"/>
        <v>30893</v>
      </c>
      <c r="G362" s="175">
        <f t="shared" si="17"/>
        <v>22224</v>
      </c>
      <c r="H362" s="169">
        <v>829</v>
      </c>
    </row>
    <row r="363" spans="1:8" x14ac:dyDescent="0.2">
      <c r="A363" s="158">
        <v>416</v>
      </c>
      <c r="B363" s="159">
        <v>14.19</v>
      </c>
      <c r="C363" s="160"/>
      <c r="D363" s="162">
        <v>26280</v>
      </c>
      <c r="E363" s="161"/>
      <c r="F363" s="162">
        <f t="shared" si="16"/>
        <v>30893</v>
      </c>
      <c r="G363" s="175">
        <f t="shared" si="17"/>
        <v>22224</v>
      </c>
      <c r="H363" s="169">
        <v>829</v>
      </c>
    </row>
    <row r="364" spans="1:8" x14ac:dyDescent="0.2">
      <c r="A364" s="158">
        <v>417</v>
      </c>
      <c r="B364" s="159">
        <v>14.19</v>
      </c>
      <c r="C364" s="160"/>
      <c r="D364" s="162">
        <v>26280</v>
      </c>
      <c r="E364" s="161"/>
      <c r="F364" s="162">
        <f t="shared" si="16"/>
        <v>30893</v>
      </c>
      <c r="G364" s="175">
        <f t="shared" si="17"/>
        <v>22224</v>
      </c>
      <c r="H364" s="169">
        <v>829</v>
      </c>
    </row>
    <row r="365" spans="1:8" x14ac:dyDescent="0.2">
      <c r="A365" s="158">
        <v>418</v>
      </c>
      <c r="B365" s="159">
        <v>14.19</v>
      </c>
      <c r="C365" s="160"/>
      <c r="D365" s="162">
        <v>26280</v>
      </c>
      <c r="E365" s="161"/>
      <c r="F365" s="162">
        <f t="shared" si="16"/>
        <v>30893</v>
      </c>
      <c r="G365" s="175">
        <f t="shared" si="17"/>
        <v>22224</v>
      </c>
      <c r="H365" s="169">
        <v>829</v>
      </c>
    </row>
    <row r="366" spans="1:8" x14ac:dyDescent="0.2">
      <c r="A366" s="158">
        <v>419</v>
      </c>
      <c r="B366" s="159">
        <v>14.19</v>
      </c>
      <c r="C366" s="160"/>
      <c r="D366" s="162">
        <v>26280</v>
      </c>
      <c r="E366" s="161"/>
      <c r="F366" s="162">
        <f t="shared" si="16"/>
        <v>30893</v>
      </c>
      <c r="G366" s="175">
        <f t="shared" si="17"/>
        <v>22224</v>
      </c>
      <c r="H366" s="169">
        <v>829</v>
      </c>
    </row>
    <row r="367" spans="1:8" x14ac:dyDescent="0.2">
      <c r="A367" s="158">
        <v>420</v>
      </c>
      <c r="B367" s="159">
        <v>14.19</v>
      </c>
      <c r="C367" s="160"/>
      <c r="D367" s="162">
        <v>26280</v>
      </c>
      <c r="E367" s="161"/>
      <c r="F367" s="162">
        <f t="shared" si="16"/>
        <v>30893</v>
      </c>
      <c r="G367" s="175">
        <f t="shared" si="17"/>
        <v>22224</v>
      </c>
      <c r="H367" s="169">
        <v>829</v>
      </c>
    </row>
    <row r="368" spans="1:8" x14ac:dyDescent="0.2">
      <c r="A368" s="158">
        <v>421</v>
      </c>
      <c r="B368" s="159">
        <v>14.19</v>
      </c>
      <c r="C368" s="160"/>
      <c r="D368" s="162">
        <v>26280</v>
      </c>
      <c r="E368" s="161"/>
      <c r="F368" s="162">
        <f t="shared" si="16"/>
        <v>30893</v>
      </c>
      <c r="G368" s="175">
        <f t="shared" si="17"/>
        <v>22224</v>
      </c>
      <c r="H368" s="169">
        <v>829</v>
      </c>
    </row>
    <row r="369" spans="1:8" x14ac:dyDescent="0.2">
      <c r="A369" s="158">
        <v>422</v>
      </c>
      <c r="B369" s="159">
        <v>14.19</v>
      </c>
      <c r="C369" s="160"/>
      <c r="D369" s="162">
        <v>26280</v>
      </c>
      <c r="E369" s="161"/>
      <c r="F369" s="162">
        <f t="shared" si="16"/>
        <v>30893</v>
      </c>
      <c r="G369" s="175">
        <f t="shared" si="17"/>
        <v>22224</v>
      </c>
      <c r="H369" s="169">
        <v>829</v>
      </c>
    </row>
    <row r="370" spans="1:8" x14ac:dyDescent="0.2">
      <c r="A370" s="158">
        <v>423</v>
      </c>
      <c r="B370" s="159">
        <v>14.19</v>
      </c>
      <c r="C370" s="160"/>
      <c r="D370" s="162">
        <v>26280</v>
      </c>
      <c r="E370" s="161"/>
      <c r="F370" s="162">
        <f t="shared" si="16"/>
        <v>30893</v>
      </c>
      <c r="G370" s="175">
        <f t="shared" si="17"/>
        <v>22224</v>
      </c>
      <c r="H370" s="169">
        <v>829</v>
      </c>
    </row>
    <row r="371" spans="1:8" x14ac:dyDescent="0.2">
      <c r="A371" s="158">
        <v>424</v>
      </c>
      <c r="B371" s="159">
        <v>14.19</v>
      </c>
      <c r="C371" s="160"/>
      <c r="D371" s="162">
        <v>26280</v>
      </c>
      <c r="E371" s="161"/>
      <c r="F371" s="162">
        <f t="shared" si="16"/>
        <v>30893</v>
      </c>
      <c r="G371" s="175">
        <f t="shared" si="17"/>
        <v>22224</v>
      </c>
      <c r="H371" s="169">
        <v>829</v>
      </c>
    </row>
    <row r="372" spans="1:8" x14ac:dyDescent="0.2">
      <c r="A372" s="158">
        <v>425</v>
      </c>
      <c r="B372" s="159">
        <v>14.19</v>
      </c>
      <c r="C372" s="160"/>
      <c r="D372" s="162">
        <v>26280</v>
      </c>
      <c r="E372" s="161"/>
      <c r="F372" s="162">
        <f t="shared" si="16"/>
        <v>30893</v>
      </c>
      <c r="G372" s="175">
        <f t="shared" si="17"/>
        <v>22224</v>
      </c>
      <c r="H372" s="169">
        <v>829</v>
      </c>
    </row>
    <row r="373" spans="1:8" x14ac:dyDescent="0.2">
      <c r="A373" s="158">
        <v>426</v>
      </c>
      <c r="B373" s="159">
        <v>14.19</v>
      </c>
      <c r="C373" s="160"/>
      <c r="D373" s="162">
        <v>26280</v>
      </c>
      <c r="E373" s="161"/>
      <c r="F373" s="162">
        <f t="shared" si="16"/>
        <v>30893</v>
      </c>
      <c r="G373" s="175">
        <f t="shared" si="17"/>
        <v>22224</v>
      </c>
      <c r="H373" s="169">
        <v>829</v>
      </c>
    </row>
    <row r="374" spans="1:8" x14ac:dyDescent="0.2">
      <c r="A374" s="158">
        <v>427</v>
      </c>
      <c r="B374" s="159">
        <v>14.19</v>
      </c>
      <c r="C374" s="160"/>
      <c r="D374" s="162">
        <v>26280</v>
      </c>
      <c r="E374" s="161"/>
      <c r="F374" s="162">
        <f t="shared" si="16"/>
        <v>30893</v>
      </c>
      <c r="G374" s="175">
        <f t="shared" si="17"/>
        <v>22224</v>
      </c>
      <c r="H374" s="169">
        <v>829</v>
      </c>
    </row>
    <row r="375" spans="1:8" x14ac:dyDescent="0.2">
      <c r="A375" s="158">
        <v>428</v>
      </c>
      <c r="B375" s="159">
        <v>14.19</v>
      </c>
      <c r="C375" s="160"/>
      <c r="D375" s="162">
        <v>26280</v>
      </c>
      <c r="E375" s="161"/>
      <c r="F375" s="162">
        <f t="shared" si="16"/>
        <v>30893</v>
      </c>
      <c r="G375" s="175">
        <f t="shared" si="17"/>
        <v>22224</v>
      </c>
      <c r="H375" s="169">
        <v>829</v>
      </c>
    </row>
    <row r="376" spans="1:8" x14ac:dyDescent="0.2">
      <c r="A376" s="158">
        <v>429</v>
      </c>
      <c r="B376" s="159">
        <v>14.19</v>
      </c>
      <c r="C376" s="160"/>
      <c r="D376" s="162">
        <v>26280</v>
      </c>
      <c r="E376" s="161"/>
      <c r="F376" s="162">
        <f t="shared" si="16"/>
        <v>30893</v>
      </c>
      <c r="G376" s="175">
        <f t="shared" si="17"/>
        <v>22224</v>
      </c>
      <c r="H376" s="169">
        <v>829</v>
      </c>
    </row>
    <row r="377" spans="1:8" x14ac:dyDescent="0.2">
      <c r="A377" s="158">
        <v>430</v>
      </c>
      <c r="B377" s="159">
        <v>14.19</v>
      </c>
      <c r="C377" s="160"/>
      <c r="D377" s="162">
        <v>26280</v>
      </c>
      <c r="E377" s="161"/>
      <c r="F377" s="162">
        <f t="shared" si="16"/>
        <v>30893</v>
      </c>
      <c r="G377" s="175">
        <f t="shared" si="17"/>
        <v>22224</v>
      </c>
      <c r="H377" s="169">
        <v>829</v>
      </c>
    </row>
    <row r="378" spans="1:8" x14ac:dyDescent="0.2">
      <c r="A378" s="158">
        <v>431</v>
      </c>
      <c r="B378" s="159">
        <v>14.19</v>
      </c>
      <c r="C378" s="160"/>
      <c r="D378" s="162">
        <v>26280</v>
      </c>
      <c r="E378" s="161"/>
      <c r="F378" s="162">
        <f t="shared" si="16"/>
        <v>30893</v>
      </c>
      <c r="G378" s="175">
        <f t="shared" si="17"/>
        <v>22224</v>
      </c>
      <c r="H378" s="169">
        <v>829</v>
      </c>
    </row>
    <row r="379" spans="1:8" x14ac:dyDescent="0.2">
      <c r="A379" s="158">
        <v>432</v>
      </c>
      <c r="B379" s="159">
        <v>14.19</v>
      </c>
      <c r="C379" s="160"/>
      <c r="D379" s="162">
        <v>26280</v>
      </c>
      <c r="E379" s="161"/>
      <c r="F379" s="162">
        <f t="shared" si="16"/>
        <v>30893</v>
      </c>
      <c r="G379" s="175">
        <f t="shared" si="17"/>
        <v>22224</v>
      </c>
      <c r="H379" s="169">
        <v>829</v>
      </c>
    </row>
    <row r="380" spans="1:8" x14ac:dyDescent="0.2">
      <c r="A380" s="158">
        <v>433</v>
      </c>
      <c r="B380" s="159">
        <v>14.19</v>
      </c>
      <c r="C380" s="160"/>
      <c r="D380" s="162">
        <v>26280</v>
      </c>
      <c r="E380" s="161"/>
      <c r="F380" s="162">
        <f t="shared" si="16"/>
        <v>30893</v>
      </c>
      <c r="G380" s="175">
        <f t="shared" si="17"/>
        <v>22224</v>
      </c>
      <c r="H380" s="169">
        <v>829</v>
      </c>
    </row>
    <row r="381" spans="1:8" x14ac:dyDescent="0.2">
      <c r="A381" s="158">
        <v>434</v>
      </c>
      <c r="B381" s="159">
        <v>14.19</v>
      </c>
      <c r="C381" s="160"/>
      <c r="D381" s="162">
        <v>26280</v>
      </c>
      <c r="E381" s="161"/>
      <c r="F381" s="162">
        <f t="shared" si="16"/>
        <v>30893</v>
      </c>
      <c r="G381" s="175">
        <f t="shared" si="17"/>
        <v>22224</v>
      </c>
      <c r="H381" s="169">
        <v>829</v>
      </c>
    </row>
    <row r="382" spans="1:8" x14ac:dyDescent="0.2">
      <c r="A382" s="158">
        <v>435</v>
      </c>
      <c r="B382" s="159">
        <v>14.19</v>
      </c>
      <c r="C382" s="160"/>
      <c r="D382" s="162">
        <v>26280</v>
      </c>
      <c r="E382" s="161"/>
      <c r="F382" s="162">
        <f t="shared" si="16"/>
        <v>30893</v>
      </c>
      <c r="G382" s="175">
        <f t="shared" si="17"/>
        <v>22224</v>
      </c>
      <c r="H382" s="169">
        <v>829</v>
      </c>
    </row>
    <row r="383" spans="1:8" x14ac:dyDescent="0.2">
      <c r="A383" s="158">
        <v>436</v>
      </c>
      <c r="B383" s="159">
        <v>14.19</v>
      </c>
      <c r="C383" s="160"/>
      <c r="D383" s="162">
        <v>26280</v>
      </c>
      <c r="E383" s="161"/>
      <c r="F383" s="162">
        <f t="shared" si="16"/>
        <v>30893</v>
      </c>
      <c r="G383" s="175">
        <f t="shared" si="17"/>
        <v>22224</v>
      </c>
      <c r="H383" s="169">
        <v>829</v>
      </c>
    </row>
    <row r="384" spans="1:8" x14ac:dyDescent="0.2">
      <c r="A384" s="158">
        <v>437</v>
      </c>
      <c r="B384" s="159">
        <v>14.19</v>
      </c>
      <c r="C384" s="160"/>
      <c r="D384" s="162">
        <v>26280</v>
      </c>
      <c r="E384" s="161"/>
      <c r="F384" s="162">
        <f t="shared" si="16"/>
        <v>30893</v>
      </c>
      <c r="G384" s="175">
        <f t="shared" si="17"/>
        <v>22224</v>
      </c>
      <c r="H384" s="169">
        <v>829</v>
      </c>
    </row>
    <row r="385" spans="1:8" x14ac:dyDescent="0.2">
      <c r="A385" s="158">
        <v>438</v>
      </c>
      <c r="B385" s="159">
        <v>14.19</v>
      </c>
      <c r="C385" s="160"/>
      <c r="D385" s="162">
        <v>26280</v>
      </c>
      <c r="E385" s="161"/>
      <c r="F385" s="162">
        <f t="shared" si="16"/>
        <v>30893</v>
      </c>
      <c r="G385" s="175">
        <f t="shared" si="17"/>
        <v>22224</v>
      </c>
      <c r="H385" s="169">
        <v>829</v>
      </c>
    </row>
    <row r="386" spans="1:8" x14ac:dyDescent="0.2">
      <c r="A386" s="158">
        <v>439</v>
      </c>
      <c r="B386" s="159">
        <v>14.19</v>
      </c>
      <c r="C386" s="160"/>
      <c r="D386" s="162">
        <v>26280</v>
      </c>
      <c r="E386" s="161"/>
      <c r="F386" s="162">
        <f t="shared" si="16"/>
        <v>30893</v>
      </c>
      <c r="G386" s="175">
        <f t="shared" si="17"/>
        <v>22224</v>
      </c>
      <c r="H386" s="169">
        <v>829</v>
      </c>
    </row>
    <row r="387" spans="1:8" x14ac:dyDescent="0.2">
      <c r="A387" s="158">
        <v>440</v>
      </c>
      <c r="B387" s="159">
        <v>14.19</v>
      </c>
      <c r="C387" s="160"/>
      <c r="D387" s="162">
        <v>26280</v>
      </c>
      <c r="E387" s="161"/>
      <c r="F387" s="162">
        <f t="shared" si="16"/>
        <v>30893</v>
      </c>
      <c r="G387" s="175">
        <f t="shared" si="17"/>
        <v>22224</v>
      </c>
      <c r="H387" s="169">
        <v>829</v>
      </c>
    </row>
    <row r="388" spans="1:8" x14ac:dyDescent="0.2">
      <c r="A388" s="158">
        <v>441</v>
      </c>
      <c r="B388" s="159">
        <v>14.19</v>
      </c>
      <c r="C388" s="160"/>
      <c r="D388" s="162">
        <v>26280</v>
      </c>
      <c r="E388" s="161"/>
      <c r="F388" s="162">
        <f t="shared" si="16"/>
        <v>30893</v>
      </c>
      <c r="G388" s="175">
        <f t="shared" si="17"/>
        <v>22224</v>
      </c>
      <c r="H388" s="169">
        <v>829</v>
      </c>
    </row>
    <row r="389" spans="1:8" x14ac:dyDescent="0.2">
      <c r="A389" s="158">
        <v>442</v>
      </c>
      <c r="B389" s="159">
        <v>14.19</v>
      </c>
      <c r="C389" s="160"/>
      <c r="D389" s="162">
        <v>26280</v>
      </c>
      <c r="E389" s="161"/>
      <c r="F389" s="162">
        <f t="shared" si="16"/>
        <v>30893</v>
      </c>
      <c r="G389" s="175">
        <f t="shared" si="17"/>
        <v>22224</v>
      </c>
      <c r="H389" s="169">
        <v>829</v>
      </c>
    </row>
    <row r="390" spans="1:8" x14ac:dyDescent="0.2">
      <c r="A390" s="158">
        <v>443</v>
      </c>
      <c r="B390" s="159">
        <v>14.19</v>
      </c>
      <c r="C390" s="160"/>
      <c r="D390" s="162">
        <v>26280</v>
      </c>
      <c r="E390" s="161"/>
      <c r="F390" s="162">
        <f t="shared" si="16"/>
        <v>30893</v>
      </c>
      <c r="G390" s="175">
        <f t="shared" si="17"/>
        <v>22224</v>
      </c>
      <c r="H390" s="169">
        <v>829</v>
      </c>
    </row>
    <row r="391" spans="1:8" x14ac:dyDescent="0.2">
      <c r="A391" s="158">
        <v>444</v>
      </c>
      <c r="B391" s="159">
        <v>14.19</v>
      </c>
      <c r="C391" s="160"/>
      <c r="D391" s="162">
        <v>26280</v>
      </c>
      <c r="E391" s="161"/>
      <c r="F391" s="162">
        <f t="shared" si="16"/>
        <v>30893</v>
      </c>
      <c r="G391" s="175">
        <f t="shared" si="17"/>
        <v>22224</v>
      </c>
      <c r="H391" s="169">
        <v>829</v>
      </c>
    </row>
    <row r="392" spans="1:8" x14ac:dyDescent="0.2">
      <c r="A392" s="158">
        <v>445</v>
      </c>
      <c r="B392" s="159">
        <v>14.19</v>
      </c>
      <c r="C392" s="160"/>
      <c r="D392" s="162">
        <v>26280</v>
      </c>
      <c r="E392" s="161"/>
      <c r="F392" s="162">
        <f t="shared" si="16"/>
        <v>30893</v>
      </c>
      <c r="G392" s="175">
        <f t="shared" si="17"/>
        <v>22224</v>
      </c>
      <c r="H392" s="169">
        <v>829</v>
      </c>
    </row>
    <row r="393" spans="1:8" x14ac:dyDescent="0.2">
      <c r="A393" s="158">
        <v>446</v>
      </c>
      <c r="B393" s="159">
        <v>14.19</v>
      </c>
      <c r="C393" s="160"/>
      <c r="D393" s="162">
        <v>26280</v>
      </c>
      <c r="E393" s="161"/>
      <c r="F393" s="162">
        <f t="shared" si="16"/>
        <v>30893</v>
      </c>
      <c r="G393" s="175">
        <f t="shared" si="17"/>
        <v>22224</v>
      </c>
      <c r="H393" s="169">
        <v>829</v>
      </c>
    </row>
    <row r="394" spans="1:8" x14ac:dyDescent="0.2">
      <c r="A394" s="158">
        <v>447</v>
      </c>
      <c r="B394" s="159">
        <v>14.19</v>
      </c>
      <c r="C394" s="160"/>
      <c r="D394" s="162">
        <v>26280</v>
      </c>
      <c r="E394" s="161"/>
      <c r="F394" s="162">
        <f t="shared" si="16"/>
        <v>30893</v>
      </c>
      <c r="G394" s="175">
        <f t="shared" si="17"/>
        <v>22224</v>
      </c>
      <c r="H394" s="169">
        <v>829</v>
      </c>
    </row>
    <row r="395" spans="1:8" x14ac:dyDescent="0.2">
      <c r="A395" s="158">
        <v>448</v>
      </c>
      <c r="B395" s="159">
        <v>14.19</v>
      </c>
      <c r="C395" s="160"/>
      <c r="D395" s="162">
        <v>26280</v>
      </c>
      <c r="E395" s="161"/>
      <c r="F395" s="162">
        <f t="shared" si="16"/>
        <v>30893</v>
      </c>
      <c r="G395" s="175">
        <f t="shared" si="17"/>
        <v>22224</v>
      </c>
      <c r="H395" s="169">
        <v>829</v>
      </c>
    </row>
    <row r="396" spans="1:8" x14ac:dyDescent="0.2">
      <c r="A396" s="158">
        <v>449</v>
      </c>
      <c r="B396" s="159">
        <v>14.19</v>
      </c>
      <c r="C396" s="160"/>
      <c r="D396" s="162">
        <v>26280</v>
      </c>
      <c r="E396" s="161"/>
      <c r="F396" s="162">
        <f t="shared" si="16"/>
        <v>30893</v>
      </c>
      <c r="G396" s="175">
        <f t="shared" si="17"/>
        <v>22224</v>
      </c>
      <c r="H396" s="169">
        <v>829</v>
      </c>
    </row>
    <row r="397" spans="1:8" x14ac:dyDescent="0.2">
      <c r="A397" s="158">
        <v>450</v>
      </c>
      <c r="B397" s="159">
        <v>14.19</v>
      </c>
      <c r="C397" s="160"/>
      <c r="D397" s="162">
        <v>26280</v>
      </c>
      <c r="E397" s="161"/>
      <c r="F397" s="162">
        <f t="shared" si="16"/>
        <v>30893</v>
      </c>
      <c r="G397" s="175">
        <f t="shared" si="17"/>
        <v>22224</v>
      </c>
      <c r="H397" s="169">
        <v>829</v>
      </c>
    </row>
    <row r="398" spans="1:8" x14ac:dyDescent="0.2">
      <c r="A398" s="158">
        <v>451</v>
      </c>
      <c r="B398" s="159">
        <v>14.19</v>
      </c>
      <c r="C398" s="160"/>
      <c r="D398" s="162">
        <v>26280</v>
      </c>
      <c r="E398" s="161"/>
      <c r="F398" s="162">
        <f t="shared" si="16"/>
        <v>30893</v>
      </c>
      <c r="G398" s="175">
        <f t="shared" si="17"/>
        <v>22224</v>
      </c>
      <c r="H398" s="169">
        <v>829</v>
      </c>
    </row>
    <row r="399" spans="1:8" x14ac:dyDescent="0.2">
      <c r="A399" s="158">
        <v>452</v>
      </c>
      <c r="B399" s="159">
        <v>14.19</v>
      </c>
      <c r="C399" s="160"/>
      <c r="D399" s="162">
        <v>26280</v>
      </c>
      <c r="E399" s="161"/>
      <c r="F399" s="162">
        <f t="shared" si="16"/>
        <v>30893</v>
      </c>
      <c r="G399" s="175">
        <f t="shared" si="17"/>
        <v>22224</v>
      </c>
      <c r="H399" s="169">
        <v>829</v>
      </c>
    </row>
    <row r="400" spans="1:8" x14ac:dyDescent="0.2">
      <c r="A400" s="158">
        <v>453</v>
      </c>
      <c r="B400" s="159">
        <v>14.19</v>
      </c>
      <c r="C400" s="160"/>
      <c r="D400" s="162">
        <v>26280</v>
      </c>
      <c r="E400" s="161"/>
      <c r="F400" s="162">
        <f t="shared" si="16"/>
        <v>30893</v>
      </c>
      <c r="G400" s="175">
        <f t="shared" si="17"/>
        <v>22224</v>
      </c>
      <c r="H400" s="169">
        <v>829</v>
      </c>
    </row>
    <row r="401" spans="1:8" x14ac:dyDescent="0.2">
      <c r="A401" s="158">
        <v>454</v>
      </c>
      <c r="B401" s="159">
        <v>14.19</v>
      </c>
      <c r="C401" s="160"/>
      <c r="D401" s="162">
        <v>26280</v>
      </c>
      <c r="E401" s="161"/>
      <c r="F401" s="162">
        <f t="shared" ref="F401:F464" si="18">ROUND(12*1.35278*(1/B401*D401)+H401,0)</f>
        <v>30893</v>
      </c>
      <c r="G401" s="175">
        <f t="shared" ref="G401:G464" si="19">ROUND(12*(1/B401*D401),0)</f>
        <v>22224</v>
      </c>
      <c r="H401" s="169">
        <v>829</v>
      </c>
    </row>
    <row r="402" spans="1:8" x14ac:dyDescent="0.2">
      <c r="A402" s="158">
        <v>455</v>
      </c>
      <c r="B402" s="159">
        <v>14.19</v>
      </c>
      <c r="C402" s="160"/>
      <c r="D402" s="162">
        <v>26280</v>
      </c>
      <c r="E402" s="161"/>
      <c r="F402" s="162">
        <f t="shared" si="18"/>
        <v>30893</v>
      </c>
      <c r="G402" s="175">
        <f t="shared" si="19"/>
        <v>22224</v>
      </c>
      <c r="H402" s="169">
        <v>829</v>
      </c>
    </row>
    <row r="403" spans="1:8" x14ac:dyDescent="0.2">
      <c r="A403" s="158">
        <v>456</v>
      </c>
      <c r="B403" s="159">
        <v>14.19</v>
      </c>
      <c r="C403" s="160"/>
      <c r="D403" s="162">
        <v>26280</v>
      </c>
      <c r="E403" s="161"/>
      <c r="F403" s="162">
        <f t="shared" si="18"/>
        <v>30893</v>
      </c>
      <c r="G403" s="175">
        <f t="shared" si="19"/>
        <v>22224</v>
      </c>
      <c r="H403" s="169">
        <v>829</v>
      </c>
    </row>
    <row r="404" spans="1:8" x14ac:dyDescent="0.2">
      <c r="A404" s="158">
        <v>457</v>
      </c>
      <c r="B404" s="159">
        <v>14.19</v>
      </c>
      <c r="C404" s="160"/>
      <c r="D404" s="162">
        <v>26280</v>
      </c>
      <c r="E404" s="161"/>
      <c r="F404" s="162">
        <f t="shared" si="18"/>
        <v>30893</v>
      </c>
      <c r="G404" s="175">
        <f t="shared" si="19"/>
        <v>22224</v>
      </c>
      <c r="H404" s="169">
        <v>829</v>
      </c>
    </row>
    <row r="405" spans="1:8" x14ac:dyDescent="0.2">
      <c r="A405" s="158">
        <v>458</v>
      </c>
      <c r="B405" s="159">
        <v>14.19</v>
      </c>
      <c r="C405" s="160"/>
      <c r="D405" s="162">
        <v>26280</v>
      </c>
      <c r="E405" s="161"/>
      <c r="F405" s="162">
        <f t="shared" si="18"/>
        <v>30893</v>
      </c>
      <c r="G405" s="175">
        <f t="shared" si="19"/>
        <v>22224</v>
      </c>
      <c r="H405" s="169">
        <v>829</v>
      </c>
    </row>
    <row r="406" spans="1:8" x14ac:dyDescent="0.2">
      <c r="A406" s="158">
        <v>459</v>
      </c>
      <c r="B406" s="159">
        <v>14.19</v>
      </c>
      <c r="C406" s="160"/>
      <c r="D406" s="162">
        <v>26280</v>
      </c>
      <c r="E406" s="161"/>
      <c r="F406" s="162">
        <f t="shared" si="18"/>
        <v>30893</v>
      </c>
      <c r="G406" s="175">
        <f t="shared" si="19"/>
        <v>22224</v>
      </c>
      <c r="H406" s="169">
        <v>829</v>
      </c>
    </row>
    <row r="407" spans="1:8" x14ac:dyDescent="0.2">
      <c r="A407" s="158">
        <v>460</v>
      </c>
      <c r="B407" s="159">
        <v>14.19</v>
      </c>
      <c r="C407" s="160"/>
      <c r="D407" s="162">
        <v>26280</v>
      </c>
      <c r="E407" s="161"/>
      <c r="F407" s="162">
        <f t="shared" si="18"/>
        <v>30893</v>
      </c>
      <c r="G407" s="175">
        <f t="shared" si="19"/>
        <v>22224</v>
      </c>
      <c r="H407" s="169">
        <v>829</v>
      </c>
    </row>
    <row r="408" spans="1:8" x14ac:dyDescent="0.2">
      <c r="A408" s="158">
        <v>461</v>
      </c>
      <c r="B408" s="159">
        <v>14.19</v>
      </c>
      <c r="C408" s="160"/>
      <c r="D408" s="162">
        <v>26280</v>
      </c>
      <c r="E408" s="161"/>
      <c r="F408" s="162">
        <f t="shared" si="18"/>
        <v>30893</v>
      </c>
      <c r="G408" s="175">
        <f t="shared" si="19"/>
        <v>22224</v>
      </c>
      <c r="H408" s="169">
        <v>829</v>
      </c>
    </row>
    <row r="409" spans="1:8" x14ac:dyDescent="0.2">
      <c r="A409" s="158">
        <v>462</v>
      </c>
      <c r="B409" s="159">
        <v>14.19</v>
      </c>
      <c r="C409" s="160"/>
      <c r="D409" s="162">
        <v>26280</v>
      </c>
      <c r="E409" s="161"/>
      <c r="F409" s="162">
        <f t="shared" si="18"/>
        <v>30893</v>
      </c>
      <c r="G409" s="175">
        <f t="shared" si="19"/>
        <v>22224</v>
      </c>
      <c r="H409" s="169">
        <v>829</v>
      </c>
    </row>
    <row r="410" spans="1:8" x14ac:dyDescent="0.2">
      <c r="A410" s="158">
        <v>463</v>
      </c>
      <c r="B410" s="159">
        <v>14.19</v>
      </c>
      <c r="C410" s="160"/>
      <c r="D410" s="162">
        <v>26280</v>
      </c>
      <c r="E410" s="161"/>
      <c r="F410" s="162">
        <f t="shared" si="18"/>
        <v>30893</v>
      </c>
      <c r="G410" s="175">
        <f t="shared" si="19"/>
        <v>22224</v>
      </c>
      <c r="H410" s="169">
        <v>829</v>
      </c>
    </row>
    <row r="411" spans="1:8" x14ac:dyDescent="0.2">
      <c r="A411" s="158">
        <v>464</v>
      </c>
      <c r="B411" s="159">
        <v>14.19</v>
      </c>
      <c r="C411" s="160"/>
      <c r="D411" s="162">
        <v>26280</v>
      </c>
      <c r="E411" s="161"/>
      <c r="F411" s="162">
        <f t="shared" si="18"/>
        <v>30893</v>
      </c>
      <c r="G411" s="175">
        <f t="shared" si="19"/>
        <v>22224</v>
      </c>
      <c r="H411" s="169">
        <v>829</v>
      </c>
    </row>
    <row r="412" spans="1:8" x14ac:dyDescent="0.2">
      <c r="A412" s="158">
        <v>465</v>
      </c>
      <c r="B412" s="159">
        <v>14.19</v>
      </c>
      <c r="C412" s="160"/>
      <c r="D412" s="162">
        <v>26280</v>
      </c>
      <c r="E412" s="161"/>
      <c r="F412" s="162">
        <f t="shared" si="18"/>
        <v>30893</v>
      </c>
      <c r="G412" s="175">
        <f t="shared" si="19"/>
        <v>22224</v>
      </c>
      <c r="H412" s="169">
        <v>829</v>
      </c>
    </row>
    <row r="413" spans="1:8" x14ac:dyDescent="0.2">
      <c r="A413" s="158">
        <v>466</v>
      </c>
      <c r="B413" s="159">
        <v>14.19</v>
      </c>
      <c r="C413" s="160"/>
      <c r="D413" s="162">
        <v>26280</v>
      </c>
      <c r="E413" s="161"/>
      <c r="F413" s="162">
        <f t="shared" si="18"/>
        <v>30893</v>
      </c>
      <c r="G413" s="175">
        <f t="shared" si="19"/>
        <v>22224</v>
      </c>
      <c r="H413" s="169">
        <v>829</v>
      </c>
    </row>
    <row r="414" spans="1:8" x14ac:dyDescent="0.2">
      <c r="A414" s="158">
        <v>467</v>
      </c>
      <c r="B414" s="159">
        <v>14.19</v>
      </c>
      <c r="C414" s="160"/>
      <c r="D414" s="162">
        <v>26280</v>
      </c>
      <c r="E414" s="161"/>
      <c r="F414" s="162">
        <f t="shared" si="18"/>
        <v>30893</v>
      </c>
      <c r="G414" s="175">
        <f t="shared" si="19"/>
        <v>22224</v>
      </c>
      <c r="H414" s="169">
        <v>829</v>
      </c>
    </row>
    <row r="415" spans="1:8" x14ac:dyDescent="0.2">
      <c r="A415" s="158">
        <v>468</v>
      </c>
      <c r="B415" s="159">
        <v>14.19</v>
      </c>
      <c r="C415" s="160"/>
      <c r="D415" s="162">
        <v>26280</v>
      </c>
      <c r="E415" s="161"/>
      <c r="F415" s="162">
        <f t="shared" si="18"/>
        <v>30893</v>
      </c>
      <c r="G415" s="175">
        <f t="shared" si="19"/>
        <v>22224</v>
      </c>
      <c r="H415" s="169">
        <v>829</v>
      </c>
    </row>
    <row r="416" spans="1:8" x14ac:dyDescent="0.2">
      <c r="A416" s="158">
        <v>469</v>
      </c>
      <c r="B416" s="159">
        <v>14.19</v>
      </c>
      <c r="C416" s="160"/>
      <c r="D416" s="162">
        <v>26280</v>
      </c>
      <c r="E416" s="161"/>
      <c r="F416" s="162">
        <f t="shared" si="18"/>
        <v>30893</v>
      </c>
      <c r="G416" s="175">
        <f t="shared" si="19"/>
        <v>22224</v>
      </c>
      <c r="H416" s="169">
        <v>829</v>
      </c>
    </row>
    <row r="417" spans="1:8" x14ac:dyDescent="0.2">
      <c r="A417" s="158">
        <v>470</v>
      </c>
      <c r="B417" s="159">
        <v>14.19</v>
      </c>
      <c r="C417" s="160"/>
      <c r="D417" s="162">
        <v>26280</v>
      </c>
      <c r="E417" s="161"/>
      <c r="F417" s="162">
        <f t="shared" si="18"/>
        <v>30893</v>
      </c>
      <c r="G417" s="175">
        <f t="shared" si="19"/>
        <v>22224</v>
      </c>
      <c r="H417" s="169">
        <v>829</v>
      </c>
    </row>
    <row r="418" spans="1:8" x14ac:dyDescent="0.2">
      <c r="A418" s="158">
        <v>471</v>
      </c>
      <c r="B418" s="159">
        <v>14.19</v>
      </c>
      <c r="C418" s="160"/>
      <c r="D418" s="162">
        <v>26280</v>
      </c>
      <c r="E418" s="161"/>
      <c r="F418" s="162">
        <f t="shared" si="18"/>
        <v>30893</v>
      </c>
      <c r="G418" s="175">
        <f t="shared" si="19"/>
        <v>22224</v>
      </c>
      <c r="H418" s="169">
        <v>829</v>
      </c>
    </row>
    <row r="419" spans="1:8" x14ac:dyDescent="0.2">
      <c r="A419" s="158">
        <v>472</v>
      </c>
      <c r="B419" s="159">
        <v>14.19</v>
      </c>
      <c r="C419" s="160"/>
      <c r="D419" s="162">
        <v>26280</v>
      </c>
      <c r="E419" s="161"/>
      <c r="F419" s="162">
        <f t="shared" si="18"/>
        <v>30893</v>
      </c>
      <c r="G419" s="175">
        <f t="shared" si="19"/>
        <v>22224</v>
      </c>
      <c r="H419" s="169">
        <v>829</v>
      </c>
    </row>
    <row r="420" spans="1:8" x14ac:dyDescent="0.2">
      <c r="A420" s="158">
        <v>473</v>
      </c>
      <c r="B420" s="159">
        <v>14.19</v>
      </c>
      <c r="C420" s="160"/>
      <c r="D420" s="162">
        <v>26280</v>
      </c>
      <c r="E420" s="161"/>
      <c r="F420" s="162">
        <f t="shared" si="18"/>
        <v>30893</v>
      </c>
      <c r="G420" s="175">
        <f t="shared" si="19"/>
        <v>22224</v>
      </c>
      <c r="H420" s="169">
        <v>829</v>
      </c>
    </row>
    <row r="421" spans="1:8" x14ac:dyDescent="0.2">
      <c r="A421" s="158">
        <v>474</v>
      </c>
      <c r="B421" s="159">
        <v>14.19</v>
      </c>
      <c r="C421" s="160"/>
      <c r="D421" s="162">
        <v>26280</v>
      </c>
      <c r="E421" s="161"/>
      <c r="F421" s="162">
        <f t="shared" si="18"/>
        <v>30893</v>
      </c>
      <c r="G421" s="175">
        <f t="shared" si="19"/>
        <v>22224</v>
      </c>
      <c r="H421" s="169">
        <v>829</v>
      </c>
    </row>
    <row r="422" spans="1:8" x14ac:dyDescent="0.2">
      <c r="A422" s="158">
        <v>475</v>
      </c>
      <c r="B422" s="159">
        <v>14.19</v>
      </c>
      <c r="C422" s="160"/>
      <c r="D422" s="162">
        <v>26280</v>
      </c>
      <c r="E422" s="161"/>
      <c r="F422" s="162">
        <f t="shared" si="18"/>
        <v>30893</v>
      </c>
      <c r="G422" s="175">
        <f t="shared" si="19"/>
        <v>22224</v>
      </c>
      <c r="H422" s="169">
        <v>829</v>
      </c>
    </row>
    <row r="423" spans="1:8" x14ac:dyDescent="0.2">
      <c r="A423" s="158">
        <v>476</v>
      </c>
      <c r="B423" s="159">
        <v>14.19</v>
      </c>
      <c r="C423" s="160"/>
      <c r="D423" s="162">
        <v>26280</v>
      </c>
      <c r="E423" s="161"/>
      <c r="F423" s="162">
        <f t="shared" si="18"/>
        <v>30893</v>
      </c>
      <c r="G423" s="175">
        <f t="shared" si="19"/>
        <v>22224</v>
      </c>
      <c r="H423" s="169">
        <v>829</v>
      </c>
    </row>
    <row r="424" spans="1:8" x14ac:dyDescent="0.2">
      <c r="A424" s="158">
        <v>477</v>
      </c>
      <c r="B424" s="159">
        <v>14.19</v>
      </c>
      <c r="C424" s="160"/>
      <c r="D424" s="162">
        <v>26280</v>
      </c>
      <c r="E424" s="161"/>
      <c r="F424" s="162">
        <f t="shared" si="18"/>
        <v>30893</v>
      </c>
      <c r="G424" s="175">
        <f t="shared" si="19"/>
        <v>22224</v>
      </c>
      <c r="H424" s="169">
        <v>829</v>
      </c>
    </row>
    <row r="425" spans="1:8" x14ac:dyDescent="0.2">
      <c r="A425" s="158">
        <v>478</v>
      </c>
      <c r="B425" s="159">
        <v>14.19</v>
      </c>
      <c r="C425" s="160"/>
      <c r="D425" s="162">
        <v>26280</v>
      </c>
      <c r="E425" s="161"/>
      <c r="F425" s="162">
        <f t="shared" si="18"/>
        <v>30893</v>
      </c>
      <c r="G425" s="175">
        <f t="shared" si="19"/>
        <v>22224</v>
      </c>
      <c r="H425" s="169">
        <v>829</v>
      </c>
    </row>
    <row r="426" spans="1:8" x14ac:dyDescent="0.2">
      <c r="A426" s="158">
        <v>479</v>
      </c>
      <c r="B426" s="159">
        <v>14.19</v>
      </c>
      <c r="C426" s="160"/>
      <c r="D426" s="162">
        <v>26280</v>
      </c>
      <c r="E426" s="161"/>
      <c r="F426" s="162">
        <f t="shared" si="18"/>
        <v>30893</v>
      </c>
      <c r="G426" s="175">
        <f t="shared" si="19"/>
        <v>22224</v>
      </c>
      <c r="H426" s="169">
        <v>829</v>
      </c>
    </row>
    <row r="427" spans="1:8" x14ac:dyDescent="0.2">
      <c r="A427" s="158">
        <v>480</v>
      </c>
      <c r="B427" s="159">
        <v>14.19</v>
      </c>
      <c r="C427" s="160"/>
      <c r="D427" s="162">
        <v>26280</v>
      </c>
      <c r="E427" s="161"/>
      <c r="F427" s="162">
        <f t="shared" si="18"/>
        <v>30893</v>
      </c>
      <c r="G427" s="175">
        <f t="shared" si="19"/>
        <v>22224</v>
      </c>
      <c r="H427" s="169">
        <v>829</v>
      </c>
    </row>
    <row r="428" spans="1:8" x14ac:dyDescent="0.2">
      <c r="A428" s="158">
        <v>481</v>
      </c>
      <c r="B428" s="159">
        <v>14.19</v>
      </c>
      <c r="C428" s="160"/>
      <c r="D428" s="162">
        <v>26280</v>
      </c>
      <c r="E428" s="161"/>
      <c r="F428" s="162">
        <f t="shared" si="18"/>
        <v>30893</v>
      </c>
      <c r="G428" s="175">
        <f t="shared" si="19"/>
        <v>22224</v>
      </c>
      <c r="H428" s="169">
        <v>829</v>
      </c>
    </row>
    <row r="429" spans="1:8" x14ac:dyDescent="0.2">
      <c r="A429" s="158">
        <v>482</v>
      </c>
      <c r="B429" s="159">
        <v>14.19</v>
      </c>
      <c r="C429" s="160"/>
      <c r="D429" s="162">
        <v>26280</v>
      </c>
      <c r="E429" s="161"/>
      <c r="F429" s="162">
        <f t="shared" si="18"/>
        <v>30893</v>
      </c>
      <c r="G429" s="175">
        <f t="shared" si="19"/>
        <v>22224</v>
      </c>
      <c r="H429" s="169">
        <v>829</v>
      </c>
    </row>
    <row r="430" spans="1:8" x14ac:dyDescent="0.2">
      <c r="A430" s="158">
        <v>483</v>
      </c>
      <c r="B430" s="159">
        <v>14.19</v>
      </c>
      <c r="C430" s="160"/>
      <c r="D430" s="162">
        <v>26280</v>
      </c>
      <c r="E430" s="161"/>
      <c r="F430" s="162">
        <f t="shared" si="18"/>
        <v>30893</v>
      </c>
      <c r="G430" s="175">
        <f t="shared" si="19"/>
        <v>22224</v>
      </c>
      <c r="H430" s="169">
        <v>829</v>
      </c>
    </row>
    <row r="431" spans="1:8" x14ac:dyDescent="0.2">
      <c r="A431" s="158">
        <v>484</v>
      </c>
      <c r="B431" s="159">
        <v>14.19</v>
      </c>
      <c r="C431" s="160"/>
      <c r="D431" s="162">
        <v>26280</v>
      </c>
      <c r="E431" s="161"/>
      <c r="F431" s="162">
        <f t="shared" si="18"/>
        <v>30893</v>
      </c>
      <c r="G431" s="175">
        <f t="shared" si="19"/>
        <v>22224</v>
      </c>
      <c r="H431" s="169">
        <v>829</v>
      </c>
    </row>
    <row r="432" spans="1:8" x14ac:dyDescent="0.2">
      <c r="A432" s="158">
        <v>485</v>
      </c>
      <c r="B432" s="159">
        <v>14.19</v>
      </c>
      <c r="C432" s="160"/>
      <c r="D432" s="162">
        <v>26280</v>
      </c>
      <c r="E432" s="161"/>
      <c r="F432" s="162">
        <f t="shared" si="18"/>
        <v>30893</v>
      </c>
      <c r="G432" s="175">
        <f t="shared" si="19"/>
        <v>22224</v>
      </c>
      <c r="H432" s="169">
        <v>829</v>
      </c>
    </row>
    <row r="433" spans="1:8" x14ac:dyDescent="0.2">
      <c r="A433" s="158">
        <v>486</v>
      </c>
      <c r="B433" s="159">
        <v>14.19</v>
      </c>
      <c r="C433" s="160"/>
      <c r="D433" s="162">
        <v>26280</v>
      </c>
      <c r="E433" s="161"/>
      <c r="F433" s="162">
        <f t="shared" si="18"/>
        <v>30893</v>
      </c>
      <c r="G433" s="175">
        <f t="shared" si="19"/>
        <v>22224</v>
      </c>
      <c r="H433" s="169">
        <v>829</v>
      </c>
    </row>
    <row r="434" spans="1:8" x14ac:dyDescent="0.2">
      <c r="A434" s="158">
        <v>487</v>
      </c>
      <c r="B434" s="159">
        <v>14.19</v>
      </c>
      <c r="C434" s="160"/>
      <c r="D434" s="162">
        <v>26280</v>
      </c>
      <c r="E434" s="161"/>
      <c r="F434" s="162">
        <f t="shared" si="18"/>
        <v>30893</v>
      </c>
      <c r="G434" s="175">
        <f t="shared" si="19"/>
        <v>22224</v>
      </c>
      <c r="H434" s="169">
        <v>829</v>
      </c>
    </row>
    <row r="435" spans="1:8" x14ac:dyDescent="0.2">
      <c r="A435" s="158">
        <v>488</v>
      </c>
      <c r="B435" s="159">
        <v>14.19</v>
      </c>
      <c r="C435" s="160"/>
      <c r="D435" s="162">
        <v>26280</v>
      </c>
      <c r="E435" s="161"/>
      <c r="F435" s="162">
        <f t="shared" si="18"/>
        <v>30893</v>
      </c>
      <c r="G435" s="175">
        <f t="shared" si="19"/>
        <v>22224</v>
      </c>
      <c r="H435" s="169">
        <v>829</v>
      </c>
    </row>
    <row r="436" spans="1:8" x14ac:dyDescent="0.2">
      <c r="A436" s="158">
        <v>489</v>
      </c>
      <c r="B436" s="159">
        <v>14.19</v>
      </c>
      <c r="C436" s="160"/>
      <c r="D436" s="162">
        <v>26280</v>
      </c>
      <c r="E436" s="161"/>
      <c r="F436" s="162">
        <f t="shared" si="18"/>
        <v>30893</v>
      </c>
      <c r="G436" s="175">
        <f t="shared" si="19"/>
        <v>22224</v>
      </c>
      <c r="H436" s="169">
        <v>829</v>
      </c>
    </row>
    <row r="437" spans="1:8" x14ac:dyDescent="0.2">
      <c r="A437" s="158">
        <v>490</v>
      </c>
      <c r="B437" s="159">
        <v>14.19</v>
      </c>
      <c r="C437" s="160"/>
      <c r="D437" s="162">
        <v>26280</v>
      </c>
      <c r="E437" s="161"/>
      <c r="F437" s="162">
        <f t="shared" si="18"/>
        <v>30893</v>
      </c>
      <c r="G437" s="175">
        <f t="shared" si="19"/>
        <v>22224</v>
      </c>
      <c r="H437" s="169">
        <v>829</v>
      </c>
    </row>
    <row r="438" spans="1:8" x14ac:dyDescent="0.2">
      <c r="A438" s="158">
        <v>491</v>
      </c>
      <c r="B438" s="159">
        <v>14.19</v>
      </c>
      <c r="C438" s="160"/>
      <c r="D438" s="162">
        <v>26280</v>
      </c>
      <c r="E438" s="161"/>
      <c r="F438" s="162">
        <f t="shared" si="18"/>
        <v>30893</v>
      </c>
      <c r="G438" s="175">
        <f t="shared" si="19"/>
        <v>22224</v>
      </c>
      <c r="H438" s="169">
        <v>829</v>
      </c>
    </row>
    <row r="439" spans="1:8" x14ac:dyDescent="0.2">
      <c r="A439" s="158">
        <v>492</v>
      </c>
      <c r="B439" s="159">
        <v>14.19</v>
      </c>
      <c r="C439" s="160"/>
      <c r="D439" s="162">
        <v>26280</v>
      </c>
      <c r="E439" s="161"/>
      <c r="F439" s="162">
        <f t="shared" si="18"/>
        <v>30893</v>
      </c>
      <c r="G439" s="175">
        <f t="shared" si="19"/>
        <v>22224</v>
      </c>
      <c r="H439" s="169">
        <v>829</v>
      </c>
    </row>
    <row r="440" spans="1:8" x14ac:dyDescent="0.2">
      <c r="A440" s="158">
        <v>493</v>
      </c>
      <c r="B440" s="159">
        <v>14.19</v>
      </c>
      <c r="C440" s="160"/>
      <c r="D440" s="162">
        <v>26280</v>
      </c>
      <c r="E440" s="161"/>
      <c r="F440" s="162">
        <f t="shared" si="18"/>
        <v>30893</v>
      </c>
      <c r="G440" s="175">
        <f t="shared" si="19"/>
        <v>22224</v>
      </c>
      <c r="H440" s="169">
        <v>829</v>
      </c>
    </row>
    <row r="441" spans="1:8" x14ac:dyDescent="0.2">
      <c r="A441" s="158">
        <v>494</v>
      </c>
      <c r="B441" s="159">
        <v>14.19</v>
      </c>
      <c r="C441" s="160"/>
      <c r="D441" s="162">
        <v>26280</v>
      </c>
      <c r="E441" s="161"/>
      <c r="F441" s="162">
        <f t="shared" si="18"/>
        <v>30893</v>
      </c>
      <c r="G441" s="175">
        <f t="shared" si="19"/>
        <v>22224</v>
      </c>
      <c r="H441" s="169">
        <v>829</v>
      </c>
    </row>
    <row r="442" spans="1:8" x14ac:dyDescent="0.2">
      <c r="A442" s="158">
        <v>495</v>
      </c>
      <c r="B442" s="159">
        <v>14.19</v>
      </c>
      <c r="C442" s="160"/>
      <c r="D442" s="162">
        <v>26280</v>
      </c>
      <c r="E442" s="161"/>
      <c r="F442" s="162">
        <f t="shared" si="18"/>
        <v>30893</v>
      </c>
      <c r="G442" s="175">
        <f t="shared" si="19"/>
        <v>22224</v>
      </c>
      <c r="H442" s="169">
        <v>829</v>
      </c>
    </row>
    <row r="443" spans="1:8" x14ac:dyDescent="0.2">
      <c r="A443" s="158">
        <v>496</v>
      </c>
      <c r="B443" s="159">
        <v>14.19</v>
      </c>
      <c r="C443" s="160"/>
      <c r="D443" s="162">
        <v>26280</v>
      </c>
      <c r="E443" s="161"/>
      <c r="F443" s="162">
        <f t="shared" si="18"/>
        <v>30893</v>
      </c>
      <c r="G443" s="175">
        <f t="shared" si="19"/>
        <v>22224</v>
      </c>
      <c r="H443" s="169">
        <v>829</v>
      </c>
    </row>
    <row r="444" spans="1:8" x14ac:dyDescent="0.2">
      <c r="A444" s="158">
        <v>497</v>
      </c>
      <c r="B444" s="159">
        <v>14.19</v>
      </c>
      <c r="C444" s="160"/>
      <c r="D444" s="162">
        <v>26280</v>
      </c>
      <c r="E444" s="161"/>
      <c r="F444" s="162">
        <f t="shared" si="18"/>
        <v>30893</v>
      </c>
      <c r="G444" s="175">
        <f t="shared" si="19"/>
        <v>22224</v>
      </c>
      <c r="H444" s="169">
        <v>829</v>
      </c>
    </row>
    <row r="445" spans="1:8" x14ac:dyDescent="0.2">
      <c r="A445" s="158">
        <v>498</v>
      </c>
      <c r="B445" s="159">
        <v>14.19</v>
      </c>
      <c r="C445" s="160"/>
      <c r="D445" s="162">
        <v>26280</v>
      </c>
      <c r="E445" s="161"/>
      <c r="F445" s="162">
        <f t="shared" si="18"/>
        <v>30893</v>
      </c>
      <c r="G445" s="175">
        <f t="shared" si="19"/>
        <v>22224</v>
      </c>
      <c r="H445" s="169">
        <v>829</v>
      </c>
    </row>
    <row r="446" spans="1:8" x14ac:dyDescent="0.2">
      <c r="A446" s="158">
        <v>499</v>
      </c>
      <c r="B446" s="159">
        <v>14.19</v>
      </c>
      <c r="C446" s="160"/>
      <c r="D446" s="162">
        <v>26280</v>
      </c>
      <c r="E446" s="161"/>
      <c r="F446" s="162">
        <f t="shared" si="18"/>
        <v>30893</v>
      </c>
      <c r="G446" s="175">
        <f t="shared" si="19"/>
        <v>22224</v>
      </c>
      <c r="H446" s="169">
        <v>829</v>
      </c>
    </row>
    <row r="447" spans="1:8" x14ac:dyDescent="0.2">
      <c r="A447" s="158">
        <v>500</v>
      </c>
      <c r="B447" s="159">
        <v>14.19</v>
      </c>
      <c r="C447" s="160"/>
      <c r="D447" s="162">
        <v>26280</v>
      </c>
      <c r="E447" s="161"/>
      <c r="F447" s="162">
        <f t="shared" si="18"/>
        <v>30893</v>
      </c>
      <c r="G447" s="175">
        <f t="shared" si="19"/>
        <v>22224</v>
      </c>
      <c r="H447" s="169">
        <v>829</v>
      </c>
    </row>
    <row r="448" spans="1:8" x14ac:dyDescent="0.2">
      <c r="A448" s="158">
        <v>501</v>
      </c>
      <c r="B448" s="159">
        <v>14.19</v>
      </c>
      <c r="C448" s="160"/>
      <c r="D448" s="162">
        <v>26280</v>
      </c>
      <c r="E448" s="161"/>
      <c r="F448" s="162">
        <f t="shared" si="18"/>
        <v>30893</v>
      </c>
      <c r="G448" s="175">
        <f t="shared" si="19"/>
        <v>22224</v>
      </c>
      <c r="H448" s="169">
        <v>829</v>
      </c>
    </row>
    <row r="449" spans="1:8" x14ac:dyDescent="0.2">
      <c r="A449" s="158">
        <v>502</v>
      </c>
      <c r="B449" s="159">
        <v>14.19</v>
      </c>
      <c r="C449" s="160"/>
      <c r="D449" s="162">
        <v>26280</v>
      </c>
      <c r="E449" s="161"/>
      <c r="F449" s="162">
        <f t="shared" si="18"/>
        <v>30893</v>
      </c>
      <c r="G449" s="175">
        <f t="shared" si="19"/>
        <v>22224</v>
      </c>
      <c r="H449" s="169">
        <v>829</v>
      </c>
    </row>
    <row r="450" spans="1:8" x14ac:dyDescent="0.2">
      <c r="A450" s="158">
        <v>503</v>
      </c>
      <c r="B450" s="159">
        <v>14.19</v>
      </c>
      <c r="C450" s="160"/>
      <c r="D450" s="162">
        <v>26280</v>
      </c>
      <c r="E450" s="161"/>
      <c r="F450" s="162">
        <f t="shared" si="18"/>
        <v>30893</v>
      </c>
      <c r="G450" s="175">
        <f t="shared" si="19"/>
        <v>22224</v>
      </c>
      <c r="H450" s="169">
        <v>829</v>
      </c>
    </row>
    <row r="451" spans="1:8" x14ac:dyDescent="0.2">
      <c r="A451" s="158">
        <v>504</v>
      </c>
      <c r="B451" s="159">
        <v>14.19</v>
      </c>
      <c r="C451" s="160"/>
      <c r="D451" s="162">
        <v>26280</v>
      </c>
      <c r="E451" s="161"/>
      <c r="F451" s="162">
        <f t="shared" si="18"/>
        <v>30893</v>
      </c>
      <c r="G451" s="175">
        <f t="shared" si="19"/>
        <v>22224</v>
      </c>
      <c r="H451" s="169">
        <v>829</v>
      </c>
    </row>
    <row r="452" spans="1:8" x14ac:dyDescent="0.2">
      <c r="A452" s="158">
        <v>505</v>
      </c>
      <c r="B452" s="159">
        <v>14.19</v>
      </c>
      <c r="C452" s="160"/>
      <c r="D452" s="162">
        <v>26280</v>
      </c>
      <c r="E452" s="161"/>
      <c r="F452" s="162">
        <f t="shared" si="18"/>
        <v>30893</v>
      </c>
      <c r="G452" s="175">
        <f t="shared" si="19"/>
        <v>22224</v>
      </c>
      <c r="H452" s="169">
        <v>829</v>
      </c>
    </row>
    <row r="453" spans="1:8" x14ac:dyDescent="0.2">
      <c r="A453" s="158">
        <v>506</v>
      </c>
      <c r="B453" s="159">
        <v>14.19</v>
      </c>
      <c r="C453" s="160"/>
      <c r="D453" s="162">
        <v>26280</v>
      </c>
      <c r="E453" s="161"/>
      <c r="F453" s="162">
        <f t="shared" si="18"/>
        <v>30893</v>
      </c>
      <c r="G453" s="175">
        <f t="shared" si="19"/>
        <v>22224</v>
      </c>
      <c r="H453" s="169">
        <v>829</v>
      </c>
    </row>
    <row r="454" spans="1:8" x14ac:dyDescent="0.2">
      <c r="A454" s="158">
        <v>507</v>
      </c>
      <c r="B454" s="159">
        <v>14.19</v>
      </c>
      <c r="C454" s="160"/>
      <c r="D454" s="162">
        <v>26280</v>
      </c>
      <c r="E454" s="161"/>
      <c r="F454" s="162">
        <f t="shared" si="18"/>
        <v>30893</v>
      </c>
      <c r="G454" s="175">
        <f t="shared" si="19"/>
        <v>22224</v>
      </c>
      <c r="H454" s="169">
        <v>829</v>
      </c>
    </row>
    <row r="455" spans="1:8" x14ac:dyDescent="0.2">
      <c r="A455" s="158">
        <v>508</v>
      </c>
      <c r="B455" s="159">
        <v>14.19</v>
      </c>
      <c r="C455" s="160"/>
      <c r="D455" s="162">
        <v>26280</v>
      </c>
      <c r="E455" s="161"/>
      <c r="F455" s="162">
        <f t="shared" si="18"/>
        <v>30893</v>
      </c>
      <c r="G455" s="175">
        <f t="shared" si="19"/>
        <v>22224</v>
      </c>
      <c r="H455" s="169">
        <v>829</v>
      </c>
    </row>
    <row r="456" spans="1:8" x14ac:dyDescent="0.2">
      <c r="A456" s="158">
        <v>509</v>
      </c>
      <c r="B456" s="159">
        <v>14.19</v>
      </c>
      <c r="C456" s="160"/>
      <c r="D456" s="162">
        <v>26280</v>
      </c>
      <c r="E456" s="161"/>
      <c r="F456" s="162">
        <f t="shared" si="18"/>
        <v>30893</v>
      </c>
      <c r="G456" s="175">
        <f t="shared" si="19"/>
        <v>22224</v>
      </c>
      <c r="H456" s="169">
        <v>829</v>
      </c>
    </row>
    <row r="457" spans="1:8" x14ac:dyDescent="0.2">
      <c r="A457" s="158">
        <v>510</v>
      </c>
      <c r="B457" s="159">
        <v>14.19</v>
      </c>
      <c r="C457" s="160"/>
      <c r="D457" s="162">
        <v>26280</v>
      </c>
      <c r="E457" s="161"/>
      <c r="F457" s="162">
        <f t="shared" si="18"/>
        <v>30893</v>
      </c>
      <c r="G457" s="175">
        <f t="shared" si="19"/>
        <v>22224</v>
      </c>
      <c r="H457" s="169">
        <v>829</v>
      </c>
    </row>
    <row r="458" spans="1:8" x14ac:dyDescent="0.2">
      <c r="A458" s="158">
        <v>511</v>
      </c>
      <c r="B458" s="159">
        <v>14.19</v>
      </c>
      <c r="C458" s="160"/>
      <c r="D458" s="162">
        <v>26280</v>
      </c>
      <c r="E458" s="161"/>
      <c r="F458" s="162">
        <f t="shared" si="18"/>
        <v>30893</v>
      </c>
      <c r="G458" s="175">
        <f t="shared" si="19"/>
        <v>22224</v>
      </c>
      <c r="H458" s="169">
        <v>829</v>
      </c>
    </row>
    <row r="459" spans="1:8" x14ac:dyDescent="0.2">
      <c r="A459" s="158">
        <v>512</v>
      </c>
      <c r="B459" s="159">
        <v>14.19</v>
      </c>
      <c r="C459" s="160"/>
      <c r="D459" s="162">
        <v>26280</v>
      </c>
      <c r="E459" s="161"/>
      <c r="F459" s="162">
        <f t="shared" si="18"/>
        <v>30893</v>
      </c>
      <c r="G459" s="175">
        <f t="shared" si="19"/>
        <v>22224</v>
      </c>
      <c r="H459" s="169">
        <v>829</v>
      </c>
    </row>
    <row r="460" spans="1:8" x14ac:dyDescent="0.2">
      <c r="A460" s="158">
        <v>513</v>
      </c>
      <c r="B460" s="159">
        <v>14.19</v>
      </c>
      <c r="C460" s="160"/>
      <c r="D460" s="162">
        <v>26280</v>
      </c>
      <c r="E460" s="161"/>
      <c r="F460" s="162">
        <f t="shared" si="18"/>
        <v>30893</v>
      </c>
      <c r="G460" s="175">
        <f t="shared" si="19"/>
        <v>22224</v>
      </c>
      <c r="H460" s="169">
        <v>829</v>
      </c>
    </row>
    <row r="461" spans="1:8" x14ac:dyDescent="0.2">
      <c r="A461" s="158">
        <v>514</v>
      </c>
      <c r="B461" s="159">
        <v>14.19</v>
      </c>
      <c r="C461" s="160"/>
      <c r="D461" s="162">
        <v>26280</v>
      </c>
      <c r="E461" s="161"/>
      <c r="F461" s="162">
        <f t="shared" si="18"/>
        <v>30893</v>
      </c>
      <c r="G461" s="175">
        <f t="shared" si="19"/>
        <v>22224</v>
      </c>
      <c r="H461" s="169">
        <v>829</v>
      </c>
    </row>
    <row r="462" spans="1:8" x14ac:dyDescent="0.2">
      <c r="A462" s="158">
        <v>515</v>
      </c>
      <c r="B462" s="159">
        <v>14.19</v>
      </c>
      <c r="C462" s="160"/>
      <c r="D462" s="162">
        <v>26280</v>
      </c>
      <c r="E462" s="161"/>
      <c r="F462" s="162">
        <f t="shared" si="18"/>
        <v>30893</v>
      </c>
      <c r="G462" s="175">
        <f t="shared" si="19"/>
        <v>22224</v>
      </c>
      <c r="H462" s="169">
        <v>829</v>
      </c>
    </row>
    <row r="463" spans="1:8" x14ac:dyDescent="0.2">
      <c r="A463" s="158">
        <v>516</v>
      </c>
      <c r="B463" s="159">
        <v>14.19</v>
      </c>
      <c r="C463" s="160"/>
      <c r="D463" s="162">
        <v>26280</v>
      </c>
      <c r="E463" s="161"/>
      <c r="F463" s="162">
        <f t="shared" si="18"/>
        <v>30893</v>
      </c>
      <c r="G463" s="175">
        <f t="shared" si="19"/>
        <v>22224</v>
      </c>
      <c r="H463" s="169">
        <v>829</v>
      </c>
    </row>
    <row r="464" spans="1:8" x14ac:dyDescent="0.2">
      <c r="A464" s="158">
        <v>517</v>
      </c>
      <c r="B464" s="159">
        <v>14.19</v>
      </c>
      <c r="C464" s="160"/>
      <c r="D464" s="162">
        <v>26280</v>
      </c>
      <c r="E464" s="161"/>
      <c r="F464" s="162">
        <f t="shared" si="18"/>
        <v>30893</v>
      </c>
      <c r="G464" s="175">
        <f t="shared" si="19"/>
        <v>22224</v>
      </c>
      <c r="H464" s="169">
        <v>829</v>
      </c>
    </row>
    <row r="465" spans="1:8" x14ac:dyDescent="0.2">
      <c r="A465" s="158">
        <v>518</v>
      </c>
      <c r="B465" s="159">
        <v>14.19</v>
      </c>
      <c r="C465" s="160"/>
      <c r="D465" s="162">
        <v>26280</v>
      </c>
      <c r="E465" s="161"/>
      <c r="F465" s="162">
        <f t="shared" ref="F465:F477" si="20">ROUND(12*1.35278*(1/B465*D465)+H465,0)</f>
        <v>30893</v>
      </c>
      <c r="G465" s="175">
        <f t="shared" ref="G465:G477" si="21">ROUND(12*(1/B465*D465),0)</f>
        <v>22224</v>
      </c>
      <c r="H465" s="169">
        <v>829</v>
      </c>
    </row>
    <row r="466" spans="1:8" x14ac:dyDescent="0.2">
      <c r="A466" s="158">
        <v>519</v>
      </c>
      <c r="B466" s="159">
        <v>14.19</v>
      </c>
      <c r="C466" s="160"/>
      <c r="D466" s="162">
        <v>26280</v>
      </c>
      <c r="E466" s="161"/>
      <c r="F466" s="162">
        <f t="shared" si="20"/>
        <v>30893</v>
      </c>
      <c r="G466" s="175">
        <f t="shared" si="21"/>
        <v>22224</v>
      </c>
      <c r="H466" s="169">
        <v>829</v>
      </c>
    </row>
    <row r="467" spans="1:8" x14ac:dyDescent="0.2">
      <c r="A467" s="158">
        <v>520</v>
      </c>
      <c r="B467" s="159">
        <v>14.19</v>
      </c>
      <c r="C467" s="160"/>
      <c r="D467" s="162">
        <v>26280</v>
      </c>
      <c r="E467" s="161"/>
      <c r="F467" s="162">
        <f t="shared" si="20"/>
        <v>30893</v>
      </c>
      <c r="G467" s="175">
        <f t="shared" si="21"/>
        <v>22224</v>
      </c>
      <c r="H467" s="169">
        <v>829</v>
      </c>
    </row>
    <row r="468" spans="1:8" x14ac:dyDescent="0.2">
      <c r="A468" s="158">
        <v>521</v>
      </c>
      <c r="B468" s="159">
        <v>14.19</v>
      </c>
      <c r="C468" s="160"/>
      <c r="D468" s="162">
        <v>26280</v>
      </c>
      <c r="E468" s="161"/>
      <c r="F468" s="162">
        <f t="shared" si="20"/>
        <v>30893</v>
      </c>
      <c r="G468" s="175">
        <f t="shared" si="21"/>
        <v>22224</v>
      </c>
      <c r="H468" s="169">
        <v>829</v>
      </c>
    </row>
    <row r="469" spans="1:8" x14ac:dyDescent="0.2">
      <c r="A469" s="158">
        <v>522</v>
      </c>
      <c r="B469" s="159">
        <v>14.19</v>
      </c>
      <c r="C469" s="160"/>
      <c r="D469" s="162">
        <v>26280</v>
      </c>
      <c r="E469" s="161"/>
      <c r="F469" s="162">
        <f t="shared" si="20"/>
        <v>30893</v>
      </c>
      <c r="G469" s="175">
        <f t="shared" si="21"/>
        <v>22224</v>
      </c>
      <c r="H469" s="169">
        <v>829</v>
      </c>
    </row>
    <row r="470" spans="1:8" x14ac:dyDescent="0.2">
      <c r="A470" s="158">
        <v>523</v>
      </c>
      <c r="B470" s="159">
        <v>14.19</v>
      </c>
      <c r="C470" s="160"/>
      <c r="D470" s="162">
        <v>26280</v>
      </c>
      <c r="E470" s="161"/>
      <c r="F470" s="162">
        <f t="shared" si="20"/>
        <v>30893</v>
      </c>
      <c r="G470" s="175">
        <f t="shared" si="21"/>
        <v>22224</v>
      </c>
      <c r="H470" s="169">
        <v>829</v>
      </c>
    </row>
    <row r="471" spans="1:8" x14ac:dyDescent="0.2">
      <c r="A471" s="158">
        <v>524</v>
      </c>
      <c r="B471" s="159">
        <v>14.19</v>
      </c>
      <c r="C471" s="160"/>
      <c r="D471" s="162">
        <v>26280</v>
      </c>
      <c r="E471" s="161"/>
      <c r="F471" s="162">
        <f t="shared" si="20"/>
        <v>30893</v>
      </c>
      <c r="G471" s="175">
        <f t="shared" si="21"/>
        <v>22224</v>
      </c>
      <c r="H471" s="169">
        <v>829</v>
      </c>
    </row>
    <row r="472" spans="1:8" x14ac:dyDescent="0.2">
      <c r="A472" s="158">
        <v>525</v>
      </c>
      <c r="B472" s="159">
        <v>14.19</v>
      </c>
      <c r="C472" s="160"/>
      <c r="D472" s="162">
        <v>26280</v>
      </c>
      <c r="E472" s="161"/>
      <c r="F472" s="162">
        <f t="shared" si="20"/>
        <v>30893</v>
      </c>
      <c r="G472" s="175">
        <f t="shared" si="21"/>
        <v>22224</v>
      </c>
      <c r="H472" s="169">
        <v>829</v>
      </c>
    </row>
    <row r="473" spans="1:8" x14ac:dyDescent="0.2">
      <c r="A473" s="158">
        <v>526</v>
      </c>
      <c r="B473" s="159">
        <v>14.19</v>
      </c>
      <c r="C473" s="160"/>
      <c r="D473" s="162">
        <v>26280</v>
      </c>
      <c r="E473" s="161"/>
      <c r="F473" s="162">
        <f t="shared" si="20"/>
        <v>30893</v>
      </c>
      <c r="G473" s="175">
        <f t="shared" si="21"/>
        <v>22224</v>
      </c>
      <c r="H473" s="169">
        <v>829</v>
      </c>
    </row>
    <row r="474" spans="1:8" x14ac:dyDescent="0.2">
      <c r="A474" s="158">
        <v>527</v>
      </c>
      <c r="B474" s="159">
        <v>14.19</v>
      </c>
      <c r="C474" s="160"/>
      <c r="D474" s="162">
        <v>26280</v>
      </c>
      <c r="E474" s="161"/>
      <c r="F474" s="162">
        <f t="shared" si="20"/>
        <v>30893</v>
      </c>
      <c r="G474" s="175">
        <f t="shared" si="21"/>
        <v>22224</v>
      </c>
      <c r="H474" s="169">
        <v>829</v>
      </c>
    </row>
    <row r="475" spans="1:8" x14ac:dyDescent="0.2">
      <c r="A475" s="158">
        <v>528</v>
      </c>
      <c r="B475" s="159">
        <v>14.19</v>
      </c>
      <c r="C475" s="160"/>
      <c r="D475" s="162">
        <v>26280</v>
      </c>
      <c r="E475" s="161"/>
      <c r="F475" s="162">
        <f t="shared" si="20"/>
        <v>30893</v>
      </c>
      <c r="G475" s="175">
        <f t="shared" si="21"/>
        <v>22224</v>
      </c>
      <c r="H475" s="169">
        <v>829</v>
      </c>
    </row>
    <row r="476" spans="1:8" x14ac:dyDescent="0.2">
      <c r="A476" s="158">
        <v>529</v>
      </c>
      <c r="B476" s="159">
        <v>14.19</v>
      </c>
      <c r="C476" s="160"/>
      <c r="D476" s="162">
        <v>26280</v>
      </c>
      <c r="E476" s="161"/>
      <c r="F476" s="162">
        <f t="shared" si="20"/>
        <v>30893</v>
      </c>
      <c r="G476" s="175">
        <f t="shared" si="21"/>
        <v>22224</v>
      </c>
      <c r="H476" s="169">
        <v>829</v>
      </c>
    </row>
    <row r="477" spans="1:8" ht="13.5" thickBot="1" x14ac:dyDescent="0.25">
      <c r="A477" s="163">
        <v>530</v>
      </c>
      <c r="B477" s="170">
        <v>14.19</v>
      </c>
      <c r="C477" s="164"/>
      <c r="D477" s="171">
        <v>26280</v>
      </c>
      <c r="E477" s="165"/>
      <c r="F477" s="171">
        <f t="shared" si="20"/>
        <v>30893</v>
      </c>
      <c r="G477" s="176">
        <f t="shared" si="21"/>
        <v>22224</v>
      </c>
      <c r="H477" s="165">
        <v>829</v>
      </c>
    </row>
  </sheetData>
  <mergeCells count="2">
    <mergeCell ref="A13:B13"/>
    <mergeCell ref="G14:H14"/>
  </mergeCells>
  <phoneticPr fontId="0" type="noConversion"/>
  <pageMargins left="0.59055118110236227" right="0.39370078740157483" top="0.98425196850393704" bottom="0.98425196850393704" header="0.51181102362204722" footer="0.51181102362204722"/>
  <pageSetup paperSize="9" fitToHeight="13" orientation="portrait" r:id="rId1"/>
  <headerFooter alignWithMargins="0">
    <oddHeader>&amp;LKrajský úřad Plzeňského kraje&amp;R25. 2. 2015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17</vt:i4>
      </vt:variant>
    </vt:vector>
  </HeadingPairs>
  <TitlesOfParts>
    <vt:vector size="34" baseType="lpstr">
      <vt:lpstr>Kr_norm15</vt:lpstr>
      <vt:lpstr>Příplatky15</vt:lpstr>
      <vt:lpstr>Norm-obory15ver</vt:lpstr>
      <vt:lpstr>příl.1</vt:lpstr>
      <vt:lpstr>příl.1a</vt:lpstr>
      <vt:lpstr>příl.1b</vt:lpstr>
      <vt:lpstr>příl.2</vt:lpstr>
      <vt:lpstr>příl.2a</vt:lpstr>
      <vt:lpstr>příl.2b</vt:lpstr>
      <vt:lpstr>příl.2c</vt:lpstr>
      <vt:lpstr>příl.3</vt:lpstr>
      <vt:lpstr>příl.4</vt:lpstr>
      <vt:lpstr>příl.4a</vt:lpstr>
      <vt:lpstr>příl.4b</vt:lpstr>
      <vt:lpstr>příl.4c</vt:lpstr>
      <vt:lpstr>příl.5</vt:lpstr>
      <vt:lpstr>příl.5a</vt:lpstr>
      <vt:lpstr>Kr_norm15!Názvy_tisku</vt:lpstr>
      <vt:lpstr>'Norm-obory15ver'!Názvy_tisku</vt:lpstr>
      <vt:lpstr>příl.1!Názvy_tisku</vt:lpstr>
      <vt:lpstr>příl.1a!Názvy_tisku</vt:lpstr>
      <vt:lpstr>příl.1b!Názvy_tisku</vt:lpstr>
      <vt:lpstr>příl.2!Názvy_tisku</vt:lpstr>
      <vt:lpstr>příl.2a!Názvy_tisku</vt:lpstr>
      <vt:lpstr>příl.2b!Názvy_tisku</vt:lpstr>
      <vt:lpstr>příl.2c!Názvy_tisku</vt:lpstr>
      <vt:lpstr>příl.3!Názvy_tisku</vt:lpstr>
      <vt:lpstr>příl.4!Názvy_tisku</vt:lpstr>
      <vt:lpstr>příl.4a!Názvy_tisku</vt:lpstr>
      <vt:lpstr>příl.4b!Názvy_tisku</vt:lpstr>
      <vt:lpstr>příl.4c!Názvy_tisku</vt:lpstr>
      <vt:lpstr>příl.5!Názvy_tisku</vt:lpstr>
      <vt:lpstr>příl.5a!Názvy_tisku</vt:lpstr>
      <vt:lpstr>Příplatky15!Názvy_tisku</vt:lpstr>
    </vt:vector>
  </TitlesOfParts>
  <Company>KUPK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Čížek</dc:creator>
  <cp:lastModifiedBy>Faitová Pavlína</cp:lastModifiedBy>
  <cp:lastPrinted>2015-02-24T09:13:36Z</cp:lastPrinted>
  <dcterms:created xsi:type="dcterms:W3CDTF">2007-01-10T06:37:59Z</dcterms:created>
  <dcterms:modified xsi:type="dcterms:W3CDTF">2015-02-25T15:29:41Z</dcterms:modified>
</cp:coreProperties>
</file>