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EK\faitova\Rozpočet 2017\NORMATIVY KÚPK\"/>
    </mc:Choice>
  </mc:AlternateContent>
  <bookViews>
    <workbookView xWindow="0" yWindow="0" windowWidth="28575" windowHeight="7575" activeTab="2"/>
  </bookViews>
  <sheets>
    <sheet name="Kr_norm17" sheetId="2" r:id="rId1"/>
    <sheet name="Norm-obory17" sheetId="3" r:id="rId2"/>
    <sheet name="Příplatky17ver" sheetId="4" r:id="rId3"/>
    <sheet name="příl.1" sheetId="5" r:id="rId4"/>
    <sheet name="příl.1a" sheetId="6" r:id="rId5"/>
    <sheet name="příl.1b" sheetId="7" r:id="rId6"/>
    <sheet name="příl.2" sheetId="8" r:id="rId7"/>
    <sheet name="příl.2a" sheetId="9" r:id="rId8"/>
    <sheet name="příl.2b" sheetId="10" r:id="rId9"/>
    <sheet name="příl.2c" sheetId="11" r:id="rId10"/>
    <sheet name="příl.3" sheetId="12" r:id="rId11"/>
    <sheet name="příl.4" sheetId="13" r:id="rId12"/>
    <sheet name="příl.4a" sheetId="14" r:id="rId13"/>
    <sheet name="příl.4b" sheetId="15" r:id="rId14"/>
    <sheet name="příl.4c" sheetId="16" r:id="rId15"/>
    <sheet name="příl.5" sheetId="17" r:id="rId16"/>
    <sheet name="příl.5a" sheetId="18" r:id="rId17"/>
    <sheet name="List1" sheetId="1" r:id="rId18"/>
  </sheets>
  <externalReferences>
    <externalReference r:id="rId19"/>
  </externalReferences>
  <definedNames>
    <definedName name="_1_" localSheetId="0">#REF!</definedName>
    <definedName name="_1_" localSheetId="1">#REF!</definedName>
    <definedName name="_1_" localSheetId="2">#REF!</definedName>
    <definedName name="_1_">#REF!</definedName>
    <definedName name="_14_NoKrajSumObor1" localSheetId="1">#REF!</definedName>
    <definedName name="_14_NoKrajSumObor1" localSheetId="2">#REF!</definedName>
    <definedName name="_14_NoKrajSumObor1">#REF!</definedName>
    <definedName name="_xlnm._FilterDatabase" localSheetId="0" hidden="1">Kr_norm17!$A$4:$I$79</definedName>
    <definedName name="_xlnm._FilterDatabase" localSheetId="1" hidden="1">'Norm-obory17'!$A$3:$L$214</definedName>
    <definedName name="a" localSheetId="1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2">#REF!</definedName>
    <definedName name="a">#REF!</definedName>
    <definedName name="Kontakty" localSheetId="0">[1]Kontakty!#REF!</definedName>
    <definedName name="Kontakty" localSheetId="1">[1]Kontakty!#REF!</definedName>
    <definedName name="Kontakty" localSheetId="3">[1]Kontakty!#REF!</definedName>
    <definedName name="Kontakty" localSheetId="4">[1]Kontakty!#REF!</definedName>
    <definedName name="Kontakty" localSheetId="5">[1]Kontakty!#REF!</definedName>
    <definedName name="Kontakty" localSheetId="6">[1]Kontakty!#REF!</definedName>
    <definedName name="Kontakty" localSheetId="7">[1]Kontakty!#REF!</definedName>
    <definedName name="Kontakty" localSheetId="8">[1]Kontakty!#REF!</definedName>
    <definedName name="Kontakty" localSheetId="9">[1]Kontakty!#REF!</definedName>
    <definedName name="Kontakty" localSheetId="10">[1]Kontakty!#REF!</definedName>
    <definedName name="Kontakty" localSheetId="11">[1]Kontakty!#REF!</definedName>
    <definedName name="Kontakty" localSheetId="12">[1]Kontakty!#REF!</definedName>
    <definedName name="Kontakty" localSheetId="13">[1]Kontakty!#REF!</definedName>
    <definedName name="Kontakty" localSheetId="14">[1]Kontakty!#REF!</definedName>
    <definedName name="Kontakty" localSheetId="15">[1]Kontakty!#REF!</definedName>
    <definedName name="Kontakty" localSheetId="16">[1]Kontakty!#REF!</definedName>
    <definedName name="Kontakty" localSheetId="2">[1]Kontakty!#REF!</definedName>
    <definedName name="Kontakty">[1]Kontakty!#REF!</definedName>
    <definedName name="_xlnm.Print_Titles" localSheetId="0">Kr_norm17!$2:$4</definedName>
    <definedName name="_xlnm.Print_Titles" localSheetId="1">'Norm-obory17'!$1:$3</definedName>
    <definedName name="_xlnm.Print_Titles" localSheetId="3">příl.1!$14:$15</definedName>
    <definedName name="_xlnm.Print_Titles" localSheetId="4">příl.1a!$14:$15</definedName>
    <definedName name="_xlnm.Print_Titles" localSheetId="5">příl.1b!$14:$15</definedName>
    <definedName name="_xlnm.Print_Titles" localSheetId="6">příl.2!$14:$15</definedName>
    <definedName name="_xlnm.Print_Titles" localSheetId="7">příl.2a!$14:$15</definedName>
    <definedName name="_xlnm.Print_Titles" localSheetId="8">příl.2b!$14:$15</definedName>
    <definedName name="_xlnm.Print_Titles" localSheetId="9">příl.2c!$11:$12</definedName>
    <definedName name="_xlnm.Print_Titles" localSheetId="10">příl.3!$9:$10</definedName>
    <definedName name="_xlnm.Print_Titles" localSheetId="11">příl.4!$11:$12</definedName>
    <definedName name="_xlnm.Print_Titles" localSheetId="12">příl.4a!$11:$12</definedName>
    <definedName name="_xlnm.Print_Titles" localSheetId="13">příl.4b!$11:$12</definedName>
    <definedName name="_xlnm.Print_Titles" localSheetId="14">příl.4c!$11:$12</definedName>
    <definedName name="_xlnm.Print_Titles" localSheetId="15">příl.5!$11:$12</definedName>
    <definedName name="_xlnm.Print_Titles" localSheetId="16">příl.5a!$9:$10</definedName>
    <definedName name="_xlnm.Print_Titles" localSheetId="2">Příplatky17ver!$3:$3</definedName>
    <definedName name="Program_platy_PP2eOstRozdíl" localSheetId="0">#REF!</definedName>
    <definedName name="Program_platy_PP2eOstRozdíl" localSheetId="1">#REF!</definedName>
    <definedName name="Program_platy_PP2eOstRozdíl" localSheetId="2">#REF!</definedName>
    <definedName name="Program_platy_PP2eOstRozdíl">#REF!</definedName>
    <definedName name="Program_platy_PP2eVSRozdíl" localSheetId="0">#REF!</definedName>
    <definedName name="Program_platy_PP2eVSRozdíl" localSheetId="1">#REF!</definedName>
    <definedName name="Program_platy_PP2eVSRozdíl" localSheetId="2">#REF!</definedName>
    <definedName name="Program_platy_PP2eVSRozdíl">#REF!</definedName>
    <definedName name="Příplatky_16">[1]Kontakty!#REF!</definedName>
    <definedName name="Příplatky16" localSheetId="1">#REF!</definedName>
    <definedName name="Příplatky16" localSheetId="3">#REF!</definedName>
    <definedName name="Příplatky16" localSheetId="4">#REF!</definedName>
    <definedName name="Příplatky16" localSheetId="5">#REF!</definedName>
    <definedName name="Příplatky16" localSheetId="6">#REF!</definedName>
    <definedName name="Příplatky16" localSheetId="7">#REF!</definedName>
    <definedName name="Příplatky16" localSheetId="8">#REF!</definedName>
    <definedName name="Příplatky16" localSheetId="9">#REF!</definedName>
    <definedName name="Příplatky16" localSheetId="10">#REF!</definedName>
    <definedName name="Příplatky16" localSheetId="11">#REF!</definedName>
    <definedName name="Příplatky16" localSheetId="12">#REF!</definedName>
    <definedName name="Příplatky16" localSheetId="13">#REF!</definedName>
    <definedName name="Příplatky16" localSheetId="14">#REF!</definedName>
    <definedName name="Příplatky16" localSheetId="15">#REF!</definedName>
    <definedName name="Příplatky16" localSheetId="16">#REF!</definedName>
    <definedName name="Příplatky16" localSheetId="2">#REF!</definedName>
    <definedName name="Příplatky16">#REF!</definedName>
    <definedName name="red_typ" localSheetId="0">#REF!</definedName>
    <definedName name="red_typ" localSheetId="1">#REF!</definedName>
    <definedName name="red_typ" localSheetId="2">#REF!</definedName>
    <definedName name="red_typ">#REF!</definedName>
    <definedName name="Rozp12V0OboryDotazy" localSheetId="2">#REF!</definedName>
    <definedName name="Rozp12V0OboryDotazy">#REF!</definedName>
    <definedName name="Rozp12V0OborySumDotazy" localSheetId="2">#REF!</definedName>
    <definedName name="Rozp12V0OborySumDotazy">#REF!</definedName>
    <definedName name="rozpis" localSheetId="0">#REF!</definedName>
    <definedName name="rozpis" localSheetId="1">#REF!</definedName>
    <definedName name="rozpis" localSheetId="2">#REF!</definedName>
    <definedName name="rozpis">#REF!</definedName>
    <definedName name="rozpis_2012" localSheetId="0">#REF!</definedName>
    <definedName name="rozpis_2012" localSheetId="1">#REF!</definedName>
    <definedName name="rozpis_2012" localSheetId="2">#REF!</definedName>
    <definedName name="rozpis_201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6" i="3" l="1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155" i="3"/>
  <c r="J154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19" i="3"/>
  <c r="J118" i="3"/>
  <c r="J114" i="3"/>
  <c r="J115" i="3"/>
  <c r="J116" i="3"/>
  <c r="J117" i="3"/>
  <c r="J113" i="3"/>
  <c r="J11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52" i="3"/>
  <c r="J51" i="3"/>
  <c r="J50" i="3"/>
  <c r="J49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28" i="3"/>
  <c r="J27" i="3"/>
  <c r="J19" i="3"/>
  <c r="J20" i="3"/>
  <c r="J21" i="3"/>
  <c r="J22" i="3"/>
  <c r="J23" i="3"/>
  <c r="J24" i="3"/>
  <c r="J18" i="3"/>
  <c r="J17" i="3"/>
  <c r="J6" i="3"/>
  <c r="J7" i="3"/>
  <c r="J8" i="3"/>
  <c r="J9" i="3"/>
  <c r="J10" i="3"/>
  <c r="J11" i="3"/>
  <c r="J12" i="3"/>
  <c r="J13" i="3"/>
  <c r="J14" i="3"/>
  <c r="J5" i="3"/>
  <c r="F13" i="18" l="1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2" i="18"/>
  <c r="F11" i="18"/>
  <c r="B182" i="18"/>
  <c r="G182" i="18" s="1"/>
  <c r="B181" i="18"/>
  <c r="G180" i="18"/>
  <c r="B180" i="18"/>
  <c r="G179" i="18"/>
  <c r="B179" i="18"/>
  <c r="B178" i="18"/>
  <c r="G178" i="18" s="1"/>
  <c r="B177" i="18"/>
  <c r="G176" i="18"/>
  <c r="B176" i="18"/>
  <c r="G175" i="18"/>
  <c r="B175" i="18"/>
  <c r="B174" i="18"/>
  <c r="G174" i="18" s="1"/>
  <c r="B173" i="18"/>
  <c r="G172" i="18"/>
  <c r="B172" i="18"/>
  <c r="G171" i="18"/>
  <c r="B171" i="18"/>
  <c r="B170" i="18"/>
  <c r="G170" i="18" s="1"/>
  <c r="B169" i="18"/>
  <c r="G168" i="18"/>
  <c r="B168" i="18"/>
  <c r="G167" i="18"/>
  <c r="B167" i="18"/>
  <c r="B166" i="18"/>
  <c r="G166" i="18" s="1"/>
  <c r="B165" i="18"/>
  <c r="G164" i="18"/>
  <c r="B164" i="18"/>
  <c r="G163" i="18"/>
  <c r="B163" i="18"/>
  <c r="B162" i="18"/>
  <c r="G162" i="18" s="1"/>
  <c r="B161" i="18"/>
  <c r="G160" i="18"/>
  <c r="B160" i="18"/>
  <c r="G159" i="18"/>
  <c r="B159" i="18"/>
  <c r="B158" i="18"/>
  <c r="G158" i="18" s="1"/>
  <c r="B157" i="18"/>
  <c r="G156" i="18"/>
  <c r="B156" i="18"/>
  <c r="G155" i="18"/>
  <c r="B155" i="18"/>
  <c r="B154" i="18"/>
  <c r="G154" i="18" s="1"/>
  <c r="B153" i="18"/>
  <c r="G152" i="18"/>
  <c r="B152" i="18"/>
  <c r="G151" i="18"/>
  <c r="B151" i="18"/>
  <c r="B150" i="18"/>
  <c r="G150" i="18" s="1"/>
  <c r="B149" i="18"/>
  <c r="G148" i="18"/>
  <c r="B148" i="18"/>
  <c r="G147" i="18"/>
  <c r="B147" i="18"/>
  <c r="B146" i="18"/>
  <c r="G146" i="18" s="1"/>
  <c r="B145" i="18"/>
  <c r="G144" i="18"/>
  <c r="B144" i="18"/>
  <c r="G143" i="18"/>
  <c r="B143" i="18"/>
  <c r="B142" i="18"/>
  <c r="G142" i="18" s="1"/>
  <c r="B141" i="18"/>
  <c r="G140" i="18"/>
  <c r="B140" i="18"/>
  <c r="G139" i="18"/>
  <c r="B139" i="18"/>
  <c r="B138" i="18"/>
  <c r="G138" i="18" s="1"/>
  <c r="B137" i="18"/>
  <c r="G136" i="18"/>
  <c r="B136" i="18"/>
  <c r="G135" i="18"/>
  <c r="B135" i="18"/>
  <c r="B134" i="18"/>
  <c r="B133" i="18"/>
  <c r="G132" i="18"/>
  <c r="B132" i="18"/>
  <c r="G131" i="18"/>
  <c r="B131" i="18"/>
  <c r="B130" i="18"/>
  <c r="B129" i="18"/>
  <c r="G128" i="18"/>
  <c r="B128" i="18"/>
  <c r="G127" i="18"/>
  <c r="B127" i="18"/>
  <c r="B126" i="18"/>
  <c r="B125" i="18"/>
  <c r="G124" i="18"/>
  <c r="B124" i="18"/>
  <c r="G123" i="18"/>
  <c r="B123" i="18"/>
  <c r="B122" i="18"/>
  <c r="B121" i="18"/>
  <c r="G120" i="18"/>
  <c r="B120" i="18"/>
  <c r="G119" i="18"/>
  <c r="B119" i="18"/>
  <c r="B118" i="18"/>
  <c r="B117" i="18"/>
  <c r="G116" i="18"/>
  <c r="B116" i="18"/>
  <c r="G115" i="18"/>
  <c r="B115" i="18"/>
  <c r="B114" i="18"/>
  <c r="B113" i="18"/>
  <c r="G112" i="18"/>
  <c r="B112" i="18"/>
  <c r="G111" i="18"/>
  <c r="B111" i="18"/>
  <c r="B110" i="18"/>
  <c r="B109" i="18"/>
  <c r="G108" i="18"/>
  <c r="B108" i="18"/>
  <c r="G107" i="18"/>
  <c r="B107" i="18"/>
  <c r="B106" i="18"/>
  <c r="B105" i="18"/>
  <c r="G104" i="18"/>
  <c r="B104" i="18"/>
  <c r="G103" i="18"/>
  <c r="B103" i="18"/>
  <c r="B102" i="18"/>
  <c r="B101" i="18"/>
  <c r="G100" i="18"/>
  <c r="B100" i="18"/>
  <c r="G99" i="18"/>
  <c r="B99" i="18"/>
  <c r="B98" i="18"/>
  <c r="B97" i="18"/>
  <c r="G96" i="18"/>
  <c r="B96" i="18"/>
  <c r="G95" i="18"/>
  <c r="B95" i="18"/>
  <c r="B94" i="18"/>
  <c r="B93" i="18"/>
  <c r="G92" i="18"/>
  <c r="B92" i="18"/>
  <c r="G91" i="18"/>
  <c r="B91" i="18"/>
  <c r="B90" i="18"/>
  <c r="B89" i="18"/>
  <c r="G88" i="18"/>
  <c r="B88" i="18"/>
  <c r="G87" i="18"/>
  <c r="B87" i="18"/>
  <c r="B86" i="18"/>
  <c r="B85" i="18"/>
  <c r="G84" i="18"/>
  <c r="B84" i="18"/>
  <c r="G83" i="18"/>
  <c r="B83" i="18"/>
  <c r="B82" i="18"/>
  <c r="B81" i="18"/>
  <c r="G80" i="18"/>
  <c r="B80" i="18"/>
  <c r="G79" i="18"/>
  <c r="B79" i="18"/>
  <c r="B78" i="18"/>
  <c r="B77" i="18"/>
  <c r="G76" i="18"/>
  <c r="B76" i="18"/>
  <c r="G75" i="18"/>
  <c r="B75" i="18"/>
  <c r="B74" i="18"/>
  <c r="B73" i="18"/>
  <c r="G72" i="18"/>
  <c r="B72" i="18"/>
  <c r="G71" i="18"/>
  <c r="B71" i="18"/>
  <c r="B70" i="18"/>
  <c r="B69" i="18"/>
  <c r="G68" i="18"/>
  <c r="B68" i="18"/>
  <c r="G67" i="18"/>
  <c r="B67" i="18"/>
  <c r="B66" i="18"/>
  <c r="G66" i="18" s="1"/>
  <c r="B65" i="18"/>
  <c r="G64" i="18"/>
  <c r="B64" i="18"/>
  <c r="G63" i="18"/>
  <c r="B63" i="18"/>
  <c r="B62" i="18"/>
  <c r="G62" i="18" s="1"/>
  <c r="B61" i="18"/>
  <c r="G60" i="18"/>
  <c r="B60" i="18"/>
  <c r="G59" i="18"/>
  <c r="B59" i="18"/>
  <c r="B58" i="18"/>
  <c r="G58" i="18" s="1"/>
  <c r="B57" i="18"/>
  <c r="G56" i="18"/>
  <c r="B56" i="18"/>
  <c r="G55" i="18"/>
  <c r="B55" i="18"/>
  <c r="B54" i="18"/>
  <c r="G54" i="18" s="1"/>
  <c r="B53" i="18"/>
  <c r="G52" i="18"/>
  <c r="B52" i="18"/>
  <c r="G51" i="18"/>
  <c r="B51" i="18"/>
  <c r="B50" i="18"/>
  <c r="G50" i="18" s="1"/>
  <c r="B49" i="18"/>
  <c r="G48" i="18"/>
  <c r="B48" i="18"/>
  <c r="G47" i="18"/>
  <c r="B47" i="18"/>
  <c r="B46" i="18"/>
  <c r="G46" i="18" s="1"/>
  <c r="B45" i="18"/>
  <c r="G44" i="18"/>
  <c r="B44" i="18"/>
  <c r="G43" i="18"/>
  <c r="B43" i="18"/>
  <c r="B42" i="18"/>
  <c r="G42" i="18" s="1"/>
  <c r="B41" i="18"/>
  <c r="G40" i="18"/>
  <c r="B40" i="18"/>
  <c r="G39" i="18"/>
  <c r="B39" i="18"/>
  <c r="B38" i="18"/>
  <c r="G38" i="18" s="1"/>
  <c r="B37" i="18"/>
  <c r="G36" i="18"/>
  <c r="B36" i="18"/>
  <c r="G35" i="18"/>
  <c r="B35" i="18"/>
  <c r="B34" i="18"/>
  <c r="G34" i="18" s="1"/>
  <c r="B33" i="18"/>
  <c r="G32" i="18"/>
  <c r="B32" i="18"/>
  <c r="G31" i="18"/>
  <c r="B31" i="18"/>
  <c r="B30" i="18"/>
  <c r="G30" i="18" s="1"/>
  <c r="B29" i="18"/>
  <c r="G28" i="18"/>
  <c r="B28" i="18"/>
  <c r="G27" i="18"/>
  <c r="B27" i="18"/>
  <c r="B26" i="18"/>
  <c r="G26" i="18" s="1"/>
  <c r="B25" i="18"/>
  <c r="G24" i="18"/>
  <c r="B24" i="18"/>
  <c r="G23" i="18"/>
  <c r="B23" i="18"/>
  <c r="B22" i="18"/>
  <c r="G22" i="18" s="1"/>
  <c r="B21" i="18"/>
  <c r="G20" i="18"/>
  <c r="B20" i="18"/>
  <c r="G19" i="18"/>
  <c r="B19" i="18"/>
  <c r="B18" i="18"/>
  <c r="G18" i="18" s="1"/>
  <c r="B17" i="18"/>
  <c r="G16" i="18"/>
  <c r="B16" i="18"/>
  <c r="G15" i="18"/>
  <c r="B15" i="18"/>
  <c r="B14" i="18"/>
  <c r="G14" i="18" s="1"/>
  <c r="B13" i="18"/>
  <c r="G13" i="18" s="1"/>
  <c r="G12" i="18"/>
  <c r="B12" i="18"/>
  <c r="B11" i="18"/>
  <c r="G11" i="18" s="1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39" i="17"/>
  <c r="F140" i="17"/>
  <c r="F141" i="17"/>
  <c r="F142" i="17"/>
  <c r="F143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4" i="17"/>
  <c r="F165" i="17"/>
  <c r="F166" i="17"/>
  <c r="F167" i="17"/>
  <c r="F168" i="17"/>
  <c r="F169" i="17"/>
  <c r="F170" i="17"/>
  <c r="F171" i="17"/>
  <c r="F172" i="17"/>
  <c r="F173" i="17"/>
  <c r="F174" i="17"/>
  <c r="F175" i="17"/>
  <c r="F176" i="17"/>
  <c r="F177" i="17"/>
  <c r="F178" i="17"/>
  <c r="F179" i="17"/>
  <c r="F180" i="17"/>
  <c r="F181" i="17"/>
  <c r="F182" i="17"/>
  <c r="F183" i="17"/>
  <c r="F184" i="17"/>
  <c r="F185" i="17"/>
  <c r="F186" i="17"/>
  <c r="F187" i="17"/>
  <c r="F188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04" i="17"/>
  <c r="F205" i="17"/>
  <c r="F206" i="17"/>
  <c r="F207" i="17"/>
  <c r="F208" i="17"/>
  <c r="F209" i="17"/>
  <c r="F210" i="17"/>
  <c r="F211" i="17"/>
  <c r="F212" i="17"/>
  <c r="F213" i="17"/>
  <c r="F214" i="17"/>
  <c r="F215" i="17"/>
  <c r="F216" i="17"/>
  <c r="F217" i="17"/>
  <c r="F218" i="17"/>
  <c r="F219" i="17"/>
  <c r="F220" i="17"/>
  <c r="F221" i="17"/>
  <c r="F222" i="17"/>
  <c r="F223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47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F272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F297" i="17"/>
  <c r="F298" i="17"/>
  <c r="F299" i="17"/>
  <c r="F300" i="17"/>
  <c r="F301" i="17"/>
  <c r="F302" i="17"/>
  <c r="F303" i="17"/>
  <c r="F304" i="17"/>
  <c r="F305" i="17"/>
  <c r="F306" i="17"/>
  <c r="F307" i="17"/>
  <c r="F308" i="17"/>
  <c r="F309" i="17"/>
  <c r="F310" i="17"/>
  <c r="F311" i="17"/>
  <c r="F312" i="17"/>
  <c r="F14" i="17"/>
  <c r="F13" i="17"/>
  <c r="G312" i="17"/>
  <c r="G311" i="17"/>
  <c r="G310" i="17"/>
  <c r="G309" i="17"/>
  <c r="G308" i="17"/>
  <c r="G307" i="17"/>
  <c r="G306" i="17"/>
  <c r="G305" i="17"/>
  <c r="G304" i="17"/>
  <c r="G303" i="17"/>
  <c r="G302" i="17"/>
  <c r="G301" i="17"/>
  <c r="G300" i="17"/>
  <c r="G299" i="17"/>
  <c r="G298" i="17"/>
  <c r="G297" i="17"/>
  <c r="G296" i="17"/>
  <c r="G295" i="17"/>
  <c r="G294" i="17"/>
  <c r="G293" i="17"/>
  <c r="G292" i="17"/>
  <c r="G291" i="17"/>
  <c r="G290" i="17"/>
  <c r="G289" i="17"/>
  <c r="G288" i="17"/>
  <c r="G287" i="17"/>
  <c r="G286" i="17"/>
  <c r="G285" i="17"/>
  <c r="G284" i="17"/>
  <c r="G283" i="17"/>
  <c r="G282" i="17"/>
  <c r="G281" i="17"/>
  <c r="G280" i="17"/>
  <c r="G279" i="17"/>
  <c r="G278" i="17"/>
  <c r="G277" i="17"/>
  <c r="G276" i="17"/>
  <c r="G275" i="17"/>
  <c r="G274" i="17"/>
  <c r="G273" i="17"/>
  <c r="G272" i="17"/>
  <c r="G271" i="17"/>
  <c r="G270" i="17"/>
  <c r="G269" i="17"/>
  <c r="G268" i="17"/>
  <c r="G267" i="17"/>
  <c r="B266" i="17"/>
  <c r="G266" i="17" s="1"/>
  <c r="B265" i="17"/>
  <c r="G264" i="17"/>
  <c r="B264" i="17"/>
  <c r="G263" i="17"/>
  <c r="B263" i="17"/>
  <c r="B262" i="17"/>
  <c r="G262" i="17" s="1"/>
  <c r="B261" i="17"/>
  <c r="G260" i="17"/>
  <c r="B260" i="17"/>
  <c r="G259" i="17"/>
  <c r="B259" i="17"/>
  <c r="B258" i="17"/>
  <c r="G258" i="17" s="1"/>
  <c r="B257" i="17"/>
  <c r="G256" i="17"/>
  <c r="B256" i="17"/>
  <c r="G255" i="17"/>
  <c r="B255" i="17"/>
  <c r="B254" i="17"/>
  <c r="G254" i="17" s="1"/>
  <c r="B253" i="17"/>
  <c r="G252" i="17"/>
  <c r="B252" i="17"/>
  <c r="G251" i="17"/>
  <c r="B251" i="17"/>
  <c r="B250" i="17"/>
  <c r="G250" i="17" s="1"/>
  <c r="B249" i="17"/>
  <c r="G248" i="17"/>
  <c r="B248" i="17"/>
  <c r="G247" i="17"/>
  <c r="B247" i="17"/>
  <c r="B246" i="17"/>
  <c r="G246" i="17" s="1"/>
  <c r="B245" i="17"/>
  <c r="G244" i="17"/>
  <c r="B244" i="17"/>
  <c r="G243" i="17"/>
  <c r="B243" i="17"/>
  <c r="B242" i="17"/>
  <c r="G242" i="17" s="1"/>
  <c r="B241" i="17"/>
  <c r="G240" i="17"/>
  <c r="B240" i="17"/>
  <c r="G239" i="17"/>
  <c r="B239" i="17"/>
  <c r="B238" i="17"/>
  <c r="G238" i="17" s="1"/>
  <c r="B237" i="17"/>
  <c r="G236" i="17"/>
  <c r="B236" i="17"/>
  <c r="G235" i="17"/>
  <c r="B235" i="17"/>
  <c r="B234" i="17"/>
  <c r="G234" i="17" s="1"/>
  <c r="B233" i="17"/>
  <c r="G232" i="17"/>
  <c r="B232" i="17"/>
  <c r="G231" i="17"/>
  <c r="B231" i="17"/>
  <c r="B230" i="17"/>
  <c r="G230" i="17" s="1"/>
  <c r="B229" i="17"/>
  <c r="G228" i="17"/>
  <c r="B228" i="17"/>
  <c r="G227" i="17"/>
  <c r="B227" i="17"/>
  <c r="B226" i="17"/>
  <c r="G226" i="17" s="1"/>
  <c r="B225" i="17"/>
  <c r="G224" i="17"/>
  <c r="B224" i="17"/>
  <c r="G223" i="17"/>
  <c r="B223" i="17"/>
  <c r="B222" i="17"/>
  <c r="G222" i="17" s="1"/>
  <c r="B221" i="17"/>
  <c r="G220" i="17"/>
  <c r="B220" i="17"/>
  <c r="G219" i="17"/>
  <c r="B219" i="17"/>
  <c r="B218" i="17"/>
  <c r="G218" i="17" s="1"/>
  <c r="B217" i="17"/>
  <c r="G216" i="17"/>
  <c r="B216" i="17"/>
  <c r="G215" i="17"/>
  <c r="B215" i="17"/>
  <c r="B214" i="17"/>
  <c r="G214" i="17" s="1"/>
  <c r="B213" i="17"/>
  <c r="G212" i="17"/>
  <c r="B212" i="17"/>
  <c r="G211" i="17"/>
  <c r="B211" i="17"/>
  <c r="B210" i="17"/>
  <c r="G210" i="17" s="1"/>
  <c r="B209" i="17"/>
  <c r="G208" i="17"/>
  <c r="B208" i="17"/>
  <c r="G207" i="17"/>
  <c r="B207" i="17"/>
  <c r="B206" i="17"/>
  <c r="G206" i="17" s="1"/>
  <c r="B205" i="17"/>
  <c r="G204" i="17"/>
  <c r="B204" i="17"/>
  <c r="G203" i="17"/>
  <c r="B203" i="17"/>
  <c r="B202" i="17"/>
  <c r="G202" i="17" s="1"/>
  <c r="B201" i="17"/>
  <c r="G200" i="17"/>
  <c r="B200" i="17"/>
  <c r="G199" i="17"/>
  <c r="B199" i="17"/>
  <c r="B198" i="17"/>
  <c r="G198" i="17" s="1"/>
  <c r="B197" i="17"/>
  <c r="G196" i="17"/>
  <c r="B196" i="17"/>
  <c r="G195" i="17"/>
  <c r="B195" i="17"/>
  <c r="B194" i="17"/>
  <c r="G194" i="17" s="1"/>
  <c r="B193" i="17"/>
  <c r="G192" i="17"/>
  <c r="B192" i="17"/>
  <c r="G191" i="17"/>
  <c r="B191" i="17"/>
  <c r="B190" i="17"/>
  <c r="G190" i="17" s="1"/>
  <c r="B189" i="17"/>
  <c r="G188" i="17"/>
  <c r="B188" i="17"/>
  <c r="G187" i="17"/>
  <c r="B187" i="17"/>
  <c r="B186" i="17"/>
  <c r="G186" i="17" s="1"/>
  <c r="B185" i="17"/>
  <c r="G184" i="17"/>
  <c r="B184" i="17"/>
  <c r="G183" i="17"/>
  <c r="B183" i="17"/>
  <c r="B182" i="17"/>
  <c r="G182" i="17" s="1"/>
  <c r="B181" i="17"/>
  <c r="G180" i="17"/>
  <c r="B180" i="17"/>
  <c r="G179" i="17"/>
  <c r="B179" i="17"/>
  <c r="B178" i="17"/>
  <c r="G178" i="17" s="1"/>
  <c r="B177" i="17"/>
  <c r="G176" i="17"/>
  <c r="B176" i="17"/>
  <c r="G175" i="17"/>
  <c r="B175" i="17"/>
  <c r="B174" i="17"/>
  <c r="G174" i="17" s="1"/>
  <c r="B173" i="17"/>
  <c r="G172" i="17"/>
  <c r="B172" i="17"/>
  <c r="G171" i="17"/>
  <c r="B171" i="17"/>
  <c r="B170" i="17"/>
  <c r="G170" i="17" s="1"/>
  <c r="B169" i="17"/>
  <c r="G168" i="17"/>
  <c r="B168" i="17"/>
  <c r="G167" i="17"/>
  <c r="B167" i="17"/>
  <c r="B166" i="17"/>
  <c r="G166" i="17" s="1"/>
  <c r="B165" i="17"/>
  <c r="G164" i="17"/>
  <c r="B164" i="17"/>
  <c r="G163" i="17"/>
  <c r="B163" i="17"/>
  <c r="B162" i="17"/>
  <c r="G162" i="17" s="1"/>
  <c r="B161" i="17"/>
  <c r="G160" i="17"/>
  <c r="B160" i="17"/>
  <c r="G159" i="17"/>
  <c r="B159" i="17"/>
  <c r="B158" i="17"/>
  <c r="G158" i="17" s="1"/>
  <c r="B157" i="17"/>
  <c r="G156" i="17"/>
  <c r="B156" i="17"/>
  <c r="G155" i="17"/>
  <c r="B155" i="17"/>
  <c r="B154" i="17"/>
  <c r="G154" i="17" s="1"/>
  <c r="B153" i="17"/>
  <c r="G152" i="17"/>
  <c r="B152" i="17"/>
  <c r="G151" i="17"/>
  <c r="B151" i="17"/>
  <c r="B150" i="17"/>
  <c r="G150" i="17" s="1"/>
  <c r="B149" i="17"/>
  <c r="G148" i="17"/>
  <c r="B148" i="17"/>
  <c r="G147" i="17"/>
  <c r="B147" i="17"/>
  <c r="B146" i="17"/>
  <c r="G146" i="17" s="1"/>
  <c r="B145" i="17"/>
  <c r="G144" i="17"/>
  <c r="B144" i="17"/>
  <c r="G143" i="17"/>
  <c r="B143" i="17"/>
  <c r="B142" i="17"/>
  <c r="G142" i="17" s="1"/>
  <c r="B141" i="17"/>
  <c r="G140" i="17"/>
  <c r="B140" i="17"/>
  <c r="G139" i="17"/>
  <c r="B139" i="17"/>
  <c r="B138" i="17"/>
  <c r="G138" i="17" s="1"/>
  <c r="B137" i="17"/>
  <c r="G136" i="17"/>
  <c r="B136" i="17"/>
  <c r="G135" i="17"/>
  <c r="B135" i="17"/>
  <c r="B134" i="17"/>
  <c r="G134" i="17" s="1"/>
  <c r="B133" i="17"/>
  <c r="G132" i="17"/>
  <c r="B132" i="17"/>
  <c r="G131" i="17"/>
  <c r="B131" i="17"/>
  <c r="B130" i="17"/>
  <c r="G130" i="17" s="1"/>
  <c r="B129" i="17"/>
  <c r="G128" i="17"/>
  <c r="B128" i="17"/>
  <c r="G127" i="17"/>
  <c r="B127" i="17"/>
  <c r="B126" i="17"/>
  <c r="G126" i="17" s="1"/>
  <c r="B125" i="17"/>
  <c r="G124" i="17"/>
  <c r="B124" i="17"/>
  <c r="G123" i="17"/>
  <c r="B123" i="17"/>
  <c r="B122" i="17"/>
  <c r="G122" i="17" s="1"/>
  <c r="B121" i="17"/>
  <c r="G120" i="17"/>
  <c r="B120" i="17"/>
  <c r="G119" i="17"/>
  <c r="B119" i="17"/>
  <c r="B118" i="17"/>
  <c r="G118" i="17" s="1"/>
  <c r="B117" i="17"/>
  <c r="G116" i="17"/>
  <c r="B116" i="17"/>
  <c r="G115" i="17"/>
  <c r="B115" i="17"/>
  <c r="B114" i="17"/>
  <c r="G114" i="17" s="1"/>
  <c r="B113" i="17"/>
  <c r="G112" i="17"/>
  <c r="B112" i="17"/>
  <c r="G111" i="17"/>
  <c r="B111" i="17"/>
  <c r="B110" i="17"/>
  <c r="G110" i="17" s="1"/>
  <c r="B109" i="17"/>
  <c r="G108" i="17"/>
  <c r="B108" i="17"/>
  <c r="G107" i="17"/>
  <c r="B107" i="17"/>
  <c r="B106" i="17"/>
  <c r="G106" i="17" s="1"/>
  <c r="B105" i="17"/>
  <c r="G104" i="17"/>
  <c r="B104" i="17"/>
  <c r="G103" i="17"/>
  <c r="B103" i="17"/>
  <c r="B102" i="17"/>
  <c r="G102" i="17" s="1"/>
  <c r="B101" i="17"/>
  <c r="G100" i="17"/>
  <c r="B100" i="17"/>
  <c r="G99" i="17"/>
  <c r="B99" i="17"/>
  <c r="B98" i="17"/>
  <c r="G98" i="17" s="1"/>
  <c r="B97" i="17"/>
  <c r="G97" i="17" s="1"/>
  <c r="B96" i="17"/>
  <c r="G96" i="17" s="1"/>
  <c r="B95" i="17"/>
  <c r="G94" i="17"/>
  <c r="B94" i="17"/>
  <c r="G93" i="17"/>
  <c r="B93" i="17"/>
  <c r="B92" i="17"/>
  <c r="G92" i="17" s="1"/>
  <c r="B91" i="17"/>
  <c r="G90" i="17"/>
  <c r="B90" i="17"/>
  <c r="G89" i="17"/>
  <c r="B89" i="17"/>
  <c r="B88" i="17"/>
  <c r="G88" i="17" s="1"/>
  <c r="B87" i="17"/>
  <c r="G86" i="17"/>
  <c r="B86" i="17"/>
  <c r="G85" i="17"/>
  <c r="B85" i="17"/>
  <c r="B84" i="17"/>
  <c r="G84" i="17" s="1"/>
  <c r="B83" i="17"/>
  <c r="G82" i="17"/>
  <c r="B82" i="17"/>
  <c r="G81" i="17"/>
  <c r="B81" i="17"/>
  <c r="B80" i="17"/>
  <c r="G80" i="17" s="1"/>
  <c r="B79" i="17"/>
  <c r="G78" i="17"/>
  <c r="B78" i="17"/>
  <c r="G77" i="17"/>
  <c r="B77" i="17"/>
  <c r="B76" i="17"/>
  <c r="G76" i="17" s="1"/>
  <c r="B75" i="17"/>
  <c r="G74" i="17"/>
  <c r="B74" i="17"/>
  <c r="G73" i="17"/>
  <c r="B73" i="17"/>
  <c r="B72" i="17"/>
  <c r="G72" i="17" s="1"/>
  <c r="B71" i="17"/>
  <c r="G70" i="17"/>
  <c r="B70" i="17"/>
  <c r="G69" i="17"/>
  <c r="B69" i="17"/>
  <c r="B68" i="17"/>
  <c r="G68" i="17" s="1"/>
  <c r="B67" i="17"/>
  <c r="G66" i="17"/>
  <c r="B66" i="17"/>
  <c r="G65" i="17"/>
  <c r="B65" i="17"/>
  <c r="B64" i="17"/>
  <c r="G64" i="17" s="1"/>
  <c r="B63" i="17"/>
  <c r="G62" i="17"/>
  <c r="B62" i="17"/>
  <c r="G61" i="17"/>
  <c r="B61" i="17"/>
  <c r="B60" i="17"/>
  <c r="G60" i="17" s="1"/>
  <c r="B59" i="17"/>
  <c r="G58" i="17"/>
  <c r="B58" i="17"/>
  <c r="G57" i="17"/>
  <c r="B57" i="17"/>
  <c r="B56" i="17"/>
  <c r="G56" i="17" s="1"/>
  <c r="B55" i="17"/>
  <c r="G54" i="17"/>
  <c r="B54" i="17"/>
  <c r="G53" i="17"/>
  <c r="B53" i="17"/>
  <c r="B52" i="17"/>
  <c r="G52" i="17" s="1"/>
  <c r="B51" i="17"/>
  <c r="G50" i="17"/>
  <c r="B50" i="17"/>
  <c r="G49" i="17"/>
  <c r="B49" i="17"/>
  <c r="B48" i="17"/>
  <c r="G48" i="17" s="1"/>
  <c r="B47" i="17"/>
  <c r="G46" i="17"/>
  <c r="B46" i="17"/>
  <c r="G45" i="17"/>
  <c r="B45" i="17"/>
  <c r="B44" i="17"/>
  <c r="G44" i="17" s="1"/>
  <c r="B43" i="17"/>
  <c r="G42" i="17"/>
  <c r="B42" i="17"/>
  <c r="G41" i="17"/>
  <c r="B41" i="17"/>
  <c r="B40" i="17"/>
  <c r="G40" i="17" s="1"/>
  <c r="B39" i="17"/>
  <c r="G38" i="17"/>
  <c r="B38" i="17"/>
  <c r="G37" i="17"/>
  <c r="B37" i="17"/>
  <c r="B36" i="17"/>
  <c r="G36" i="17" s="1"/>
  <c r="B35" i="17"/>
  <c r="G34" i="17"/>
  <c r="B34" i="17"/>
  <c r="G33" i="17"/>
  <c r="B33" i="17"/>
  <c r="B32" i="17"/>
  <c r="G32" i="17" s="1"/>
  <c r="B31" i="17"/>
  <c r="G30" i="17"/>
  <c r="B30" i="17"/>
  <c r="G29" i="17"/>
  <c r="B29" i="17"/>
  <c r="B28" i="17"/>
  <c r="G28" i="17" s="1"/>
  <c r="B27" i="17"/>
  <c r="G26" i="17"/>
  <c r="B26" i="17"/>
  <c r="G25" i="17"/>
  <c r="B25" i="17"/>
  <c r="B24" i="17"/>
  <c r="G24" i="17" s="1"/>
  <c r="B23" i="17"/>
  <c r="G22" i="17"/>
  <c r="B22" i="17"/>
  <c r="G21" i="17"/>
  <c r="B21" i="17"/>
  <c r="B20" i="17"/>
  <c r="G20" i="17" s="1"/>
  <c r="B19" i="17"/>
  <c r="G18" i="17"/>
  <c r="B18" i="17"/>
  <c r="G17" i="17"/>
  <c r="B17" i="17"/>
  <c r="B16" i="17"/>
  <c r="G16" i="17" s="1"/>
  <c r="B15" i="17"/>
  <c r="G14" i="17"/>
  <c r="B14" i="17"/>
  <c r="G13" i="17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14" i="16"/>
  <c r="F13" i="16"/>
  <c r="C234" i="16"/>
  <c r="G233" i="16"/>
  <c r="C233" i="16"/>
  <c r="G232" i="16"/>
  <c r="C232" i="16"/>
  <c r="C231" i="16"/>
  <c r="G231" i="16" s="1"/>
  <c r="C230" i="16"/>
  <c r="G229" i="16"/>
  <c r="C229" i="16"/>
  <c r="G228" i="16"/>
  <c r="C228" i="16"/>
  <c r="C227" i="16"/>
  <c r="G227" i="16" s="1"/>
  <c r="C226" i="16"/>
  <c r="G225" i="16"/>
  <c r="C225" i="16"/>
  <c r="G224" i="16"/>
  <c r="C224" i="16"/>
  <c r="C223" i="16"/>
  <c r="G223" i="16" s="1"/>
  <c r="C222" i="16"/>
  <c r="G221" i="16"/>
  <c r="C221" i="16"/>
  <c r="G220" i="16"/>
  <c r="C220" i="16"/>
  <c r="C219" i="16"/>
  <c r="G219" i="16" s="1"/>
  <c r="C218" i="16"/>
  <c r="G217" i="16"/>
  <c r="C217" i="16"/>
  <c r="G216" i="16"/>
  <c r="C216" i="16"/>
  <c r="C215" i="16"/>
  <c r="G215" i="16" s="1"/>
  <c r="C214" i="16"/>
  <c r="G213" i="16"/>
  <c r="C213" i="16"/>
  <c r="G212" i="16"/>
  <c r="C212" i="16"/>
  <c r="C211" i="16"/>
  <c r="G211" i="16" s="1"/>
  <c r="C210" i="16"/>
  <c r="G209" i="16"/>
  <c r="C209" i="16"/>
  <c r="G208" i="16"/>
  <c r="C208" i="16"/>
  <c r="C207" i="16"/>
  <c r="G207" i="16" s="1"/>
  <c r="C206" i="16"/>
  <c r="G205" i="16"/>
  <c r="C205" i="16"/>
  <c r="G204" i="16"/>
  <c r="C204" i="16"/>
  <c r="C203" i="16"/>
  <c r="G203" i="16" s="1"/>
  <c r="C202" i="16"/>
  <c r="G201" i="16"/>
  <c r="C201" i="16"/>
  <c r="G200" i="16"/>
  <c r="C200" i="16"/>
  <c r="C199" i="16"/>
  <c r="G199" i="16" s="1"/>
  <c r="C198" i="16"/>
  <c r="G197" i="16"/>
  <c r="C197" i="16"/>
  <c r="G196" i="16"/>
  <c r="C196" i="16"/>
  <c r="C195" i="16"/>
  <c r="G195" i="16" s="1"/>
  <c r="C194" i="16"/>
  <c r="G193" i="16"/>
  <c r="C193" i="16"/>
  <c r="G192" i="16"/>
  <c r="C192" i="16"/>
  <c r="C191" i="16"/>
  <c r="G191" i="16" s="1"/>
  <c r="C190" i="16"/>
  <c r="G189" i="16"/>
  <c r="C189" i="16"/>
  <c r="G188" i="16"/>
  <c r="C188" i="16"/>
  <c r="C187" i="16"/>
  <c r="G187" i="16" s="1"/>
  <c r="C186" i="16"/>
  <c r="G185" i="16"/>
  <c r="C185" i="16"/>
  <c r="G184" i="16"/>
  <c r="C184" i="16"/>
  <c r="C183" i="16"/>
  <c r="G183" i="16" s="1"/>
  <c r="C182" i="16"/>
  <c r="G181" i="16"/>
  <c r="C181" i="16"/>
  <c r="G180" i="16"/>
  <c r="C180" i="16"/>
  <c r="C179" i="16"/>
  <c r="G179" i="16" s="1"/>
  <c r="C178" i="16"/>
  <c r="G177" i="16"/>
  <c r="C177" i="16"/>
  <c r="G176" i="16"/>
  <c r="C176" i="16"/>
  <c r="C175" i="16"/>
  <c r="G175" i="16" s="1"/>
  <c r="C174" i="16"/>
  <c r="G173" i="16"/>
  <c r="C173" i="16"/>
  <c r="G172" i="16"/>
  <c r="C172" i="16"/>
  <c r="C171" i="16"/>
  <c r="G171" i="16" s="1"/>
  <c r="C170" i="16"/>
  <c r="G169" i="16"/>
  <c r="C169" i="16"/>
  <c r="G168" i="16"/>
  <c r="C168" i="16"/>
  <c r="C167" i="16"/>
  <c r="G167" i="16" s="1"/>
  <c r="C166" i="16"/>
  <c r="G165" i="16"/>
  <c r="C165" i="16"/>
  <c r="G164" i="16"/>
  <c r="C164" i="16"/>
  <c r="C163" i="16"/>
  <c r="G163" i="16" s="1"/>
  <c r="C162" i="16"/>
  <c r="G161" i="16"/>
  <c r="C161" i="16"/>
  <c r="G160" i="16"/>
  <c r="C160" i="16"/>
  <c r="C159" i="16"/>
  <c r="G159" i="16" s="1"/>
  <c r="C158" i="16"/>
  <c r="G157" i="16"/>
  <c r="C157" i="16"/>
  <c r="G156" i="16"/>
  <c r="C156" i="16"/>
  <c r="C155" i="16"/>
  <c r="G155" i="16" s="1"/>
  <c r="C154" i="16"/>
  <c r="G153" i="16"/>
  <c r="C153" i="16"/>
  <c r="G152" i="16"/>
  <c r="C152" i="16"/>
  <c r="C151" i="16"/>
  <c r="G151" i="16" s="1"/>
  <c r="C150" i="16"/>
  <c r="G149" i="16"/>
  <c r="C149" i="16"/>
  <c r="G148" i="16"/>
  <c r="C148" i="16"/>
  <c r="C147" i="16"/>
  <c r="G147" i="16" s="1"/>
  <c r="C146" i="16"/>
  <c r="G145" i="16"/>
  <c r="C145" i="16"/>
  <c r="G144" i="16"/>
  <c r="C144" i="16"/>
  <c r="C143" i="16"/>
  <c r="G143" i="16" s="1"/>
  <c r="C142" i="16"/>
  <c r="G141" i="16"/>
  <c r="C141" i="16"/>
  <c r="G140" i="16"/>
  <c r="C140" i="16"/>
  <c r="C139" i="16"/>
  <c r="G139" i="16" s="1"/>
  <c r="C138" i="16"/>
  <c r="G137" i="16"/>
  <c r="C137" i="16"/>
  <c r="G136" i="16"/>
  <c r="C136" i="16"/>
  <c r="C135" i="16"/>
  <c r="G135" i="16" s="1"/>
  <c r="C134" i="16"/>
  <c r="G133" i="16"/>
  <c r="C133" i="16"/>
  <c r="G132" i="16"/>
  <c r="C132" i="16"/>
  <c r="C131" i="16"/>
  <c r="G131" i="16" s="1"/>
  <c r="C130" i="16"/>
  <c r="G129" i="16"/>
  <c r="C129" i="16"/>
  <c r="G128" i="16"/>
  <c r="C128" i="16"/>
  <c r="C127" i="16"/>
  <c r="G127" i="16" s="1"/>
  <c r="C126" i="16"/>
  <c r="G125" i="16"/>
  <c r="C125" i="16"/>
  <c r="G124" i="16"/>
  <c r="C124" i="16"/>
  <c r="C123" i="16"/>
  <c r="G123" i="16" s="1"/>
  <c r="C122" i="16"/>
  <c r="G121" i="16"/>
  <c r="C121" i="16"/>
  <c r="G120" i="16"/>
  <c r="C120" i="16"/>
  <c r="C119" i="16"/>
  <c r="G119" i="16" s="1"/>
  <c r="C118" i="16"/>
  <c r="G117" i="16"/>
  <c r="C117" i="16"/>
  <c r="G116" i="16"/>
  <c r="C116" i="16"/>
  <c r="C115" i="16"/>
  <c r="G115" i="16" s="1"/>
  <c r="C114" i="16"/>
  <c r="G113" i="16"/>
  <c r="C113" i="16"/>
  <c r="G112" i="16"/>
  <c r="C112" i="16"/>
  <c r="C111" i="16"/>
  <c r="G111" i="16" s="1"/>
  <c r="C110" i="16"/>
  <c r="G109" i="16"/>
  <c r="C109" i="16"/>
  <c r="G108" i="16"/>
  <c r="C108" i="16"/>
  <c r="C107" i="16"/>
  <c r="G107" i="16" s="1"/>
  <c r="C106" i="16"/>
  <c r="G105" i="16"/>
  <c r="C105" i="16"/>
  <c r="G104" i="16"/>
  <c r="C104" i="16"/>
  <c r="C103" i="16"/>
  <c r="G103" i="16" s="1"/>
  <c r="C102" i="16"/>
  <c r="G101" i="16"/>
  <c r="C101" i="16"/>
  <c r="G100" i="16"/>
  <c r="C100" i="16"/>
  <c r="C99" i="16"/>
  <c r="G99" i="16" s="1"/>
  <c r="C98" i="16"/>
  <c r="G97" i="16"/>
  <c r="C97" i="16"/>
  <c r="G96" i="16"/>
  <c r="C96" i="16"/>
  <c r="C95" i="16"/>
  <c r="G95" i="16" s="1"/>
  <c r="C94" i="16"/>
  <c r="G93" i="16"/>
  <c r="C93" i="16"/>
  <c r="G92" i="16"/>
  <c r="C92" i="16"/>
  <c r="C91" i="16"/>
  <c r="G91" i="16" s="1"/>
  <c r="C90" i="16"/>
  <c r="G89" i="16"/>
  <c r="C89" i="16"/>
  <c r="G88" i="16"/>
  <c r="C88" i="16"/>
  <c r="C87" i="16"/>
  <c r="G87" i="16" s="1"/>
  <c r="C86" i="16"/>
  <c r="G85" i="16"/>
  <c r="C85" i="16"/>
  <c r="G84" i="16"/>
  <c r="C84" i="16"/>
  <c r="C83" i="16"/>
  <c r="G83" i="16" s="1"/>
  <c r="C82" i="16"/>
  <c r="G81" i="16"/>
  <c r="C81" i="16"/>
  <c r="G80" i="16"/>
  <c r="C80" i="16"/>
  <c r="C79" i="16"/>
  <c r="G79" i="16" s="1"/>
  <c r="C78" i="16"/>
  <c r="G77" i="16"/>
  <c r="C77" i="16"/>
  <c r="G76" i="16"/>
  <c r="C76" i="16"/>
  <c r="C75" i="16"/>
  <c r="G75" i="16" s="1"/>
  <c r="C74" i="16"/>
  <c r="G73" i="16"/>
  <c r="C73" i="16"/>
  <c r="G72" i="16"/>
  <c r="C72" i="16"/>
  <c r="C71" i="16"/>
  <c r="G71" i="16" s="1"/>
  <c r="C70" i="16"/>
  <c r="G69" i="16"/>
  <c r="C69" i="16"/>
  <c r="G68" i="16"/>
  <c r="C68" i="16"/>
  <c r="C67" i="16"/>
  <c r="G67" i="16" s="1"/>
  <c r="C66" i="16"/>
  <c r="C65" i="16"/>
  <c r="G65" i="16" s="1"/>
  <c r="C64" i="16"/>
  <c r="G64" i="16" s="1"/>
  <c r="G63" i="16"/>
  <c r="C63" i="16"/>
  <c r="G62" i="16"/>
  <c r="C62" i="16"/>
  <c r="C61" i="16"/>
  <c r="C60" i="16"/>
  <c r="G60" i="16" s="1"/>
  <c r="G59" i="16"/>
  <c r="C59" i="16"/>
  <c r="G58" i="16"/>
  <c r="C58" i="16"/>
  <c r="C57" i="16"/>
  <c r="C56" i="16"/>
  <c r="G56" i="16" s="1"/>
  <c r="G55" i="16"/>
  <c r="C55" i="16"/>
  <c r="G54" i="16"/>
  <c r="C54" i="16"/>
  <c r="C53" i="16"/>
  <c r="C52" i="16"/>
  <c r="G52" i="16" s="1"/>
  <c r="G51" i="16"/>
  <c r="C51" i="16"/>
  <c r="G50" i="16"/>
  <c r="C50" i="16"/>
  <c r="C49" i="16"/>
  <c r="C48" i="16"/>
  <c r="G48" i="16" s="1"/>
  <c r="G47" i="16"/>
  <c r="C47" i="16"/>
  <c r="G46" i="16"/>
  <c r="C46" i="16"/>
  <c r="C45" i="16"/>
  <c r="C44" i="16"/>
  <c r="G44" i="16" s="1"/>
  <c r="G43" i="16"/>
  <c r="C43" i="16"/>
  <c r="G42" i="16"/>
  <c r="C42" i="16"/>
  <c r="C41" i="16"/>
  <c r="C40" i="16"/>
  <c r="G40" i="16" s="1"/>
  <c r="G39" i="16"/>
  <c r="C39" i="16"/>
  <c r="G38" i="16"/>
  <c r="C38" i="16"/>
  <c r="C37" i="16"/>
  <c r="C36" i="16"/>
  <c r="G36" i="16" s="1"/>
  <c r="G35" i="16"/>
  <c r="C35" i="16"/>
  <c r="G34" i="16"/>
  <c r="C34" i="16"/>
  <c r="C33" i="16"/>
  <c r="C32" i="16"/>
  <c r="G32" i="16" s="1"/>
  <c r="G31" i="16"/>
  <c r="C31" i="16"/>
  <c r="G30" i="16"/>
  <c r="C30" i="16"/>
  <c r="C29" i="16"/>
  <c r="C28" i="16"/>
  <c r="G28" i="16" s="1"/>
  <c r="G27" i="16"/>
  <c r="C27" i="16"/>
  <c r="G26" i="16"/>
  <c r="C26" i="16"/>
  <c r="C25" i="16"/>
  <c r="C24" i="16"/>
  <c r="G24" i="16" s="1"/>
  <c r="G23" i="16"/>
  <c r="C23" i="16"/>
  <c r="G22" i="16"/>
  <c r="C22" i="16"/>
  <c r="C21" i="16"/>
  <c r="C20" i="16"/>
  <c r="G20" i="16" s="1"/>
  <c r="G19" i="16"/>
  <c r="C19" i="16"/>
  <c r="G18" i="16"/>
  <c r="C18" i="16"/>
  <c r="C17" i="16"/>
  <c r="G17" i="16" s="1"/>
  <c r="C16" i="16"/>
  <c r="G16" i="16" s="1"/>
  <c r="G15" i="16"/>
  <c r="C15" i="16"/>
  <c r="G14" i="16"/>
  <c r="C14" i="16"/>
  <c r="G13" i="16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3" i="15"/>
  <c r="F154" i="15"/>
  <c r="F155" i="15"/>
  <c r="F156" i="15"/>
  <c r="F157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94" i="15"/>
  <c r="F195" i="15"/>
  <c r="F196" i="15"/>
  <c r="F197" i="15"/>
  <c r="F198" i="15"/>
  <c r="F199" i="15"/>
  <c r="F200" i="15"/>
  <c r="F201" i="15"/>
  <c r="F202" i="15"/>
  <c r="F203" i="15"/>
  <c r="F204" i="15"/>
  <c r="F205" i="15"/>
  <c r="F206" i="15"/>
  <c r="F207" i="15"/>
  <c r="F208" i="15"/>
  <c r="F209" i="15"/>
  <c r="F210" i="15"/>
  <c r="F211" i="15"/>
  <c r="F212" i="15"/>
  <c r="F213" i="15"/>
  <c r="F214" i="15"/>
  <c r="F215" i="15"/>
  <c r="F216" i="15"/>
  <c r="F217" i="15"/>
  <c r="F218" i="15"/>
  <c r="F219" i="15"/>
  <c r="F220" i="15"/>
  <c r="F221" i="15"/>
  <c r="F222" i="15"/>
  <c r="F223" i="15"/>
  <c r="F224" i="15"/>
  <c r="F225" i="15"/>
  <c r="F226" i="15"/>
  <c r="F227" i="15"/>
  <c r="F228" i="15"/>
  <c r="F229" i="15"/>
  <c r="F230" i="15"/>
  <c r="F231" i="15"/>
  <c r="F232" i="15"/>
  <c r="F233" i="15"/>
  <c r="F234" i="15"/>
  <c r="F235" i="15"/>
  <c r="F236" i="15"/>
  <c r="F237" i="15"/>
  <c r="F238" i="15"/>
  <c r="F239" i="15"/>
  <c r="F240" i="15"/>
  <c r="F241" i="15"/>
  <c r="F242" i="15"/>
  <c r="F243" i="15"/>
  <c r="F244" i="15"/>
  <c r="F245" i="15"/>
  <c r="F246" i="15"/>
  <c r="F247" i="15"/>
  <c r="F248" i="15"/>
  <c r="F249" i="15"/>
  <c r="F250" i="15"/>
  <c r="F251" i="15"/>
  <c r="F252" i="15"/>
  <c r="F253" i="15"/>
  <c r="F254" i="15"/>
  <c r="F255" i="15"/>
  <c r="F256" i="15"/>
  <c r="F257" i="15"/>
  <c r="F258" i="15"/>
  <c r="F259" i="15"/>
  <c r="F260" i="15"/>
  <c r="F261" i="15"/>
  <c r="F262" i="15"/>
  <c r="F263" i="15"/>
  <c r="F264" i="15"/>
  <c r="F265" i="15"/>
  <c r="F266" i="15"/>
  <c r="F267" i="15"/>
  <c r="F268" i="15"/>
  <c r="F269" i="15"/>
  <c r="F270" i="15"/>
  <c r="F271" i="15"/>
  <c r="F272" i="15"/>
  <c r="F273" i="15"/>
  <c r="F274" i="15"/>
  <c r="F275" i="15"/>
  <c r="F276" i="15"/>
  <c r="F277" i="15"/>
  <c r="F278" i="15"/>
  <c r="F279" i="15"/>
  <c r="F280" i="15"/>
  <c r="F281" i="15"/>
  <c r="F282" i="15"/>
  <c r="F283" i="15"/>
  <c r="F284" i="15"/>
  <c r="F285" i="15"/>
  <c r="F286" i="15"/>
  <c r="F287" i="15"/>
  <c r="F288" i="15"/>
  <c r="F289" i="15"/>
  <c r="F290" i="15"/>
  <c r="F291" i="15"/>
  <c r="F292" i="15"/>
  <c r="F293" i="15"/>
  <c r="F294" i="15"/>
  <c r="F295" i="15"/>
  <c r="F296" i="15"/>
  <c r="F297" i="15"/>
  <c r="F298" i="15"/>
  <c r="F299" i="15"/>
  <c r="F300" i="15"/>
  <c r="F301" i="15"/>
  <c r="F302" i="15"/>
  <c r="F303" i="15"/>
  <c r="F304" i="15"/>
  <c r="F305" i="15"/>
  <c r="F306" i="15"/>
  <c r="F307" i="15"/>
  <c r="F308" i="15"/>
  <c r="F309" i="15"/>
  <c r="F310" i="15"/>
  <c r="F311" i="15"/>
  <c r="F312" i="15"/>
  <c r="F313" i="15"/>
  <c r="F314" i="15"/>
  <c r="F315" i="15"/>
  <c r="F316" i="15"/>
  <c r="F317" i="15"/>
  <c r="F318" i="15"/>
  <c r="F319" i="15"/>
  <c r="F320" i="15"/>
  <c r="F321" i="15"/>
  <c r="F322" i="15"/>
  <c r="F323" i="15"/>
  <c r="F324" i="15"/>
  <c r="F325" i="15"/>
  <c r="F326" i="15"/>
  <c r="F327" i="15"/>
  <c r="F328" i="15"/>
  <c r="F329" i="15"/>
  <c r="F330" i="15"/>
  <c r="F331" i="15"/>
  <c r="F332" i="15"/>
  <c r="F333" i="15"/>
  <c r="F334" i="15"/>
  <c r="F335" i="15"/>
  <c r="F336" i="15"/>
  <c r="F337" i="15"/>
  <c r="F338" i="15"/>
  <c r="F339" i="15"/>
  <c r="F340" i="15"/>
  <c r="F341" i="15"/>
  <c r="F342" i="15"/>
  <c r="F343" i="15"/>
  <c r="F344" i="15"/>
  <c r="F345" i="15"/>
  <c r="F346" i="15"/>
  <c r="F347" i="15"/>
  <c r="F348" i="15"/>
  <c r="F349" i="15"/>
  <c r="F350" i="15"/>
  <c r="F351" i="15"/>
  <c r="F352" i="15"/>
  <c r="F353" i="15"/>
  <c r="F354" i="15"/>
  <c r="F355" i="15"/>
  <c r="F356" i="15"/>
  <c r="F357" i="15"/>
  <c r="F358" i="15"/>
  <c r="F359" i="15"/>
  <c r="F360" i="15"/>
  <c r="F361" i="15"/>
  <c r="F362" i="15"/>
  <c r="F363" i="15"/>
  <c r="F364" i="15"/>
  <c r="F365" i="15"/>
  <c r="F366" i="15"/>
  <c r="F367" i="15"/>
  <c r="F368" i="15"/>
  <c r="F369" i="15"/>
  <c r="F370" i="15"/>
  <c r="F371" i="15"/>
  <c r="F372" i="15"/>
  <c r="F373" i="15"/>
  <c r="F374" i="15"/>
  <c r="F375" i="15"/>
  <c r="F376" i="15"/>
  <c r="F377" i="15"/>
  <c r="F378" i="15"/>
  <c r="F379" i="15"/>
  <c r="F380" i="15"/>
  <c r="F381" i="15"/>
  <c r="F382" i="15"/>
  <c r="F383" i="15"/>
  <c r="F384" i="15"/>
  <c r="F385" i="15"/>
  <c r="F386" i="15"/>
  <c r="F387" i="15"/>
  <c r="F388" i="15"/>
  <c r="F389" i="15"/>
  <c r="F390" i="15"/>
  <c r="F391" i="15"/>
  <c r="F392" i="15"/>
  <c r="F393" i="15"/>
  <c r="F394" i="15"/>
  <c r="F395" i="15"/>
  <c r="F396" i="15"/>
  <c r="F397" i="15"/>
  <c r="F398" i="15"/>
  <c r="F399" i="15"/>
  <c r="F400" i="15"/>
  <c r="F401" i="15"/>
  <c r="F402" i="15"/>
  <c r="F403" i="15"/>
  <c r="F404" i="15"/>
  <c r="F405" i="15"/>
  <c r="F406" i="15"/>
  <c r="F407" i="15"/>
  <c r="F408" i="15"/>
  <c r="F409" i="15"/>
  <c r="F410" i="15"/>
  <c r="F411" i="15"/>
  <c r="F412" i="15"/>
  <c r="F413" i="15"/>
  <c r="F414" i="15"/>
  <c r="F415" i="15"/>
  <c r="F416" i="15"/>
  <c r="F417" i="15"/>
  <c r="F418" i="15"/>
  <c r="F419" i="15"/>
  <c r="F420" i="15"/>
  <c r="F421" i="15"/>
  <c r="F422" i="15"/>
  <c r="F423" i="15"/>
  <c r="F424" i="15"/>
  <c r="F425" i="15"/>
  <c r="F426" i="15"/>
  <c r="F427" i="15"/>
  <c r="F428" i="15"/>
  <c r="F14" i="15"/>
  <c r="F13" i="15"/>
  <c r="C428" i="15"/>
  <c r="G428" i="15" s="1"/>
  <c r="G427" i="15"/>
  <c r="C427" i="15"/>
  <c r="G426" i="15"/>
  <c r="C426" i="15"/>
  <c r="C425" i="15"/>
  <c r="C424" i="15"/>
  <c r="G424" i="15" s="1"/>
  <c r="G423" i="15"/>
  <c r="C423" i="15"/>
  <c r="G422" i="15"/>
  <c r="C422" i="15"/>
  <c r="C421" i="15"/>
  <c r="C420" i="15"/>
  <c r="G420" i="15" s="1"/>
  <c r="G419" i="15"/>
  <c r="C419" i="15"/>
  <c r="G418" i="15"/>
  <c r="C418" i="15"/>
  <c r="C417" i="15"/>
  <c r="C416" i="15"/>
  <c r="G416" i="15" s="1"/>
  <c r="G415" i="15"/>
  <c r="C415" i="15"/>
  <c r="G414" i="15"/>
  <c r="C414" i="15"/>
  <c r="C413" i="15"/>
  <c r="C412" i="15"/>
  <c r="G412" i="15" s="1"/>
  <c r="G411" i="15"/>
  <c r="C411" i="15"/>
  <c r="G410" i="15"/>
  <c r="C410" i="15"/>
  <c r="C409" i="15"/>
  <c r="C408" i="15"/>
  <c r="G408" i="15" s="1"/>
  <c r="G407" i="15"/>
  <c r="C407" i="15"/>
  <c r="G406" i="15"/>
  <c r="C406" i="15"/>
  <c r="C405" i="15"/>
  <c r="C404" i="15"/>
  <c r="G404" i="15" s="1"/>
  <c r="G403" i="15"/>
  <c r="C403" i="15"/>
  <c r="G402" i="15"/>
  <c r="C402" i="15"/>
  <c r="C401" i="15"/>
  <c r="C400" i="15"/>
  <c r="G400" i="15" s="1"/>
  <c r="G399" i="15"/>
  <c r="C399" i="15"/>
  <c r="G398" i="15"/>
  <c r="C398" i="15"/>
  <c r="C397" i="15"/>
  <c r="C396" i="15"/>
  <c r="G396" i="15" s="1"/>
  <c r="G395" i="15"/>
  <c r="C395" i="15"/>
  <c r="G394" i="15"/>
  <c r="C394" i="15"/>
  <c r="C393" i="15"/>
  <c r="C392" i="15"/>
  <c r="G392" i="15" s="1"/>
  <c r="G391" i="15"/>
  <c r="C391" i="15"/>
  <c r="G390" i="15"/>
  <c r="C390" i="15"/>
  <c r="C389" i="15"/>
  <c r="C388" i="15"/>
  <c r="G388" i="15" s="1"/>
  <c r="G387" i="15"/>
  <c r="C387" i="15"/>
  <c r="G386" i="15"/>
  <c r="C386" i="15"/>
  <c r="C385" i="15"/>
  <c r="C384" i="15"/>
  <c r="G384" i="15" s="1"/>
  <c r="G383" i="15"/>
  <c r="C383" i="15"/>
  <c r="G382" i="15"/>
  <c r="C382" i="15"/>
  <c r="C381" i="15"/>
  <c r="C380" i="15"/>
  <c r="G380" i="15" s="1"/>
  <c r="G379" i="15"/>
  <c r="C379" i="15"/>
  <c r="G378" i="15"/>
  <c r="C378" i="15"/>
  <c r="C377" i="15"/>
  <c r="C376" i="15"/>
  <c r="G376" i="15" s="1"/>
  <c r="G375" i="15"/>
  <c r="C375" i="15"/>
  <c r="G374" i="15"/>
  <c r="C374" i="15"/>
  <c r="C373" i="15"/>
  <c r="C372" i="15"/>
  <c r="G372" i="15" s="1"/>
  <c r="G371" i="15"/>
  <c r="C371" i="15"/>
  <c r="G370" i="15"/>
  <c r="C370" i="15"/>
  <c r="C369" i="15"/>
  <c r="C368" i="15"/>
  <c r="G368" i="15" s="1"/>
  <c r="G367" i="15"/>
  <c r="C367" i="15"/>
  <c r="G366" i="15"/>
  <c r="C366" i="15"/>
  <c r="C365" i="15"/>
  <c r="C364" i="15"/>
  <c r="G364" i="15" s="1"/>
  <c r="G363" i="15"/>
  <c r="C363" i="15"/>
  <c r="G362" i="15"/>
  <c r="C362" i="15"/>
  <c r="C361" i="15"/>
  <c r="C360" i="15"/>
  <c r="G360" i="15" s="1"/>
  <c r="G359" i="15"/>
  <c r="C359" i="15"/>
  <c r="G358" i="15"/>
  <c r="C358" i="15"/>
  <c r="C357" i="15"/>
  <c r="C356" i="15"/>
  <c r="G356" i="15" s="1"/>
  <c r="G355" i="15"/>
  <c r="C355" i="15"/>
  <c r="G354" i="15"/>
  <c r="C354" i="15"/>
  <c r="C353" i="15"/>
  <c r="C352" i="15"/>
  <c r="G352" i="15" s="1"/>
  <c r="G351" i="15"/>
  <c r="C351" i="15"/>
  <c r="G350" i="15"/>
  <c r="C350" i="15"/>
  <c r="C349" i="15"/>
  <c r="C348" i="15"/>
  <c r="G348" i="15" s="1"/>
  <c r="G347" i="15"/>
  <c r="C347" i="15"/>
  <c r="G346" i="15"/>
  <c r="C346" i="15"/>
  <c r="C345" i="15"/>
  <c r="C344" i="15"/>
  <c r="G344" i="15" s="1"/>
  <c r="G343" i="15"/>
  <c r="C343" i="15"/>
  <c r="G342" i="15"/>
  <c r="C342" i="15"/>
  <c r="C341" i="15"/>
  <c r="C340" i="15"/>
  <c r="G340" i="15" s="1"/>
  <c r="G339" i="15"/>
  <c r="C339" i="15"/>
  <c r="G338" i="15"/>
  <c r="C338" i="15"/>
  <c r="C337" i="15"/>
  <c r="C336" i="15"/>
  <c r="G336" i="15" s="1"/>
  <c r="G335" i="15"/>
  <c r="C335" i="15"/>
  <c r="G334" i="15"/>
  <c r="C334" i="15"/>
  <c r="C333" i="15"/>
  <c r="C332" i="15"/>
  <c r="G332" i="15" s="1"/>
  <c r="G331" i="15"/>
  <c r="C331" i="15"/>
  <c r="G330" i="15"/>
  <c r="C330" i="15"/>
  <c r="C329" i="15"/>
  <c r="C328" i="15"/>
  <c r="G328" i="15" s="1"/>
  <c r="G327" i="15"/>
  <c r="C327" i="15"/>
  <c r="G326" i="15"/>
  <c r="C326" i="15"/>
  <c r="C325" i="15"/>
  <c r="C324" i="15"/>
  <c r="G324" i="15" s="1"/>
  <c r="G323" i="15"/>
  <c r="C323" i="15"/>
  <c r="G322" i="15"/>
  <c r="C322" i="15"/>
  <c r="C321" i="15"/>
  <c r="C320" i="15"/>
  <c r="G320" i="15" s="1"/>
  <c r="G319" i="15"/>
  <c r="C319" i="15"/>
  <c r="G318" i="15"/>
  <c r="C318" i="15"/>
  <c r="C317" i="15"/>
  <c r="C316" i="15"/>
  <c r="G316" i="15" s="1"/>
  <c r="G315" i="15"/>
  <c r="C315" i="15"/>
  <c r="G314" i="15"/>
  <c r="C314" i="15"/>
  <c r="C313" i="15"/>
  <c r="C312" i="15"/>
  <c r="G312" i="15" s="1"/>
  <c r="G311" i="15"/>
  <c r="C311" i="15"/>
  <c r="G310" i="15"/>
  <c r="C310" i="15"/>
  <c r="C309" i="15"/>
  <c r="C308" i="15"/>
  <c r="G308" i="15" s="1"/>
  <c r="G307" i="15"/>
  <c r="C307" i="15"/>
  <c r="G306" i="15"/>
  <c r="C306" i="15"/>
  <c r="C305" i="15"/>
  <c r="C304" i="15"/>
  <c r="G304" i="15" s="1"/>
  <c r="G303" i="15"/>
  <c r="C303" i="15"/>
  <c r="G302" i="15"/>
  <c r="C302" i="15"/>
  <c r="C301" i="15"/>
  <c r="C300" i="15"/>
  <c r="G300" i="15" s="1"/>
  <c r="G299" i="15"/>
  <c r="C299" i="15"/>
  <c r="G298" i="15"/>
  <c r="C298" i="15"/>
  <c r="C297" i="15"/>
  <c r="C296" i="15"/>
  <c r="G296" i="15" s="1"/>
  <c r="G295" i="15"/>
  <c r="C295" i="15"/>
  <c r="G294" i="15"/>
  <c r="C294" i="15"/>
  <c r="C293" i="15"/>
  <c r="C292" i="15"/>
  <c r="G292" i="15" s="1"/>
  <c r="G291" i="15"/>
  <c r="C291" i="15"/>
  <c r="G290" i="15"/>
  <c r="C290" i="15"/>
  <c r="C289" i="15"/>
  <c r="C288" i="15"/>
  <c r="G288" i="15" s="1"/>
  <c r="G287" i="15"/>
  <c r="C287" i="15"/>
  <c r="G286" i="15"/>
  <c r="C286" i="15"/>
  <c r="C285" i="15"/>
  <c r="G285" i="15" s="1"/>
  <c r="C284" i="15"/>
  <c r="G283" i="15"/>
  <c r="C283" i="15"/>
  <c r="G282" i="15"/>
  <c r="C282" i="15"/>
  <c r="C281" i="15"/>
  <c r="G281" i="15" s="1"/>
  <c r="C280" i="15"/>
  <c r="G279" i="15"/>
  <c r="C279" i="15"/>
  <c r="G278" i="15"/>
  <c r="C278" i="15"/>
  <c r="C277" i="15"/>
  <c r="G277" i="15" s="1"/>
  <c r="C276" i="15"/>
  <c r="G275" i="15"/>
  <c r="C275" i="15"/>
  <c r="G274" i="15"/>
  <c r="C274" i="15"/>
  <c r="C273" i="15"/>
  <c r="G273" i="15" s="1"/>
  <c r="C272" i="15"/>
  <c r="G271" i="15"/>
  <c r="C271" i="15"/>
  <c r="G270" i="15"/>
  <c r="C270" i="15"/>
  <c r="C269" i="15"/>
  <c r="G269" i="15" s="1"/>
  <c r="C268" i="15"/>
  <c r="G267" i="15"/>
  <c r="C267" i="15"/>
  <c r="G266" i="15"/>
  <c r="C266" i="15"/>
  <c r="C265" i="15"/>
  <c r="G265" i="15" s="1"/>
  <c r="C264" i="15"/>
  <c r="G264" i="15" s="1"/>
  <c r="G263" i="15"/>
  <c r="C263" i="15"/>
  <c r="G262" i="15"/>
  <c r="C262" i="15"/>
  <c r="G261" i="15"/>
  <c r="C261" i="15"/>
  <c r="C260" i="15"/>
  <c r="G260" i="15" s="1"/>
  <c r="C259" i="15"/>
  <c r="G258" i="15"/>
  <c r="C258" i="15"/>
  <c r="G257" i="15"/>
  <c r="C257" i="15"/>
  <c r="C256" i="15"/>
  <c r="G256" i="15" s="1"/>
  <c r="C255" i="15"/>
  <c r="G254" i="15"/>
  <c r="C254" i="15"/>
  <c r="G253" i="15"/>
  <c r="C253" i="15"/>
  <c r="C252" i="15"/>
  <c r="G252" i="15" s="1"/>
  <c r="C251" i="15"/>
  <c r="G250" i="15"/>
  <c r="C250" i="15"/>
  <c r="G249" i="15"/>
  <c r="C249" i="15"/>
  <c r="C248" i="15"/>
  <c r="G248" i="15" s="1"/>
  <c r="C247" i="15"/>
  <c r="G246" i="15"/>
  <c r="C246" i="15"/>
  <c r="G245" i="15"/>
  <c r="C245" i="15"/>
  <c r="C244" i="15"/>
  <c r="G244" i="15" s="1"/>
  <c r="C243" i="15"/>
  <c r="G242" i="15"/>
  <c r="C242" i="15"/>
  <c r="G241" i="15"/>
  <c r="C241" i="15"/>
  <c r="C240" i="15"/>
  <c r="G240" i="15" s="1"/>
  <c r="C239" i="15"/>
  <c r="G238" i="15"/>
  <c r="C238" i="15"/>
  <c r="G237" i="15"/>
  <c r="C237" i="15"/>
  <c r="C236" i="15"/>
  <c r="G236" i="15" s="1"/>
  <c r="C235" i="15"/>
  <c r="G234" i="15"/>
  <c r="C234" i="15"/>
  <c r="G233" i="15"/>
  <c r="C233" i="15"/>
  <c r="C232" i="15"/>
  <c r="G232" i="15" s="1"/>
  <c r="C231" i="15"/>
  <c r="G230" i="15"/>
  <c r="C230" i="15"/>
  <c r="G229" i="15"/>
  <c r="C229" i="15"/>
  <c r="C228" i="15"/>
  <c r="G228" i="15" s="1"/>
  <c r="C227" i="15"/>
  <c r="G226" i="15"/>
  <c r="C226" i="15"/>
  <c r="G225" i="15"/>
  <c r="C225" i="15"/>
  <c r="C224" i="15"/>
  <c r="G224" i="15" s="1"/>
  <c r="C223" i="15"/>
  <c r="G222" i="15"/>
  <c r="C222" i="15"/>
  <c r="G221" i="15"/>
  <c r="C221" i="15"/>
  <c r="C220" i="15"/>
  <c r="G220" i="15" s="1"/>
  <c r="C219" i="15"/>
  <c r="G218" i="15"/>
  <c r="C218" i="15"/>
  <c r="G217" i="15"/>
  <c r="C217" i="15"/>
  <c r="C216" i="15"/>
  <c r="G216" i="15" s="1"/>
  <c r="C215" i="15"/>
  <c r="G214" i="15"/>
  <c r="C214" i="15"/>
  <c r="G213" i="15"/>
  <c r="C213" i="15"/>
  <c r="C212" i="15"/>
  <c r="G212" i="15" s="1"/>
  <c r="C211" i="15"/>
  <c r="G210" i="15"/>
  <c r="C210" i="15"/>
  <c r="G209" i="15"/>
  <c r="C209" i="15"/>
  <c r="C208" i="15"/>
  <c r="G208" i="15" s="1"/>
  <c r="C207" i="15"/>
  <c r="G206" i="15"/>
  <c r="C206" i="15"/>
  <c r="G205" i="15"/>
  <c r="C205" i="15"/>
  <c r="C204" i="15"/>
  <c r="G204" i="15" s="1"/>
  <c r="C203" i="15"/>
  <c r="G202" i="15"/>
  <c r="C202" i="15"/>
  <c r="G201" i="15"/>
  <c r="C201" i="15"/>
  <c r="C200" i="15"/>
  <c r="G200" i="15" s="1"/>
  <c r="C199" i="15"/>
  <c r="G198" i="15"/>
  <c r="C198" i="15"/>
  <c r="G197" i="15"/>
  <c r="C197" i="15"/>
  <c r="C196" i="15"/>
  <c r="G196" i="15" s="1"/>
  <c r="C195" i="15"/>
  <c r="G194" i="15"/>
  <c r="C194" i="15"/>
  <c r="G193" i="15"/>
  <c r="C193" i="15"/>
  <c r="C192" i="15"/>
  <c r="G192" i="15" s="1"/>
  <c r="C191" i="15"/>
  <c r="G190" i="15"/>
  <c r="C190" i="15"/>
  <c r="G189" i="15"/>
  <c r="C189" i="15"/>
  <c r="C188" i="15"/>
  <c r="G188" i="15" s="1"/>
  <c r="C187" i="15"/>
  <c r="G186" i="15"/>
  <c r="C186" i="15"/>
  <c r="G185" i="15"/>
  <c r="C185" i="15"/>
  <c r="C184" i="15"/>
  <c r="G184" i="15" s="1"/>
  <c r="C183" i="15"/>
  <c r="G182" i="15"/>
  <c r="C182" i="15"/>
  <c r="G181" i="15"/>
  <c r="C181" i="15"/>
  <c r="C180" i="15"/>
  <c r="G180" i="15" s="1"/>
  <c r="C179" i="15"/>
  <c r="G178" i="15"/>
  <c r="C178" i="15"/>
  <c r="G177" i="15"/>
  <c r="C177" i="15"/>
  <c r="C176" i="15"/>
  <c r="G176" i="15" s="1"/>
  <c r="C175" i="15"/>
  <c r="G174" i="15"/>
  <c r="C174" i="15"/>
  <c r="G173" i="15"/>
  <c r="C173" i="15"/>
  <c r="C172" i="15"/>
  <c r="G172" i="15" s="1"/>
  <c r="C171" i="15"/>
  <c r="G170" i="15"/>
  <c r="C170" i="15"/>
  <c r="G169" i="15"/>
  <c r="C169" i="15"/>
  <c r="C168" i="15"/>
  <c r="G168" i="15" s="1"/>
  <c r="C167" i="15"/>
  <c r="G166" i="15"/>
  <c r="C166" i="15"/>
  <c r="G165" i="15"/>
  <c r="C165" i="15"/>
  <c r="C164" i="15"/>
  <c r="G164" i="15" s="1"/>
  <c r="C163" i="15"/>
  <c r="G162" i="15"/>
  <c r="C162" i="15"/>
  <c r="G161" i="15"/>
  <c r="C161" i="15"/>
  <c r="C160" i="15"/>
  <c r="G160" i="15" s="1"/>
  <c r="C159" i="15"/>
  <c r="G158" i="15"/>
  <c r="C158" i="15"/>
  <c r="G157" i="15"/>
  <c r="C157" i="15"/>
  <c r="C156" i="15"/>
  <c r="G156" i="15" s="1"/>
  <c r="C155" i="15"/>
  <c r="G154" i="15"/>
  <c r="C154" i="15"/>
  <c r="G153" i="15"/>
  <c r="C153" i="15"/>
  <c r="C152" i="15"/>
  <c r="G152" i="15" s="1"/>
  <c r="C151" i="15"/>
  <c r="G150" i="15"/>
  <c r="C150" i="15"/>
  <c r="G149" i="15"/>
  <c r="C149" i="15"/>
  <c r="C148" i="15"/>
  <c r="G148" i="15" s="1"/>
  <c r="C147" i="15"/>
  <c r="G146" i="15"/>
  <c r="C146" i="15"/>
  <c r="G145" i="15"/>
  <c r="C145" i="15"/>
  <c r="C144" i="15"/>
  <c r="G144" i="15" s="1"/>
  <c r="C143" i="15"/>
  <c r="G142" i="15"/>
  <c r="C142" i="15"/>
  <c r="G141" i="15"/>
  <c r="C141" i="15"/>
  <c r="C140" i="15"/>
  <c r="G140" i="15" s="1"/>
  <c r="C139" i="15"/>
  <c r="G138" i="15"/>
  <c r="C138" i="15"/>
  <c r="G137" i="15"/>
  <c r="C137" i="15"/>
  <c r="C136" i="15"/>
  <c r="G136" i="15" s="1"/>
  <c r="C135" i="15"/>
  <c r="G134" i="15"/>
  <c r="C134" i="15"/>
  <c r="G133" i="15"/>
  <c r="C133" i="15"/>
  <c r="C132" i="15"/>
  <c r="G132" i="15" s="1"/>
  <c r="G131" i="15"/>
  <c r="C131" i="15"/>
  <c r="G130" i="15"/>
  <c r="C130" i="15"/>
  <c r="C129" i="15"/>
  <c r="G129" i="15" s="1"/>
  <c r="C128" i="15"/>
  <c r="G128" i="15" s="1"/>
  <c r="G127" i="15"/>
  <c r="C127" i="15"/>
  <c r="G126" i="15"/>
  <c r="C126" i="15"/>
  <c r="G125" i="15"/>
  <c r="C125" i="15"/>
  <c r="C124" i="15"/>
  <c r="G124" i="15" s="1"/>
  <c r="C123" i="15"/>
  <c r="G122" i="15"/>
  <c r="C122" i="15"/>
  <c r="C121" i="15"/>
  <c r="G121" i="15" s="1"/>
  <c r="C120" i="15"/>
  <c r="G120" i="15" s="1"/>
  <c r="G119" i="15"/>
  <c r="C119" i="15"/>
  <c r="G118" i="15"/>
  <c r="C118" i="15"/>
  <c r="G117" i="15"/>
  <c r="C117" i="15"/>
  <c r="C116" i="15"/>
  <c r="G116" i="15" s="1"/>
  <c r="C115" i="15"/>
  <c r="G114" i="15"/>
  <c r="C114" i="15"/>
  <c r="C113" i="15"/>
  <c r="G113" i="15" s="1"/>
  <c r="C112" i="15"/>
  <c r="G112" i="15" s="1"/>
  <c r="G111" i="15"/>
  <c r="C111" i="15"/>
  <c r="G110" i="15"/>
  <c r="C110" i="15"/>
  <c r="G109" i="15"/>
  <c r="C109" i="15"/>
  <c r="C108" i="15"/>
  <c r="G108" i="15" s="1"/>
  <c r="C107" i="15"/>
  <c r="G106" i="15"/>
  <c r="C106" i="15"/>
  <c r="C105" i="15"/>
  <c r="G105" i="15" s="1"/>
  <c r="C104" i="15"/>
  <c r="G104" i="15" s="1"/>
  <c r="G103" i="15"/>
  <c r="C103" i="15"/>
  <c r="G102" i="15"/>
  <c r="C102" i="15"/>
  <c r="G101" i="15"/>
  <c r="C101" i="15"/>
  <c r="C100" i="15"/>
  <c r="G100" i="15" s="1"/>
  <c r="C99" i="15"/>
  <c r="G98" i="15"/>
  <c r="C98" i="15"/>
  <c r="C97" i="15"/>
  <c r="G97" i="15" s="1"/>
  <c r="C96" i="15"/>
  <c r="G96" i="15" s="1"/>
  <c r="G95" i="15"/>
  <c r="C95" i="15"/>
  <c r="C94" i="15"/>
  <c r="G94" i="15" s="1"/>
  <c r="C93" i="15"/>
  <c r="G93" i="15" s="1"/>
  <c r="G92" i="15"/>
  <c r="C92" i="15"/>
  <c r="G91" i="15"/>
  <c r="C91" i="15"/>
  <c r="C90" i="15"/>
  <c r="G90" i="15" s="1"/>
  <c r="C89" i="15"/>
  <c r="G89" i="15" s="1"/>
  <c r="G88" i="15"/>
  <c r="C88" i="15"/>
  <c r="G87" i="15"/>
  <c r="C87" i="15"/>
  <c r="C86" i="15"/>
  <c r="G86" i="15" s="1"/>
  <c r="C85" i="15"/>
  <c r="G85" i="15" s="1"/>
  <c r="G84" i="15"/>
  <c r="C84" i="15"/>
  <c r="G83" i="15"/>
  <c r="C83" i="15"/>
  <c r="C82" i="15"/>
  <c r="G82" i="15" s="1"/>
  <c r="C81" i="15"/>
  <c r="G81" i="15" s="1"/>
  <c r="G80" i="15"/>
  <c r="C80" i="15"/>
  <c r="G79" i="15"/>
  <c r="C79" i="15"/>
  <c r="C78" i="15"/>
  <c r="G78" i="15" s="1"/>
  <c r="C77" i="15"/>
  <c r="G77" i="15" s="1"/>
  <c r="G76" i="15"/>
  <c r="C76" i="15"/>
  <c r="G75" i="15"/>
  <c r="C75" i="15"/>
  <c r="C74" i="15"/>
  <c r="G74" i="15" s="1"/>
  <c r="C73" i="15"/>
  <c r="G73" i="15" s="1"/>
  <c r="G72" i="15"/>
  <c r="C72" i="15"/>
  <c r="G71" i="15"/>
  <c r="C71" i="15"/>
  <c r="C70" i="15"/>
  <c r="G70" i="15" s="1"/>
  <c r="C69" i="15"/>
  <c r="G69" i="15" s="1"/>
  <c r="G68" i="15"/>
  <c r="C68" i="15"/>
  <c r="G67" i="15"/>
  <c r="C67" i="15"/>
  <c r="C66" i="15"/>
  <c r="G66" i="15" s="1"/>
  <c r="C65" i="15"/>
  <c r="G65" i="15" s="1"/>
  <c r="G64" i="15"/>
  <c r="C64" i="15"/>
  <c r="G63" i="15"/>
  <c r="C63" i="15"/>
  <c r="C62" i="15"/>
  <c r="G62" i="15" s="1"/>
  <c r="C61" i="15"/>
  <c r="G61" i="15" s="1"/>
  <c r="G60" i="15"/>
  <c r="C60" i="15"/>
  <c r="G59" i="15"/>
  <c r="C59" i="15"/>
  <c r="C58" i="15"/>
  <c r="G58" i="15" s="1"/>
  <c r="C57" i="15"/>
  <c r="G57" i="15" s="1"/>
  <c r="G56" i="15"/>
  <c r="C56" i="15"/>
  <c r="G55" i="15"/>
  <c r="C55" i="15"/>
  <c r="C54" i="15"/>
  <c r="G54" i="15" s="1"/>
  <c r="C53" i="15"/>
  <c r="G53" i="15" s="1"/>
  <c r="G52" i="15"/>
  <c r="C52" i="15"/>
  <c r="G51" i="15"/>
  <c r="C51" i="15"/>
  <c r="C50" i="15"/>
  <c r="G50" i="15" s="1"/>
  <c r="C49" i="15"/>
  <c r="G49" i="15" s="1"/>
  <c r="G48" i="15"/>
  <c r="C48" i="15"/>
  <c r="G47" i="15"/>
  <c r="C47" i="15"/>
  <c r="C46" i="15"/>
  <c r="G46" i="15" s="1"/>
  <c r="C45" i="15"/>
  <c r="G45" i="15" s="1"/>
  <c r="G44" i="15"/>
  <c r="C44" i="15"/>
  <c r="G43" i="15"/>
  <c r="C43" i="15"/>
  <c r="C42" i="15"/>
  <c r="G42" i="15" s="1"/>
  <c r="C41" i="15"/>
  <c r="G41" i="15" s="1"/>
  <c r="G40" i="15"/>
  <c r="C40" i="15"/>
  <c r="G39" i="15"/>
  <c r="C39" i="15"/>
  <c r="C38" i="15"/>
  <c r="G38" i="15" s="1"/>
  <c r="C37" i="15"/>
  <c r="G37" i="15" s="1"/>
  <c r="G36" i="15"/>
  <c r="C36" i="15"/>
  <c r="G35" i="15"/>
  <c r="C35" i="15"/>
  <c r="C34" i="15"/>
  <c r="G34" i="15" s="1"/>
  <c r="C33" i="15"/>
  <c r="G33" i="15" s="1"/>
  <c r="G32" i="15"/>
  <c r="C32" i="15"/>
  <c r="G31" i="15"/>
  <c r="C31" i="15"/>
  <c r="C30" i="15"/>
  <c r="G30" i="15" s="1"/>
  <c r="C29" i="15"/>
  <c r="G29" i="15" s="1"/>
  <c r="G28" i="15"/>
  <c r="C28" i="15"/>
  <c r="G27" i="15"/>
  <c r="C27" i="15"/>
  <c r="C26" i="15"/>
  <c r="G26" i="15" s="1"/>
  <c r="C25" i="15"/>
  <c r="G25" i="15" s="1"/>
  <c r="G24" i="15"/>
  <c r="C24" i="15"/>
  <c r="G23" i="15"/>
  <c r="C23" i="15"/>
  <c r="C22" i="15"/>
  <c r="G22" i="15" s="1"/>
  <c r="C21" i="15"/>
  <c r="G21" i="15" s="1"/>
  <c r="G20" i="15"/>
  <c r="C20" i="15"/>
  <c r="G19" i="15"/>
  <c r="C19" i="15"/>
  <c r="C18" i="15"/>
  <c r="G18" i="15" s="1"/>
  <c r="C17" i="15"/>
  <c r="G17" i="15" s="1"/>
  <c r="G16" i="15"/>
  <c r="C16" i="15"/>
  <c r="G15" i="15"/>
  <c r="C15" i="15"/>
  <c r="C14" i="15"/>
  <c r="G14" i="15" s="1"/>
  <c r="G13" i="15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80" i="14"/>
  <c r="F181" i="14"/>
  <c r="F182" i="14"/>
  <c r="F183" i="14"/>
  <c r="F184" i="14"/>
  <c r="F185" i="14"/>
  <c r="F186" i="14"/>
  <c r="F187" i="14"/>
  <c r="F188" i="14"/>
  <c r="F189" i="14"/>
  <c r="F190" i="14"/>
  <c r="F191" i="14"/>
  <c r="F192" i="14"/>
  <c r="F193" i="14"/>
  <c r="F194" i="14"/>
  <c r="F195" i="14"/>
  <c r="F196" i="14"/>
  <c r="F197" i="14"/>
  <c r="F198" i="14"/>
  <c r="F199" i="14"/>
  <c r="F200" i="14"/>
  <c r="F201" i="14"/>
  <c r="F202" i="14"/>
  <c r="F203" i="14"/>
  <c r="F204" i="14"/>
  <c r="F205" i="14"/>
  <c r="F206" i="14"/>
  <c r="F207" i="14"/>
  <c r="F208" i="14"/>
  <c r="F209" i="14"/>
  <c r="F210" i="14"/>
  <c r="F211" i="14"/>
  <c r="F212" i="14"/>
  <c r="F213" i="14"/>
  <c r="F214" i="14"/>
  <c r="F215" i="14"/>
  <c r="F216" i="14"/>
  <c r="F217" i="14"/>
  <c r="F218" i="14"/>
  <c r="F219" i="14"/>
  <c r="F220" i="14"/>
  <c r="F221" i="14"/>
  <c r="F222" i="14"/>
  <c r="F223" i="14"/>
  <c r="F224" i="14"/>
  <c r="F225" i="14"/>
  <c r="F226" i="14"/>
  <c r="F227" i="14"/>
  <c r="F228" i="14"/>
  <c r="F229" i="14"/>
  <c r="F230" i="14"/>
  <c r="F231" i="14"/>
  <c r="F232" i="14"/>
  <c r="F233" i="14"/>
  <c r="F234" i="14"/>
  <c r="F235" i="14"/>
  <c r="F236" i="14"/>
  <c r="F237" i="14"/>
  <c r="F238" i="14"/>
  <c r="F239" i="14"/>
  <c r="F240" i="14"/>
  <c r="F241" i="14"/>
  <c r="F242" i="14"/>
  <c r="F243" i="14"/>
  <c r="F244" i="14"/>
  <c r="F245" i="14"/>
  <c r="F246" i="14"/>
  <c r="F247" i="14"/>
  <c r="F248" i="14"/>
  <c r="F249" i="14"/>
  <c r="F250" i="14"/>
  <c r="F251" i="14"/>
  <c r="F252" i="14"/>
  <c r="F253" i="14"/>
  <c r="F254" i="14"/>
  <c r="F255" i="14"/>
  <c r="F256" i="14"/>
  <c r="F257" i="14"/>
  <c r="F258" i="14"/>
  <c r="F259" i="14"/>
  <c r="F260" i="14"/>
  <c r="F261" i="14"/>
  <c r="F262" i="14"/>
  <c r="F263" i="14"/>
  <c r="F264" i="14"/>
  <c r="F265" i="14"/>
  <c r="F266" i="14"/>
  <c r="F267" i="14"/>
  <c r="F268" i="14"/>
  <c r="F269" i="14"/>
  <c r="F270" i="14"/>
  <c r="F271" i="14"/>
  <c r="F272" i="14"/>
  <c r="F273" i="14"/>
  <c r="F274" i="14"/>
  <c r="F275" i="14"/>
  <c r="F276" i="14"/>
  <c r="F277" i="14"/>
  <c r="F278" i="14"/>
  <c r="F279" i="14"/>
  <c r="F280" i="14"/>
  <c r="F281" i="14"/>
  <c r="F282" i="14"/>
  <c r="F283" i="14"/>
  <c r="F284" i="14"/>
  <c r="F285" i="14"/>
  <c r="F286" i="14"/>
  <c r="F287" i="14"/>
  <c r="F288" i="14"/>
  <c r="F289" i="14"/>
  <c r="F290" i="14"/>
  <c r="F291" i="14"/>
  <c r="F292" i="14"/>
  <c r="F293" i="14"/>
  <c r="F294" i="14"/>
  <c r="F295" i="14"/>
  <c r="F296" i="14"/>
  <c r="F297" i="14"/>
  <c r="F298" i="14"/>
  <c r="F299" i="14"/>
  <c r="F300" i="14"/>
  <c r="F301" i="14"/>
  <c r="F302" i="14"/>
  <c r="F303" i="14"/>
  <c r="F304" i="14"/>
  <c r="F305" i="14"/>
  <c r="F306" i="14"/>
  <c r="F307" i="14"/>
  <c r="F308" i="14"/>
  <c r="F309" i="14"/>
  <c r="F310" i="14"/>
  <c r="F311" i="14"/>
  <c r="F312" i="14"/>
  <c r="F313" i="14"/>
  <c r="F314" i="14"/>
  <c r="F315" i="14"/>
  <c r="F316" i="14"/>
  <c r="F317" i="14"/>
  <c r="F318" i="14"/>
  <c r="F319" i="14"/>
  <c r="F320" i="14"/>
  <c r="F321" i="14"/>
  <c r="F322" i="14"/>
  <c r="F323" i="14"/>
  <c r="F324" i="14"/>
  <c r="F325" i="14"/>
  <c r="F326" i="14"/>
  <c r="F327" i="14"/>
  <c r="F328" i="14"/>
  <c r="F329" i="14"/>
  <c r="F330" i="14"/>
  <c r="F331" i="14"/>
  <c r="F332" i="14"/>
  <c r="F333" i="14"/>
  <c r="F334" i="14"/>
  <c r="F335" i="14"/>
  <c r="F336" i="14"/>
  <c r="F337" i="14"/>
  <c r="F338" i="14"/>
  <c r="F339" i="14"/>
  <c r="F340" i="14"/>
  <c r="F341" i="14"/>
  <c r="F342" i="14"/>
  <c r="F343" i="14"/>
  <c r="F344" i="14"/>
  <c r="F345" i="14"/>
  <c r="F346" i="14"/>
  <c r="F347" i="14"/>
  <c r="F348" i="14"/>
  <c r="F349" i="14"/>
  <c r="F350" i="14"/>
  <c r="F351" i="14"/>
  <c r="F352" i="14"/>
  <c r="F353" i="14"/>
  <c r="F354" i="14"/>
  <c r="F355" i="14"/>
  <c r="F356" i="14"/>
  <c r="F357" i="14"/>
  <c r="F358" i="14"/>
  <c r="F359" i="14"/>
  <c r="F360" i="14"/>
  <c r="F361" i="14"/>
  <c r="F362" i="14"/>
  <c r="F363" i="14"/>
  <c r="F364" i="14"/>
  <c r="F365" i="14"/>
  <c r="F366" i="14"/>
  <c r="F367" i="14"/>
  <c r="F368" i="14"/>
  <c r="F369" i="14"/>
  <c r="F370" i="14"/>
  <c r="F371" i="14"/>
  <c r="F372" i="14"/>
  <c r="F373" i="14"/>
  <c r="F374" i="14"/>
  <c r="F375" i="14"/>
  <c r="F376" i="14"/>
  <c r="F377" i="14"/>
  <c r="F378" i="14"/>
  <c r="F379" i="14"/>
  <c r="F380" i="14"/>
  <c r="F381" i="14"/>
  <c r="F382" i="14"/>
  <c r="F383" i="14"/>
  <c r="F384" i="14"/>
  <c r="F385" i="14"/>
  <c r="F386" i="14"/>
  <c r="F387" i="14"/>
  <c r="F388" i="14"/>
  <c r="F389" i="14"/>
  <c r="F390" i="14"/>
  <c r="F391" i="14"/>
  <c r="F392" i="14"/>
  <c r="F393" i="14"/>
  <c r="F394" i="14"/>
  <c r="F395" i="14"/>
  <c r="F396" i="14"/>
  <c r="F397" i="14"/>
  <c r="F398" i="14"/>
  <c r="F399" i="14"/>
  <c r="F400" i="14"/>
  <c r="F401" i="14"/>
  <c r="F402" i="14"/>
  <c r="F403" i="14"/>
  <c r="F404" i="14"/>
  <c r="F405" i="14"/>
  <c r="F406" i="14"/>
  <c r="F407" i="14"/>
  <c r="F408" i="14"/>
  <c r="F409" i="14"/>
  <c r="F410" i="14"/>
  <c r="F411" i="14"/>
  <c r="F412" i="14"/>
  <c r="F413" i="14"/>
  <c r="F414" i="14"/>
  <c r="F415" i="14"/>
  <c r="F416" i="14"/>
  <c r="F417" i="14"/>
  <c r="F418" i="14"/>
  <c r="F419" i="14"/>
  <c r="F420" i="14"/>
  <c r="F421" i="14"/>
  <c r="F422" i="14"/>
  <c r="F423" i="14"/>
  <c r="F424" i="14"/>
  <c r="F425" i="14"/>
  <c r="F426" i="14"/>
  <c r="F427" i="14"/>
  <c r="F428" i="14"/>
  <c r="F429" i="14"/>
  <c r="F430" i="14"/>
  <c r="F431" i="14"/>
  <c r="F432" i="14"/>
  <c r="F433" i="14"/>
  <c r="F434" i="14"/>
  <c r="F435" i="14"/>
  <c r="F436" i="14"/>
  <c r="F437" i="14"/>
  <c r="F438" i="14"/>
  <c r="F439" i="14"/>
  <c r="F440" i="14"/>
  <c r="F441" i="14"/>
  <c r="F442" i="14"/>
  <c r="F443" i="14"/>
  <c r="F444" i="14"/>
  <c r="F445" i="14"/>
  <c r="F446" i="14"/>
  <c r="F447" i="14"/>
  <c r="F448" i="14"/>
  <c r="F449" i="14"/>
  <c r="F450" i="14"/>
  <c r="F451" i="14"/>
  <c r="F452" i="14"/>
  <c r="F453" i="14"/>
  <c r="F454" i="14"/>
  <c r="F455" i="14"/>
  <c r="F456" i="14"/>
  <c r="F457" i="14"/>
  <c r="F458" i="14"/>
  <c r="F459" i="14"/>
  <c r="F460" i="14"/>
  <c r="F461" i="14"/>
  <c r="F462" i="14"/>
  <c r="F463" i="14"/>
  <c r="F464" i="14"/>
  <c r="F465" i="14"/>
  <c r="F466" i="14"/>
  <c r="F467" i="14"/>
  <c r="F468" i="14"/>
  <c r="F469" i="14"/>
  <c r="F470" i="14"/>
  <c r="F471" i="14"/>
  <c r="F472" i="14"/>
  <c r="F473" i="14"/>
  <c r="F474" i="14"/>
  <c r="F475" i="14"/>
  <c r="F476" i="14"/>
  <c r="F477" i="14"/>
  <c r="F478" i="14"/>
  <c r="F479" i="14"/>
  <c r="F480" i="14"/>
  <c r="F481" i="14"/>
  <c r="F482" i="14"/>
  <c r="F483" i="14"/>
  <c r="F484" i="14"/>
  <c r="F485" i="14"/>
  <c r="F486" i="14"/>
  <c r="F487" i="14"/>
  <c r="F488" i="14"/>
  <c r="F489" i="14"/>
  <c r="F490" i="14"/>
  <c r="F491" i="14"/>
  <c r="F492" i="14"/>
  <c r="F493" i="14"/>
  <c r="F494" i="14"/>
  <c r="F495" i="14"/>
  <c r="F496" i="14"/>
  <c r="F497" i="14"/>
  <c r="F498" i="14"/>
  <c r="F499" i="14"/>
  <c r="F500" i="14"/>
  <c r="F501" i="14"/>
  <c r="F502" i="14"/>
  <c r="F503" i="14"/>
  <c r="F504" i="14"/>
  <c r="F505" i="14"/>
  <c r="F506" i="14"/>
  <c r="F507" i="14"/>
  <c r="F508" i="14"/>
  <c r="F509" i="14"/>
  <c r="F510" i="14"/>
  <c r="F511" i="14"/>
  <c r="F512" i="14"/>
  <c r="F513" i="14"/>
  <c r="F514" i="14"/>
  <c r="F515" i="14"/>
  <c r="F516" i="14"/>
  <c r="F517" i="14"/>
  <c r="F518" i="14"/>
  <c r="F519" i="14"/>
  <c r="F520" i="14"/>
  <c r="F521" i="14"/>
  <c r="F522" i="14"/>
  <c r="F523" i="14"/>
  <c r="F524" i="14"/>
  <c r="F525" i="14"/>
  <c r="F526" i="14"/>
  <c r="F527" i="14"/>
  <c r="F528" i="14"/>
  <c r="F529" i="14"/>
  <c r="F530" i="14"/>
  <c r="F531" i="14"/>
  <c r="F532" i="14"/>
  <c r="F533" i="14"/>
  <c r="F534" i="14"/>
  <c r="F535" i="14"/>
  <c r="F536" i="14"/>
  <c r="F537" i="14"/>
  <c r="F538" i="14"/>
  <c r="F539" i="14"/>
  <c r="F540" i="14"/>
  <c r="F541" i="14"/>
  <c r="F542" i="14"/>
  <c r="F543" i="14"/>
  <c r="F544" i="14"/>
  <c r="F545" i="14"/>
  <c r="F546" i="14"/>
  <c r="F547" i="14"/>
  <c r="F548" i="14"/>
  <c r="F549" i="14"/>
  <c r="F550" i="14"/>
  <c r="F551" i="14"/>
  <c r="F552" i="14"/>
  <c r="F553" i="14"/>
  <c r="F554" i="14"/>
  <c r="F555" i="14"/>
  <c r="F556" i="14"/>
  <c r="F557" i="14"/>
  <c r="F558" i="14"/>
  <c r="F559" i="14"/>
  <c r="F560" i="14"/>
  <c r="F561" i="14"/>
  <c r="F562" i="14"/>
  <c r="F563" i="14"/>
  <c r="F564" i="14"/>
  <c r="F565" i="14"/>
  <c r="F566" i="14"/>
  <c r="F567" i="14"/>
  <c r="F568" i="14"/>
  <c r="F569" i="14"/>
  <c r="F570" i="14"/>
  <c r="F571" i="14"/>
  <c r="F572" i="14"/>
  <c r="F573" i="14"/>
  <c r="F574" i="14"/>
  <c r="F575" i="14"/>
  <c r="F576" i="14"/>
  <c r="F577" i="14"/>
  <c r="F578" i="14"/>
  <c r="F579" i="14"/>
  <c r="F580" i="14"/>
  <c r="F581" i="14"/>
  <c r="F582" i="14"/>
  <c r="F583" i="14"/>
  <c r="F584" i="14"/>
  <c r="F585" i="14"/>
  <c r="F586" i="14"/>
  <c r="F587" i="14"/>
  <c r="F588" i="14"/>
  <c r="F589" i="14"/>
  <c r="F590" i="14"/>
  <c r="F591" i="14"/>
  <c r="F592" i="14"/>
  <c r="F593" i="14"/>
  <c r="F594" i="14"/>
  <c r="F595" i="14"/>
  <c r="F596" i="14"/>
  <c r="F597" i="14"/>
  <c r="F598" i="14"/>
  <c r="F599" i="14"/>
  <c r="F600" i="14"/>
  <c r="F601" i="14"/>
  <c r="F602" i="14"/>
  <c r="F603" i="14"/>
  <c r="F604" i="14"/>
  <c r="F605" i="14"/>
  <c r="F606" i="14"/>
  <c r="F607" i="14"/>
  <c r="F608" i="14"/>
  <c r="F609" i="14"/>
  <c r="F610" i="14"/>
  <c r="F611" i="14"/>
  <c r="F612" i="14"/>
  <c r="F613" i="14"/>
  <c r="F614" i="14"/>
  <c r="F615" i="14"/>
  <c r="F616" i="14"/>
  <c r="F617" i="14"/>
  <c r="F618" i="14"/>
  <c r="F619" i="14"/>
  <c r="F620" i="14"/>
  <c r="F621" i="14"/>
  <c r="F622" i="14"/>
  <c r="F623" i="14"/>
  <c r="F624" i="14"/>
  <c r="F625" i="14"/>
  <c r="F626" i="14"/>
  <c r="F627" i="14"/>
  <c r="F628" i="14"/>
  <c r="F629" i="14"/>
  <c r="F630" i="14"/>
  <c r="F631" i="14"/>
  <c r="F632" i="14"/>
  <c r="F633" i="14"/>
  <c r="F634" i="14"/>
  <c r="F635" i="14"/>
  <c r="F636" i="14"/>
  <c r="F637" i="14"/>
  <c r="F638" i="14"/>
  <c r="F639" i="14"/>
  <c r="F640" i="14"/>
  <c r="F641" i="14"/>
  <c r="F642" i="14"/>
  <c r="F643" i="14"/>
  <c r="F644" i="14"/>
  <c r="F645" i="14"/>
  <c r="F646" i="14"/>
  <c r="F647" i="14"/>
  <c r="F648" i="14"/>
  <c r="F649" i="14"/>
  <c r="F650" i="14"/>
  <c r="F651" i="14"/>
  <c r="F652" i="14"/>
  <c r="F653" i="14"/>
  <c r="F654" i="14"/>
  <c r="F655" i="14"/>
  <c r="F656" i="14"/>
  <c r="F657" i="14"/>
  <c r="F658" i="14"/>
  <c r="F659" i="14"/>
  <c r="F660" i="14"/>
  <c r="F661" i="14"/>
  <c r="F662" i="14"/>
  <c r="F663" i="14"/>
  <c r="F664" i="14"/>
  <c r="F665" i="14"/>
  <c r="F666" i="14"/>
  <c r="F667" i="14"/>
  <c r="F668" i="14"/>
  <c r="F669" i="14"/>
  <c r="F670" i="14"/>
  <c r="F671" i="14"/>
  <c r="F672" i="14"/>
  <c r="F673" i="14"/>
  <c r="F674" i="14"/>
  <c r="F675" i="14"/>
  <c r="F676" i="14"/>
  <c r="F677" i="14"/>
  <c r="F678" i="14"/>
  <c r="F679" i="14"/>
  <c r="F680" i="14"/>
  <c r="F681" i="14"/>
  <c r="F682" i="14"/>
  <c r="F683" i="14"/>
  <c r="F684" i="14"/>
  <c r="F685" i="14"/>
  <c r="F686" i="14"/>
  <c r="F687" i="14"/>
  <c r="F688" i="14"/>
  <c r="F689" i="14"/>
  <c r="F690" i="14"/>
  <c r="F691" i="14"/>
  <c r="F692" i="14"/>
  <c r="F693" i="14"/>
  <c r="F694" i="14"/>
  <c r="F695" i="14"/>
  <c r="F696" i="14"/>
  <c r="F697" i="14"/>
  <c r="F698" i="14"/>
  <c r="F699" i="14"/>
  <c r="F700" i="14"/>
  <c r="F701" i="14"/>
  <c r="F702" i="14"/>
  <c r="F703" i="14"/>
  <c r="F704" i="14"/>
  <c r="F705" i="14"/>
  <c r="F706" i="14"/>
  <c r="F707" i="14"/>
  <c r="F708" i="14"/>
  <c r="F709" i="14"/>
  <c r="F710" i="14"/>
  <c r="F711" i="14"/>
  <c r="F712" i="14"/>
  <c r="F713" i="14"/>
  <c r="F714" i="14"/>
  <c r="F715" i="14"/>
  <c r="F716" i="14"/>
  <c r="F717" i="14"/>
  <c r="F718" i="14"/>
  <c r="F719" i="14"/>
  <c r="F720" i="14"/>
  <c r="F721" i="14"/>
  <c r="F722" i="14"/>
  <c r="F723" i="14"/>
  <c r="F724" i="14"/>
  <c r="F725" i="14"/>
  <c r="F726" i="14"/>
  <c r="F727" i="14"/>
  <c r="F728" i="14"/>
  <c r="F729" i="14"/>
  <c r="F730" i="14"/>
  <c r="F731" i="14"/>
  <c r="F732" i="14"/>
  <c r="F733" i="14"/>
  <c r="F734" i="14"/>
  <c r="F735" i="14"/>
  <c r="F736" i="14"/>
  <c r="F737" i="14"/>
  <c r="F738" i="14"/>
  <c r="F739" i="14"/>
  <c r="F740" i="14"/>
  <c r="F741" i="14"/>
  <c r="F742" i="14"/>
  <c r="F743" i="14"/>
  <c r="F744" i="14"/>
  <c r="F745" i="14"/>
  <c r="F746" i="14"/>
  <c r="F747" i="14"/>
  <c r="F748" i="14"/>
  <c r="F749" i="14"/>
  <c r="F750" i="14"/>
  <c r="F751" i="14"/>
  <c r="F752" i="14"/>
  <c r="F753" i="14"/>
  <c r="F754" i="14"/>
  <c r="F755" i="14"/>
  <c r="F756" i="14"/>
  <c r="F757" i="14"/>
  <c r="F758" i="14"/>
  <c r="F759" i="14"/>
  <c r="F760" i="14"/>
  <c r="F761" i="14"/>
  <c r="F762" i="14"/>
  <c r="F763" i="14"/>
  <c r="F764" i="14"/>
  <c r="F765" i="14"/>
  <c r="F766" i="14"/>
  <c r="F767" i="14"/>
  <c r="F768" i="14"/>
  <c r="F769" i="14"/>
  <c r="F770" i="14"/>
  <c r="F771" i="14"/>
  <c r="F772" i="14"/>
  <c r="F773" i="14"/>
  <c r="F774" i="14"/>
  <c r="F775" i="14"/>
  <c r="F776" i="14"/>
  <c r="F777" i="14"/>
  <c r="F778" i="14"/>
  <c r="F779" i="14"/>
  <c r="F780" i="14"/>
  <c r="F781" i="14"/>
  <c r="F782" i="14"/>
  <c r="F783" i="14"/>
  <c r="F784" i="14"/>
  <c r="F785" i="14"/>
  <c r="F786" i="14"/>
  <c r="F787" i="14"/>
  <c r="F788" i="14"/>
  <c r="F789" i="14"/>
  <c r="F790" i="14"/>
  <c r="F791" i="14"/>
  <c r="F792" i="14"/>
  <c r="F793" i="14"/>
  <c r="F794" i="14"/>
  <c r="F795" i="14"/>
  <c r="F796" i="14"/>
  <c r="F797" i="14"/>
  <c r="F798" i="14"/>
  <c r="F799" i="14"/>
  <c r="F800" i="14"/>
  <c r="F801" i="14"/>
  <c r="F802" i="14"/>
  <c r="F803" i="14"/>
  <c r="F804" i="14"/>
  <c r="F805" i="14"/>
  <c r="F806" i="14"/>
  <c r="F807" i="14"/>
  <c r="F808" i="14"/>
  <c r="F809" i="14"/>
  <c r="F810" i="14"/>
  <c r="F811" i="14"/>
  <c r="F812" i="14"/>
  <c r="F813" i="14"/>
  <c r="F814" i="14"/>
  <c r="F815" i="14"/>
  <c r="F816" i="14"/>
  <c r="F817" i="14"/>
  <c r="F818" i="14"/>
  <c r="F819" i="14"/>
  <c r="F820" i="14"/>
  <c r="F821" i="14"/>
  <c r="F822" i="14"/>
  <c r="F823" i="14"/>
  <c r="F824" i="14"/>
  <c r="F825" i="14"/>
  <c r="F826" i="14"/>
  <c r="F827" i="14"/>
  <c r="F828" i="14"/>
  <c r="F829" i="14"/>
  <c r="F830" i="14"/>
  <c r="F831" i="14"/>
  <c r="F832" i="14"/>
  <c r="F833" i="14"/>
  <c r="F834" i="14"/>
  <c r="F835" i="14"/>
  <c r="F836" i="14"/>
  <c r="F837" i="14"/>
  <c r="F838" i="14"/>
  <c r="F839" i="14"/>
  <c r="F840" i="14"/>
  <c r="F841" i="14"/>
  <c r="F842" i="14"/>
  <c r="F843" i="14"/>
  <c r="F844" i="14"/>
  <c r="F845" i="14"/>
  <c r="F846" i="14"/>
  <c r="F847" i="14"/>
  <c r="F848" i="14"/>
  <c r="F849" i="14"/>
  <c r="F850" i="14"/>
  <c r="F851" i="14"/>
  <c r="F852" i="14"/>
  <c r="F853" i="14"/>
  <c r="F854" i="14"/>
  <c r="F855" i="14"/>
  <c r="F856" i="14"/>
  <c r="F857" i="14"/>
  <c r="F858" i="14"/>
  <c r="F859" i="14"/>
  <c r="F860" i="14"/>
  <c r="F861" i="14"/>
  <c r="F862" i="14"/>
  <c r="F863" i="14"/>
  <c r="F864" i="14"/>
  <c r="F865" i="14"/>
  <c r="F866" i="14"/>
  <c r="F867" i="14"/>
  <c r="F868" i="14"/>
  <c r="F869" i="14"/>
  <c r="F870" i="14"/>
  <c r="F871" i="14"/>
  <c r="F872" i="14"/>
  <c r="F873" i="14"/>
  <c r="F874" i="14"/>
  <c r="F875" i="14"/>
  <c r="F876" i="14"/>
  <c r="F877" i="14"/>
  <c r="F878" i="14"/>
  <c r="F879" i="14"/>
  <c r="F880" i="14"/>
  <c r="F881" i="14"/>
  <c r="F882" i="14"/>
  <c r="F883" i="14"/>
  <c r="F884" i="14"/>
  <c r="F885" i="14"/>
  <c r="F886" i="14"/>
  <c r="F887" i="14"/>
  <c r="F888" i="14"/>
  <c r="F889" i="14"/>
  <c r="F890" i="14"/>
  <c r="F891" i="14"/>
  <c r="F892" i="14"/>
  <c r="F893" i="14"/>
  <c r="F894" i="14"/>
  <c r="F895" i="14"/>
  <c r="F896" i="14"/>
  <c r="F897" i="14"/>
  <c r="F898" i="14"/>
  <c r="F899" i="14"/>
  <c r="F900" i="14"/>
  <c r="F901" i="14"/>
  <c r="F902" i="14"/>
  <c r="F903" i="14"/>
  <c r="F904" i="14"/>
  <c r="F905" i="14"/>
  <c r="F906" i="14"/>
  <c r="F907" i="14"/>
  <c r="F908" i="14"/>
  <c r="F909" i="14"/>
  <c r="F910" i="14"/>
  <c r="F911" i="14"/>
  <c r="F912" i="14"/>
  <c r="F913" i="14"/>
  <c r="F914" i="14"/>
  <c r="F915" i="14"/>
  <c r="F916" i="14"/>
  <c r="F917" i="14"/>
  <c r="F918" i="14"/>
  <c r="F919" i="14"/>
  <c r="F920" i="14"/>
  <c r="F921" i="14"/>
  <c r="F922" i="14"/>
  <c r="F923" i="14"/>
  <c r="F924" i="14"/>
  <c r="F925" i="14"/>
  <c r="F926" i="14"/>
  <c r="F927" i="14"/>
  <c r="F928" i="14"/>
  <c r="F929" i="14"/>
  <c r="F930" i="14"/>
  <c r="F931" i="14"/>
  <c r="F932" i="14"/>
  <c r="F933" i="14"/>
  <c r="F934" i="14"/>
  <c r="F935" i="14"/>
  <c r="F936" i="14"/>
  <c r="F937" i="14"/>
  <c r="F938" i="14"/>
  <c r="F939" i="14"/>
  <c r="F940" i="14"/>
  <c r="F941" i="14"/>
  <c r="F942" i="14"/>
  <c r="F943" i="14"/>
  <c r="F944" i="14"/>
  <c r="F945" i="14"/>
  <c r="F946" i="14"/>
  <c r="F947" i="14"/>
  <c r="F948" i="14"/>
  <c r="F949" i="14"/>
  <c r="F950" i="14"/>
  <c r="F951" i="14"/>
  <c r="F952" i="14"/>
  <c r="F953" i="14"/>
  <c r="F954" i="14"/>
  <c r="F955" i="14"/>
  <c r="F956" i="14"/>
  <c r="F957" i="14"/>
  <c r="F958" i="14"/>
  <c r="F959" i="14"/>
  <c r="F960" i="14"/>
  <c r="F961" i="14"/>
  <c r="F962" i="14"/>
  <c r="F963" i="14"/>
  <c r="F964" i="14"/>
  <c r="F965" i="14"/>
  <c r="F966" i="14"/>
  <c r="F967" i="14"/>
  <c r="F968" i="14"/>
  <c r="F969" i="14"/>
  <c r="F970" i="14"/>
  <c r="F971" i="14"/>
  <c r="F972" i="14"/>
  <c r="F973" i="14"/>
  <c r="F974" i="14"/>
  <c r="F975" i="14"/>
  <c r="F976" i="14"/>
  <c r="F977" i="14"/>
  <c r="F978" i="14"/>
  <c r="F979" i="14"/>
  <c r="F980" i="14"/>
  <c r="F981" i="14"/>
  <c r="F982" i="14"/>
  <c r="F983" i="14"/>
  <c r="F14" i="14"/>
  <c r="F13" i="14"/>
  <c r="G983" i="14"/>
  <c r="C983" i="14"/>
  <c r="G982" i="14"/>
  <c r="C982" i="14"/>
  <c r="C981" i="14"/>
  <c r="G981" i="14" s="1"/>
  <c r="C980" i="14"/>
  <c r="G979" i="14"/>
  <c r="C979" i="14"/>
  <c r="G978" i="14"/>
  <c r="C978" i="14"/>
  <c r="C977" i="14"/>
  <c r="G977" i="14" s="1"/>
  <c r="C976" i="14"/>
  <c r="G975" i="14"/>
  <c r="C975" i="14"/>
  <c r="G974" i="14"/>
  <c r="C974" i="14"/>
  <c r="C973" i="14"/>
  <c r="G973" i="14" s="1"/>
  <c r="C972" i="14"/>
  <c r="G971" i="14"/>
  <c r="C971" i="14"/>
  <c r="G970" i="14"/>
  <c r="C970" i="14"/>
  <c r="C969" i="14"/>
  <c r="G969" i="14" s="1"/>
  <c r="C968" i="14"/>
  <c r="G967" i="14"/>
  <c r="C967" i="14"/>
  <c r="G966" i="14"/>
  <c r="C966" i="14"/>
  <c r="C965" i="14"/>
  <c r="G965" i="14" s="1"/>
  <c r="C964" i="14"/>
  <c r="G963" i="14"/>
  <c r="C963" i="14"/>
  <c r="G962" i="14"/>
  <c r="C962" i="14"/>
  <c r="C961" i="14"/>
  <c r="G961" i="14" s="1"/>
  <c r="C960" i="14"/>
  <c r="G959" i="14"/>
  <c r="C959" i="14"/>
  <c r="G958" i="14"/>
  <c r="C958" i="14"/>
  <c r="C957" i="14"/>
  <c r="G957" i="14" s="1"/>
  <c r="C956" i="14"/>
  <c r="G955" i="14"/>
  <c r="C955" i="14"/>
  <c r="G954" i="14"/>
  <c r="C954" i="14"/>
  <c r="C953" i="14"/>
  <c r="G953" i="14" s="1"/>
  <c r="C952" i="14"/>
  <c r="G951" i="14"/>
  <c r="C951" i="14"/>
  <c r="G950" i="14"/>
  <c r="C950" i="14"/>
  <c r="C949" i="14"/>
  <c r="G949" i="14" s="1"/>
  <c r="C948" i="14"/>
  <c r="G947" i="14"/>
  <c r="C947" i="14"/>
  <c r="G946" i="14"/>
  <c r="C946" i="14"/>
  <c r="C945" i="14"/>
  <c r="G945" i="14" s="1"/>
  <c r="C944" i="14"/>
  <c r="G943" i="14"/>
  <c r="C943" i="14"/>
  <c r="G942" i="14"/>
  <c r="C942" i="14"/>
  <c r="C941" i="14"/>
  <c r="G941" i="14" s="1"/>
  <c r="C940" i="14"/>
  <c r="G939" i="14"/>
  <c r="C939" i="14"/>
  <c r="G938" i="14"/>
  <c r="C938" i="14"/>
  <c r="C937" i="14"/>
  <c r="G937" i="14" s="1"/>
  <c r="C936" i="14"/>
  <c r="G935" i="14"/>
  <c r="C935" i="14"/>
  <c r="G934" i="14"/>
  <c r="C934" i="14"/>
  <c r="C933" i="14"/>
  <c r="G933" i="14" s="1"/>
  <c r="C932" i="14"/>
  <c r="G931" i="14"/>
  <c r="C931" i="14"/>
  <c r="G930" i="14"/>
  <c r="C930" i="14"/>
  <c r="C929" i="14"/>
  <c r="G929" i="14" s="1"/>
  <c r="C928" i="14"/>
  <c r="G927" i="14"/>
  <c r="C927" i="14"/>
  <c r="G926" i="14"/>
  <c r="C926" i="14"/>
  <c r="C925" i="14"/>
  <c r="G925" i="14" s="1"/>
  <c r="C924" i="14"/>
  <c r="G923" i="14"/>
  <c r="C923" i="14"/>
  <c r="G922" i="14"/>
  <c r="C922" i="14"/>
  <c r="C921" i="14"/>
  <c r="C920" i="14"/>
  <c r="G919" i="14"/>
  <c r="C919" i="14"/>
  <c r="G918" i="14"/>
  <c r="C918" i="14"/>
  <c r="C917" i="14"/>
  <c r="C916" i="14"/>
  <c r="G915" i="14"/>
  <c r="C915" i="14"/>
  <c r="G914" i="14"/>
  <c r="C914" i="14"/>
  <c r="C913" i="14"/>
  <c r="C912" i="14"/>
  <c r="G911" i="14"/>
  <c r="C911" i="14"/>
  <c r="G910" i="14"/>
  <c r="C910" i="14"/>
  <c r="C909" i="14"/>
  <c r="C908" i="14"/>
  <c r="G907" i="14"/>
  <c r="C907" i="14"/>
  <c r="G906" i="14"/>
  <c r="C906" i="14"/>
  <c r="C905" i="14"/>
  <c r="C904" i="14"/>
  <c r="G903" i="14"/>
  <c r="C903" i="14"/>
  <c r="G902" i="14"/>
  <c r="C902" i="14"/>
  <c r="C901" i="14"/>
  <c r="C900" i="14"/>
  <c r="G899" i="14"/>
  <c r="C899" i="14"/>
  <c r="G898" i="14"/>
  <c r="C898" i="14"/>
  <c r="C897" i="14"/>
  <c r="C896" i="14"/>
  <c r="G895" i="14"/>
  <c r="C895" i="14"/>
  <c r="G894" i="14"/>
  <c r="C894" i="14"/>
  <c r="C893" i="14"/>
  <c r="C892" i="14"/>
  <c r="G891" i="14"/>
  <c r="C891" i="14"/>
  <c r="G890" i="14"/>
  <c r="C890" i="14"/>
  <c r="C889" i="14"/>
  <c r="C888" i="14"/>
  <c r="G887" i="14"/>
  <c r="C887" i="14"/>
  <c r="G886" i="14"/>
  <c r="C886" i="14"/>
  <c r="C885" i="14"/>
  <c r="C884" i="14"/>
  <c r="G883" i="14"/>
  <c r="C883" i="14"/>
  <c r="G882" i="14"/>
  <c r="C882" i="14"/>
  <c r="C881" i="14"/>
  <c r="C880" i="14"/>
  <c r="G879" i="14"/>
  <c r="C879" i="14"/>
  <c r="G878" i="14"/>
  <c r="C878" i="14"/>
  <c r="C877" i="14"/>
  <c r="C876" i="14"/>
  <c r="G875" i="14"/>
  <c r="C875" i="14"/>
  <c r="G874" i="14"/>
  <c r="C874" i="14"/>
  <c r="C873" i="14"/>
  <c r="C872" i="14"/>
  <c r="G871" i="14"/>
  <c r="C871" i="14"/>
  <c r="G870" i="14"/>
  <c r="C870" i="14"/>
  <c r="C869" i="14"/>
  <c r="C868" i="14"/>
  <c r="G867" i="14"/>
  <c r="C867" i="14"/>
  <c r="G866" i="14"/>
  <c r="C866" i="14"/>
  <c r="C865" i="14"/>
  <c r="G865" i="14" s="1"/>
  <c r="C864" i="14"/>
  <c r="G864" i="14" s="1"/>
  <c r="G863" i="14"/>
  <c r="C863" i="14"/>
  <c r="G862" i="14"/>
  <c r="C862" i="14"/>
  <c r="G861" i="14"/>
  <c r="C861" i="14"/>
  <c r="C860" i="14"/>
  <c r="C859" i="14"/>
  <c r="G858" i="14"/>
  <c r="C858" i="14"/>
  <c r="C857" i="14"/>
  <c r="G857" i="14" s="1"/>
  <c r="C856" i="14"/>
  <c r="G856" i="14" s="1"/>
  <c r="G855" i="14"/>
  <c r="C855" i="14"/>
  <c r="G854" i="14"/>
  <c r="C854" i="14"/>
  <c r="G853" i="14"/>
  <c r="C853" i="14"/>
  <c r="C852" i="14"/>
  <c r="C851" i="14"/>
  <c r="G850" i="14"/>
  <c r="C850" i="14"/>
  <c r="C849" i="14"/>
  <c r="G849" i="14" s="1"/>
  <c r="C848" i="14"/>
  <c r="G848" i="14" s="1"/>
  <c r="G847" i="14"/>
  <c r="C847" i="14"/>
  <c r="G846" i="14"/>
  <c r="C846" i="14"/>
  <c r="G845" i="14"/>
  <c r="C845" i="14"/>
  <c r="C844" i="14"/>
  <c r="C843" i="14"/>
  <c r="G842" i="14"/>
  <c r="C842" i="14"/>
  <c r="C841" i="14"/>
  <c r="G841" i="14" s="1"/>
  <c r="C840" i="14"/>
  <c r="G840" i="14" s="1"/>
  <c r="G839" i="14"/>
  <c r="C839" i="14"/>
  <c r="G838" i="14"/>
  <c r="C838" i="14"/>
  <c r="G837" i="14"/>
  <c r="C837" i="14"/>
  <c r="C836" i="14"/>
  <c r="C835" i="14"/>
  <c r="G834" i="14"/>
  <c r="C834" i="14"/>
  <c r="C833" i="14"/>
  <c r="G833" i="14" s="1"/>
  <c r="C832" i="14"/>
  <c r="G832" i="14" s="1"/>
  <c r="G831" i="14"/>
  <c r="C831" i="14"/>
  <c r="G830" i="14"/>
  <c r="C830" i="14"/>
  <c r="G829" i="14"/>
  <c r="C829" i="14"/>
  <c r="C828" i="14"/>
  <c r="C827" i="14"/>
  <c r="G826" i="14"/>
  <c r="C826" i="14"/>
  <c r="C825" i="14"/>
  <c r="G825" i="14" s="1"/>
  <c r="C824" i="14"/>
  <c r="G824" i="14" s="1"/>
  <c r="G823" i="14"/>
  <c r="C823" i="14"/>
  <c r="G822" i="14"/>
  <c r="C822" i="14"/>
  <c r="G821" i="14"/>
  <c r="C821" i="14"/>
  <c r="C820" i="14"/>
  <c r="C819" i="14"/>
  <c r="G818" i="14"/>
  <c r="C818" i="14"/>
  <c r="C817" i="14"/>
  <c r="G817" i="14" s="1"/>
  <c r="C816" i="14"/>
  <c r="G816" i="14" s="1"/>
  <c r="G815" i="14"/>
  <c r="C815" i="14"/>
  <c r="C814" i="14"/>
  <c r="G813" i="14"/>
  <c r="C813" i="14"/>
  <c r="G812" i="14"/>
  <c r="C812" i="14"/>
  <c r="C811" i="14"/>
  <c r="G811" i="14" s="1"/>
  <c r="C810" i="14"/>
  <c r="G809" i="14"/>
  <c r="C809" i="14"/>
  <c r="G808" i="14"/>
  <c r="C808" i="14"/>
  <c r="C807" i="14"/>
  <c r="G807" i="14" s="1"/>
  <c r="C806" i="14"/>
  <c r="G805" i="14"/>
  <c r="C805" i="14"/>
  <c r="G804" i="14"/>
  <c r="C804" i="14"/>
  <c r="C803" i="14"/>
  <c r="G803" i="14" s="1"/>
  <c r="C802" i="14"/>
  <c r="G801" i="14"/>
  <c r="C801" i="14"/>
  <c r="G800" i="14"/>
  <c r="C800" i="14"/>
  <c r="C799" i="14"/>
  <c r="G799" i="14" s="1"/>
  <c r="C798" i="14"/>
  <c r="G797" i="14"/>
  <c r="C797" i="14"/>
  <c r="G796" i="14"/>
  <c r="C796" i="14"/>
  <c r="C795" i="14"/>
  <c r="G795" i="14" s="1"/>
  <c r="C794" i="14"/>
  <c r="G793" i="14"/>
  <c r="C793" i="14"/>
  <c r="G792" i="14"/>
  <c r="C792" i="14"/>
  <c r="C791" i="14"/>
  <c r="G791" i="14" s="1"/>
  <c r="C790" i="14"/>
  <c r="G789" i="14"/>
  <c r="C789" i="14"/>
  <c r="G788" i="14"/>
  <c r="C788" i="14"/>
  <c r="C787" i="14"/>
  <c r="G787" i="14" s="1"/>
  <c r="C786" i="14"/>
  <c r="G785" i="14"/>
  <c r="C785" i="14"/>
  <c r="G784" i="14"/>
  <c r="C784" i="14"/>
  <c r="C783" i="14"/>
  <c r="G783" i="14" s="1"/>
  <c r="C782" i="14"/>
  <c r="G781" i="14"/>
  <c r="C781" i="14"/>
  <c r="G780" i="14"/>
  <c r="C780" i="14"/>
  <c r="C779" i="14"/>
  <c r="G779" i="14" s="1"/>
  <c r="C778" i="14"/>
  <c r="G777" i="14"/>
  <c r="C777" i="14"/>
  <c r="G776" i="14"/>
  <c r="C776" i="14"/>
  <c r="C775" i="14"/>
  <c r="G775" i="14" s="1"/>
  <c r="C774" i="14"/>
  <c r="G773" i="14"/>
  <c r="C773" i="14"/>
  <c r="G772" i="14"/>
  <c r="C772" i="14"/>
  <c r="C771" i="14"/>
  <c r="G771" i="14" s="1"/>
  <c r="C770" i="14"/>
  <c r="G769" i="14"/>
  <c r="C769" i="14"/>
  <c r="G768" i="14"/>
  <c r="C768" i="14"/>
  <c r="C767" i="14"/>
  <c r="G767" i="14" s="1"/>
  <c r="C766" i="14"/>
  <c r="G765" i="14"/>
  <c r="C765" i="14"/>
  <c r="G764" i="14"/>
  <c r="C764" i="14"/>
  <c r="C763" i="14"/>
  <c r="G763" i="14" s="1"/>
  <c r="C762" i="14"/>
  <c r="G761" i="14"/>
  <c r="C761" i="14"/>
  <c r="G760" i="14"/>
  <c r="C760" i="14"/>
  <c r="C759" i="14"/>
  <c r="G759" i="14" s="1"/>
  <c r="C758" i="14"/>
  <c r="G757" i="14"/>
  <c r="C757" i="14"/>
  <c r="G756" i="14"/>
  <c r="C756" i="14"/>
  <c r="C755" i="14"/>
  <c r="G755" i="14" s="1"/>
  <c r="C754" i="14"/>
  <c r="G753" i="14"/>
  <c r="C753" i="14"/>
  <c r="G752" i="14"/>
  <c r="C752" i="14"/>
  <c r="C751" i="14"/>
  <c r="G751" i="14" s="1"/>
  <c r="C750" i="14"/>
  <c r="G749" i="14"/>
  <c r="C749" i="14"/>
  <c r="G748" i="14"/>
  <c r="C748" i="14"/>
  <c r="C747" i="14"/>
  <c r="G747" i="14" s="1"/>
  <c r="C746" i="14"/>
  <c r="G745" i="14"/>
  <c r="C745" i="14"/>
  <c r="G744" i="14"/>
  <c r="C744" i="14"/>
  <c r="C743" i="14"/>
  <c r="G743" i="14" s="1"/>
  <c r="C742" i="14"/>
  <c r="G741" i="14"/>
  <c r="C741" i="14"/>
  <c r="G740" i="14"/>
  <c r="C740" i="14"/>
  <c r="C739" i="14"/>
  <c r="G739" i="14" s="1"/>
  <c r="C738" i="14"/>
  <c r="G737" i="14"/>
  <c r="C737" i="14"/>
  <c r="G736" i="14"/>
  <c r="C736" i="14"/>
  <c r="C735" i="14"/>
  <c r="G735" i="14" s="1"/>
  <c r="C734" i="14"/>
  <c r="G733" i="14"/>
  <c r="C733" i="14"/>
  <c r="G732" i="14"/>
  <c r="C732" i="14"/>
  <c r="C731" i="14"/>
  <c r="G731" i="14" s="1"/>
  <c r="C730" i="14"/>
  <c r="G729" i="14"/>
  <c r="C729" i="14"/>
  <c r="G728" i="14"/>
  <c r="C728" i="14"/>
  <c r="C727" i="14"/>
  <c r="G727" i="14" s="1"/>
  <c r="C726" i="14"/>
  <c r="G725" i="14"/>
  <c r="C725" i="14"/>
  <c r="G724" i="14"/>
  <c r="C724" i="14"/>
  <c r="C723" i="14"/>
  <c r="G723" i="14" s="1"/>
  <c r="C722" i="14"/>
  <c r="G721" i="14"/>
  <c r="C721" i="14"/>
  <c r="G720" i="14"/>
  <c r="C720" i="14"/>
  <c r="C719" i="14"/>
  <c r="G719" i="14" s="1"/>
  <c r="C718" i="14"/>
  <c r="G717" i="14"/>
  <c r="C717" i="14"/>
  <c r="G716" i="14"/>
  <c r="C716" i="14"/>
  <c r="C715" i="14"/>
  <c r="G715" i="14" s="1"/>
  <c r="C714" i="14"/>
  <c r="G713" i="14"/>
  <c r="C713" i="14"/>
  <c r="G712" i="14"/>
  <c r="C712" i="14"/>
  <c r="C711" i="14"/>
  <c r="G711" i="14" s="1"/>
  <c r="C710" i="14"/>
  <c r="G709" i="14"/>
  <c r="C709" i="14"/>
  <c r="G708" i="14"/>
  <c r="C708" i="14"/>
  <c r="C707" i="14"/>
  <c r="G707" i="14" s="1"/>
  <c r="C706" i="14"/>
  <c r="G705" i="14"/>
  <c r="C705" i="14"/>
  <c r="G704" i="14"/>
  <c r="C704" i="14"/>
  <c r="C703" i="14"/>
  <c r="G703" i="14" s="1"/>
  <c r="C702" i="14"/>
  <c r="G701" i="14"/>
  <c r="C701" i="14"/>
  <c r="G700" i="14"/>
  <c r="C700" i="14"/>
  <c r="C699" i="14"/>
  <c r="G699" i="14" s="1"/>
  <c r="C698" i="14"/>
  <c r="G697" i="14"/>
  <c r="C697" i="14"/>
  <c r="G696" i="14"/>
  <c r="C696" i="14"/>
  <c r="C695" i="14"/>
  <c r="G695" i="14" s="1"/>
  <c r="C694" i="14"/>
  <c r="G693" i="14"/>
  <c r="C693" i="14"/>
  <c r="G692" i="14"/>
  <c r="C692" i="14"/>
  <c r="C691" i="14"/>
  <c r="G691" i="14" s="1"/>
  <c r="C690" i="14"/>
  <c r="G689" i="14"/>
  <c r="C689" i="14"/>
  <c r="G688" i="14"/>
  <c r="C688" i="14"/>
  <c r="C687" i="14"/>
  <c r="G687" i="14" s="1"/>
  <c r="C686" i="14"/>
  <c r="G685" i="14"/>
  <c r="C685" i="14"/>
  <c r="G684" i="14"/>
  <c r="C684" i="14"/>
  <c r="C683" i="14"/>
  <c r="C682" i="14"/>
  <c r="G682" i="14" s="1"/>
  <c r="C681" i="14"/>
  <c r="G680" i="14"/>
  <c r="C680" i="14"/>
  <c r="G679" i="14"/>
  <c r="C679" i="14"/>
  <c r="C678" i="14"/>
  <c r="C677" i="14"/>
  <c r="G676" i="14"/>
  <c r="C676" i="14"/>
  <c r="C675" i="14"/>
  <c r="C674" i="14"/>
  <c r="G674" i="14" s="1"/>
  <c r="C673" i="14"/>
  <c r="G672" i="14"/>
  <c r="C672" i="14"/>
  <c r="G671" i="14"/>
  <c r="C671" i="14"/>
  <c r="C670" i="14"/>
  <c r="C669" i="14"/>
  <c r="G668" i="14"/>
  <c r="C668" i="14"/>
  <c r="C667" i="14"/>
  <c r="C666" i="14"/>
  <c r="G666" i="14" s="1"/>
  <c r="C665" i="14"/>
  <c r="G664" i="14"/>
  <c r="C664" i="14"/>
  <c r="G663" i="14"/>
  <c r="C663" i="14"/>
  <c r="C662" i="14"/>
  <c r="C661" i="14"/>
  <c r="G660" i="14"/>
  <c r="C660" i="14"/>
  <c r="C659" i="14"/>
  <c r="C658" i="14"/>
  <c r="G658" i="14" s="1"/>
  <c r="C657" i="14"/>
  <c r="G656" i="14"/>
  <c r="C656" i="14"/>
  <c r="G655" i="14"/>
  <c r="C655" i="14"/>
  <c r="C654" i="14"/>
  <c r="C653" i="14"/>
  <c r="G652" i="14"/>
  <c r="C652" i="14"/>
  <c r="C651" i="14"/>
  <c r="C650" i="14"/>
  <c r="G650" i="14" s="1"/>
  <c r="C649" i="14"/>
  <c r="G648" i="14"/>
  <c r="C648" i="14"/>
  <c r="G647" i="14"/>
  <c r="C647" i="14"/>
  <c r="C646" i="14"/>
  <c r="C645" i="14"/>
  <c r="G644" i="14"/>
  <c r="C644" i="14"/>
  <c r="C643" i="14"/>
  <c r="C642" i="14"/>
  <c r="G642" i="14" s="1"/>
  <c r="C641" i="14"/>
  <c r="G640" i="14"/>
  <c r="C640" i="14"/>
  <c r="G639" i="14"/>
  <c r="C639" i="14"/>
  <c r="C638" i="14"/>
  <c r="C637" i="14"/>
  <c r="G636" i="14"/>
  <c r="C636" i="14"/>
  <c r="C635" i="14"/>
  <c r="C634" i="14"/>
  <c r="G634" i="14" s="1"/>
  <c r="C633" i="14"/>
  <c r="G632" i="14"/>
  <c r="C632" i="14"/>
  <c r="G631" i="14"/>
  <c r="C631" i="14"/>
  <c r="C630" i="14"/>
  <c r="C629" i="14"/>
  <c r="G628" i="14"/>
  <c r="C628" i="14"/>
  <c r="C627" i="14"/>
  <c r="C626" i="14"/>
  <c r="G626" i="14" s="1"/>
  <c r="C625" i="14"/>
  <c r="G624" i="14"/>
  <c r="C624" i="14"/>
  <c r="G623" i="14"/>
  <c r="C623" i="14"/>
  <c r="C622" i="14"/>
  <c r="C621" i="14"/>
  <c r="G620" i="14"/>
  <c r="C620" i="14"/>
  <c r="C619" i="14"/>
  <c r="C618" i="14"/>
  <c r="G618" i="14" s="1"/>
  <c r="C617" i="14"/>
  <c r="G616" i="14"/>
  <c r="C616" i="14"/>
  <c r="G615" i="14"/>
  <c r="C615" i="14"/>
  <c r="C614" i="14"/>
  <c r="C613" i="14"/>
  <c r="G612" i="14"/>
  <c r="C612" i="14"/>
  <c r="C611" i="14"/>
  <c r="C610" i="14"/>
  <c r="G610" i="14" s="1"/>
  <c r="C609" i="14"/>
  <c r="G608" i="14"/>
  <c r="C608" i="14"/>
  <c r="G607" i="14"/>
  <c r="C607" i="14"/>
  <c r="C606" i="14"/>
  <c r="C605" i="14"/>
  <c r="G604" i="14"/>
  <c r="C604" i="14"/>
  <c r="C603" i="14"/>
  <c r="C602" i="14"/>
  <c r="G602" i="14" s="1"/>
  <c r="C601" i="14"/>
  <c r="G600" i="14"/>
  <c r="C600" i="14"/>
  <c r="G599" i="14"/>
  <c r="C599" i="14"/>
  <c r="C598" i="14"/>
  <c r="C597" i="14"/>
  <c r="G596" i="14"/>
  <c r="C596" i="14"/>
  <c r="C595" i="14"/>
  <c r="C594" i="14"/>
  <c r="G594" i="14" s="1"/>
  <c r="C593" i="14"/>
  <c r="G592" i="14"/>
  <c r="C592" i="14"/>
  <c r="G591" i="14"/>
  <c r="C591" i="14"/>
  <c r="C590" i="14"/>
  <c r="C589" i="14"/>
  <c r="G588" i="14"/>
  <c r="C588" i="14"/>
  <c r="C587" i="14"/>
  <c r="C586" i="14"/>
  <c r="G586" i="14" s="1"/>
  <c r="C585" i="14"/>
  <c r="G584" i="14"/>
  <c r="C584" i="14"/>
  <c r="G583" i="14"/>
  <c r="C583" i="14"/>
  <c r="C582" i="14"/>
  <c r="C581" i="14"/>
  <c r="G580" i="14"/>
  <c r="C580" i="14"/>
  <c r="C579" i="14"/>
  <c r="C578" i="14"/>
  <c r="G578" i="14" s="1"/>
  <c r="C577" i="14"/>
  <c r="G576" i="14"/>
  <c r="C576" i="14"/>
  <c r="G575" i="14"/>
  <c r="C575" i="14"/>
  <c r="C574" i="14"/>
  <c r="C573" i="14"/>
  <c r="G572" i="14"/>
  <c r="C572" i="14"/>
  <c r="C571" i="14"/>
  <c r="C570" i="14"/>
  <c r="G570" i="14" s="1"/>
  <c r="C569" i="14"/>
  <c r="G568" i="14"/>
  <c r="C568" i="14"/>
  <c r="G567" i="14"/>
  <c r="C567" i="14"/>
  <c r="C566" i="14"/>
  <c r="C565" i="14"/>
  <c r="G564" i="14"/>
  <c r="C564" i="14"/>
  <c r="C563" i="14"/>
  <c r="C562" i="14"/>
  <c r="G562" i="14" s="1"/>
  <c r="C561" i="14"/>
  <c r="G560" i="14"/>
  <c r="C560" i="14"/>
  <c r="G559" i="14"/>
  <c r="C559" i="14"/>
  <c r="C558" i="14"/>
  <c r="C557" i="14"/>
  <c r="G556" i="14"/>
  <c r="C556" i="14"/>
  <c r="C555" i="14"/>
  <c r="C554" i="14"/>
  <c r="G554" i="14" s="1"/>
  <c r="C553" i="14"/>
  <c r="G552" i="14"/>
  <c r="C552" i="14"/>
  <c r="G551" i="14"/>
  <c r="C551" i="14"/>
  <c r="C550" i="14"/>
  <c r="C549" i="14"/>
  <c r="G548" i="14"/>
  <c r="C548" i="14"/>
  <c r="C547" i="14"/>
  <c r="C546" i="14"/>
  <c r="G546" i="14" s="1"/>
  <c r="C545" i="14"/>
  <c r="G544" i="14"/>
  <c r="C544" i="14"/>
  <c r="G543" i="14"/>
  <c r="C543" i="14"/>
  <c r="C542" i="14"/>
  <c r="C541" i="14"/>
  <c r="G540" i="14"/>
  <c r="C540" i="14"/>
  <c r="C539" i="14"/>
  <c r="C538" i="14"/>
  <c r="G538" i="14" s="1"/>
  <c r="C537" i="14"/>
  <c r="G536" i="14"/>
  <c r="C536" i="14"/>
  <c r="G535" i="14"/>
  <c r="C535" i="14"/>
  <c r="C534" i="14"/>
  <c r="C533" i="14"/>
  <c r="G533" i="14" s="1"/>
  <c r="G532" i="14"/>
  <c r="C532" i="14"/>
  <c r="G531" i="14"/>
  <c r="C531" i="14"/>
  <c r="C530" i="14"/>
  <c r="C529" i="14"/>
  <c r="G529" i="14" s="1"/>
  <c r="G528" i="14"/>
  <c r="C528" i="14"/>
  <c r="G527" i="14"/>
  <c r="C527" i="14"/>
  <c r="C526" i="14"/>
  <c r="C525" i="14"/>
  <c r="G525" i="14" s="1"/>
  <c r="G524" i="14"/>
  <c r="C524" i="14"/>
  <c r="G523" i="14"/>
  <c r="C523" i="14"/>
  <c r="C522" i="14"/>
  <c r="C521" i="14"/>
  <c r="G521" i="14" s="1"/>
  <c r="G520" i="14"/>
  <c r="C520" i="14"/>
  <c r="G519" i="14"/>
  <c r="C519" i="14"/>
  <c r="C518" i="14"/>
  <c r="C517" i="14"/>
  <c r="G517" i="14" s="1"/>
  <c r="G516" i="14"/>
  <c r="C516" i="14"/>
  <c r="G515" i="14"/>
  <c r="C515" i="14"/>
  <c r="C514" i="14"/>
  <c r="C513" i="14"/>
  <c r="G513" i="14" s="1"/>
  <c r="G512" i="14"/>
  <c r="C512" i="14"/>
  <c r="G511" i="14"/>
  <c r="C511" i="14"/>
  <c r="C510" i="14"/>
  <c r="C509" i="14"/>
  <c r="G509" i="14" s="1"/>
  <c r="G508" i="14"/>
  <c r="C508" i="14"/>
  <c r="G507" i="14"/>
  <c r="C507" i="14"/>
  <c r="C506" i="14"/>
  <c r="C505" i="14"/>
  <c r="G505" i="14" s="1"/>
  <c r="G504" i="14"/>
  <c r="C504" i="14"/>
  <c r="G503" i="14"/>
  <c r="C503" i="14"/>
  <c r="C502" i="14"/>
  <c r="C501" i="14"/>
  <c r="G501" i="14" s="1"/>
  <c r="G500" i="14"/>
  <c r="C500" i="14"/>
  <c r="G499" i="14"/>
  <c r="C499" i="14"/>
  <c r="C498" i="14"/>
  <c r="C497" i="14"/>
  <c r="G497" i="14" s="1"/>
  <c r="G496" i="14"/>
  <c r="C496" i="14"/>
  <c r="G495" i="14"/>
  <c r="C495" i="14"/>
  <c r="C494" i="14"/>
  <c r="C493" i="14"/>
  <c r="G493" i="14" s="1"/>
  <c r="G492" i="14"/>
  <c r="C492" i="14"/>
  <c r="G491" i="14"/>
  <c r="C491" i="14"/>
  <c r="C490" i="14"/>
  <c r="C489" i="14"/>
  <c r="G489" i="14" s="1"/>
  <c r="G488" i="14"/>
  <c r="C488" i="14"/>
  <c r="G487" i="14"/>
  <c r="C487" i="14"/>
  <c r="C486" i="14"/>
  <c r="C485" i="14"/>
  <c r="G485" i="14" s="1"/>
  <c r="G484" i="14"/>
  <c r="C484" i="14"/>
  <c r="G483" i="14"/>
  <c r="C483" i="14"/>
  <c r="C482" i="14"/>
  <c r="C481" i="14"/>
  <c r="G481" i="14" s="1"/>
  <c r="G480" i="14"/>
  <c r="C480" i="14"/>
  <c r="G479" i="14"/>
  <c r="C479" i="14"/>
  <c r="C478" i="14"/>
  <c r="C477" i="14"/>
  <c r="G477" i="14" s="1"/>
  <c r="C476" i="14"/>
  <c r="G475" i="14"/>
  <c r="C475" i="14"/>
  <c r="G474" i="14"/>
  <c r="C474" i="14"/>
  <c r="C473" i="14"/>
  <c r="G473" i="14" s="1"/>
  <c r="G472" i="14"/>
  <c r="C472" i="14"/>
  <c r="G471" i="14"/>
  <c r="C471" i="14"/>
  <c r="C470" i="14"/>
  <c r="C469" i="14"/>
  <c r="G469" i="14" s="1"/>
  <c r="C468" i="14"/>
  <c r="G467" i="14"/>
  <c r="C467" i="14"/>
  <c r="G466" i="14"/>
  <c r="C466" i="14"/>
  <c r="C465" i="14"/>
  <c r="G465" i="14" s="1"/>
  <c r="G464" i="14"/>
  <c r="C464" i="14"/>
  <c r="G463" i="14"/>
  <c r="C463" i="14"/>
  <c r="C462" i="14"/>
  <c r="C461" i="14"/>
  <c r="G461" i="14" s="1"/>
  <c r="C460" i="14"/>
  <c r="G459" i="14"/>
  <c r="C459" i="14"/>
  <c r="G458" i="14"/>
  <c r="C458" i="14"/>
  <c r="C457" i="14"/>
  <c r="G457" i="14" s="1"/>
  <c r="G456" i="14"/>
  <c r="C456" i="14"/>
  <c r="G455" i="14"/>
  <c r="C455" i="14"/>
  <c r="C454" i="14"/>
  <c r="C453" i="14"/>
  <c r="G453" i="14" s="1"/>
  <c r="C452" i="14"/>
  <c r="G451" i="14"/>
  <c r="C451" i="14"/>
  <c r="G450" i="14"/>
  <c r="C450" i="14"/>
  <c r="C449" i="14"/>
  <c r="G449" i="14" s="1"/>
  <c r="G448" i="14"/>
  <c r="C448" i="14"/>
  <c r="G447" i="14"/>
  <c r="C447" i="14"/>
  <c r="C446" i="14"/>
  <c r="C445" i="14"/>
  <c r="G445" i="14" s="1"/>
  <c r="C444" i="14"/>
  <c r="G443" i="14"/>
  <c r="C443" i="14"/>
  <c r="G442" i="14"/>
  <c r="C442" i="14"/>
  <c r="C441" i="14"/>
  <c r="G441" i="14" s="1"/>
  <c r="G440" i="14"/>
  <c r="C440" i="14"/>
  <c r="G439" i="14"/>
  <c r="C439" i="14"/>
  <c r="C438" i="14"/>
  <c r="C437" i="14"/>
  <c r="G437" i="14" s="1"/>
  <c r="C436" i="14"/>
  <c r="G435" i="14"/>
  <c r="C435" i="14"/>
  <c r="G434" i="14"/>
  <c r="C434" i="14"/>
  <c r="C433" i="14"/>
  <c r="G433" i="14" s="1"/>
  <c r="G432" i="14"/>
  <c r="C432" i="14"/>
  <c r="G431" i="14"/>
  <c r="C431" i="14"/>
  <c r="C430" i="14"/>
  <c r="G430" i="14" s="1"/>
  <c r="C429" i="14"/>
  <c r="G429" i="14" s="1"/>
  <c r="G428" i="14"/>
  <c r="C428" i="14"/>
  <c r="G427" i="14"/>
  <c r="C427" i="14"/>
  <c r="G426" i="14"/>
  <c r="C426" i="14"/>
  <c r="C425" i="14"/>
  <c r="G425" i="14" s="1"/>
  <c r="G424" i="14"/>
  <c r="C424" i="14"/>
  <c r="G423" i="14"/>
  <c r="C423" i="14"/>
  <c r="C422" i="14"/>
  <c r="G422" i="14" s="1"/>
  <c r="C421" i="14"/>
  <c r="G421" i="14" s="1"/>
  <c r="G420" i="14"/>
  <c r="C420" i="14"/>
  <c r="G419" i="14"/>
  <c r="C419" i="14"/>
  <c r="G418" i="14"/>
  <c r="C418" i="14"/>
  <c r="C417" i="14"/>
  <c r="G417" i="14" s="1"/>
  <c r="G416" i="14"/>
  <c r="C416" i="14"/>
  <c r="G415" i="14"/>
  <c r="C415" i="14"/>
  <c r="C414" i="14"/>
  <c r="G414" i="14" s="1"/>
  <c r="C413" i="14"/>
  <c r="G413" i="14" s="1"/>
  <c r="G412" i="14"/>
  <c r="C412" i="14"/>
  <c r="G411" i="14"/>
  <c r="C411" i="14"/>
  <c r="G410" i="14"/>
  <c r="C410" i="14"/>
  <c r="C409" i="14"/>
  <c r="G409" i="14" s="1"/>
  <c r="G408" i="14"/>
  <c r="C408" i="14"/>
  <c r="G407" i="14"/>
  <c r="C407" i="14"/>
  <c r="C406" i="14"/>
  <c r="G406" i="14" s="1"/>
  <c r="C405" i="14"/>
  <c r="G405" i="14" s="1"/>
  <c r="G404" i="14"/>
  <c r="C404" i="14"/>
  <c r="G403" i="14"/>
  <c r="C403" i="14"/>
  <c r="G402" i="14"/>
  <c r="C402" i="14"/>
  <c r="C401" i="14"/>
  <c r="G401" i="14" s="1"/>
  <c r="G400" i="14"/>
  <c r="C400" i="14"/>
  <c r="G399" i="14"/>
  <c r="C399" i="14"/>
  <c r="C398" i="14"/>
  <c r="G398" i="14" s="1"/>
  <c r="C397" i="14"/>
  <c r="G397" i="14" s="1"/>
  <c r="G396" i="14"/>
  <c r="C396" i="14"/>
  <c r="G395" i="14"/>
  <c r="C395" i="14"/>
  <c r="G394" i="14"/>
  <c r="C394" i="14"/>
  <c r="C393" i="14"/>
  <c r="G393" i="14" s="1"/>
  <c r="G392" i="14"/>
  <c r="C392" i="14"/>
  <c r="G391" i="14"/>
  <c r="C391" i="14"/>
  <c r="C390" i="14"/>
  <c r="G390" i="14" s="1"/>
  <c r="C389" i="14"/>
  <c r="G389" i="14" s="1"/>
  <c r="G388" i="14"/>
  <c r="C388" i="14"/>
  <c r="G387" i="14"/>
  <c r="C387" i="14"/>
  <c r="G386" i="14"/>
  <c r="C386" i="14"/>
  <c r="C385" i="14"/>
  <c r="G385" i="14" s="1"/>
  <c r="G384" i="14"/>
  <c r="C384" i="14"/>
  <c r="G383" i="14"/>
  <c r="C383" i="14"/>
  <c r="C382" i="14"/>
  <c r="G382" i="14" s="1"/>
  <c r="C381" i="14"/>
  <c r="G381" i="14" s="1"/>
  <c r="G380" i="14"/>
  <c r="C380" i="14"/>
  <c r="G379" i="14"/>
  <c r="C379" i="14"/>
  <c r="G378" i="14"/>
  <c r="C378" i="14"/>
  <c r="C377" i="14"/>
  <c r="G377" i="14" s="1"/>
  <c r="G376" i="14"/>
  <c r="C376" i="14"/>
  <c r="G375" i="14"/>
  <c r="C375" i="14"/>
  <c r="C374" i="14"/>
  <c r="G374" i="14" s="1"/>
  <c r="C373" i="14"/>
  <c r="G373" i="14" s="1"/>
  <c r="G372" i="14"/>
  <c r="C372" i="14"/>
  <c r="G371" i="14"/>
  <c r="C371" i="14"/>
  <c r="G370" i="14"/>
  <c r="C370" i="14"/>
  <c r="C369" i="14"/>
  <c r="G369" i="14" s="1"/>
  <c r="G368" i="14"/>
  <c r="C368" i="14"/>
  <c r="G367" i="14"/>
  <c r="C367" i="14"/>
  <c r="C366" i="14"/>
  <c r="G366" i="14" s="1"/>
  <c r="C365" i="14"/>
  <c r="G365" i="14" s="1"/>
  <c r="G364" i="14"/>
  <c r="C364" i="14"/>
  <c r="G363" i="14"/>
  <c r="C363" i="14"/>
  <c r="G362" i="14"/>
  <c r="C362" i="14"/>
  <c r="C361" i="14"/>
  <c r="G361" i="14" s="1"/>
  <c r="G360" i="14"/>
  <c r="C360" i="14"/>
  <c r="G359" i="14"/>
  <c r="C359" i="14"/>
  <c r="C358" i="14"/>
  <c r="G358" i="14" s="1"/>
  <c r="C357" i="14"/>
  <c r="G357" i="14" s="1"/>
  <c r="G356" i="14"/>
  <c r="C356" i="14"/>
  <c r="G355" i="14"/>
  <c r="C355" i="14"/>
  <c r="G354" i="14"/>
  <c r="C354" i="14"/>
  <c r="C353" i="14"/>
  <c r="G353" i="14" s="1"/>
  <c r="G352" i="14"/>
  <c r="C352" i="14"/>
  <c r="G351" i="14"/>
  <c r="C351" i="14"/>
  <c r="C350" i="14"/>
  <c r="G350" i="14" s="1"/>
  <c r="C349" i="14"/>
  <c r="G349" i="14" s="1"/>
  <c r="G348" i="14"/>
  <c r="C348" i="14"/>
  <c r="G347" i="14"/>
  <c r="C347" i="14"/>
  <c r="G346" i="14"/>
  <c r="C346" i="14"/>
  <c r="C345" i="14"/>
  <c r="G345" i="14" s="1"/>
  <c r="G344" i="14"/>
  <c r="C344" i="14"/>
  <c r="G343" i="14"/>
  <c r="C343" i="14"/>
  <c r="C342" i="14"/>
  <c r="G342" i="14" s="1"/>
  <c r="C341" i="14"/>
  <c r="G341" i="14" s="1"/>
  <c r="G340" i="14"/>
  <c r="C340" i="14"/>
  <c r="G339" i="14"/>
  <c r="C339" i="14"/>
  <c r="C338" i="14"/>
  <c r="G338" i="14" s="1"/>
  <c r="C337" i="14"/>
  <c r="G337" i="14" s="1"/>
  <c r="G336" i="14"/>
  <c r="C336" i="14"/>
  <c r="G335" i="14"/>
  <c r="C335" i="14"/>
  <c r="G334" i="14"/>
  <c r="C334" i="14"/>
  <c r="C333" i="14"/>
  <c r="G333" i="14" s="1"/>
  <c r="G332" i="14"/>
  <c r="C332" i="14"/>
  <c r="G331" i="14"/>
  <c r="C331" i="14"/>
  <c r="C330" i="14"/>
  <c r="G330" i="14" s="1"/>
  <c r="C329" i="14"/>
  <c r="G329" i="14" s="1"/>
  <c r="G328" i="14"/>
  <c r="C328" i="14"/>
  <c r="G327" i="14"/>
  <c r="C327" i="14"/>
  <c r="G326" i="14"/>
  <c r="C326" i="14"/>
  <c r="C325" i="14"/>
  <c r="G325" i="14" s="1"/>
  <c r="G324" i="14"/>
  <c r="C324" i="14"/>
  <c r="G323" i="14"/>
  <c r="C323" i="14"/>
  <c r="C322" i="14"/>
  <c r="G322" i="14" s="1"/>
  <c r="C321" i="14"/>
  <c r="G321" i="14" s="1"/>
  <c r="G320" i="14"/>
  <c r="C320" i="14"/>
  <c r="G319" i="14"/>
  <c r="C319" i="14"/>
  <c r="G318" i="14"/>
  <c r="C318" i="14"/>
  <c r="C317" i="14"/>
  <c r="G317" i="14" s="1"/>
  <c r="G316" i="14"/>
  <c r="C316" i="14"/>
  <c r="G315" i="14"/>
  <c r="C315" i="14"/>
  <c r="C314" i="14"/>
  <c r="G314" i="14" s="1"/>
  <c r="C313" i="14"/>
  <c r="G313" i="14" s="1"/>
  <c r="G312" i="14"/>
  <c r="C312" i="14"/>
  <c r="G311" i="14"/>
  <c r="C311" i="14"/>
  <c r="G310" i="14"/>
  <c r="C310" i="14"/>
  <c r="C309" i="14"/>
  <c r="G309" i="14" s="1"/>
  <c r="G308" i="14"/>
  <c r="C308" i="14"/>
  <c r="C307" i="14"/>
  <c r="G307" i="14" s="1"/>
  <c r="C306" i="14"/>
  <c r="G306" i="14" s="1"/>
  <c r="G305" i="14"/>
  <c r="C305" i="14"/>
  <c r="G304" i="14"/>
  <c r="C304" i="14"/>
  <c r="C303" i="14"/>
  <c r="G303" i="14" s="1"/>
  <c r="C302" i="14"/>
  <c r="G302" i="14" s="1"/>
  <c r="G301" i="14"/>
  <c r="C301" i="14"/>
  <c r="G300" i="14"/>
  <c r="C300" i="14"/>
  <c r="C299" i="14"/>
  <c r="G299" i="14" s="1"/>
  <c r="C298" i="14"/>
  <c r="G298" i="14" s="1"/>
  <c r="G297" i="14"/>
  <c r="C297" i="14"/>
  <c r="G296" i="14"/>
  <c r="C296" i="14"/>
  <c r="C295" i="14"/>
  <c r="G295" i="14" s="1"/>
  <c r="C294" i="14"/>
  <c r="G294" i="14" s="1"/>
  <c r="G293" i="14"/>
  <c r="C293" i="14"/>
  <c r="G292" i="14"/>
  <c r="C292" i="14"/>
  <c r="C291" i="14"/>
  <c r="G291" i="14" s="1"/>
  <c r="C290" i="14"/>
  <c r="G290" i="14" s="1"/>
  <c r="G289" i="14"/>
  <c r="C289" i="14"/>
  <c r="G288" i="14"/>
  <c r="C288" i="14"/>
  <c r="C287" i="14"/>
  <c r="G287" i="14" s="1"/>
  <c r="C286" i="14"/>
  <c r="G286" i="14" s="1"/>
  <c r="G285" i="14"/>
  <c r="C285" i="14"/>
  <c r="G284" i="14"/>
  <c r="C284" i="14"/>
  <c r="C283" i="14"/>
  <c r="G283" i="14" s="1"/>
  <c r="C282" i="14"/>
  <c r="G282" i="14" s="1"/>
  <c r="G281" i="14"/>
  <c r="C281" i="14"/>
  <c r="G280" i="14"/>
  <c r="C280" i="14"/>
  <c r="C279" i="14"/>
  <c r="G279" i="14" s="1"/>
  <c r="C278" i="14"/>
  <c r="G278" i="14" s="1"/>
  <c r="G277" i="14"/>
  <c r="C277" i="14"/>
  <c r="G276" i="14"/>
  <c r="C276" i="14"/>
  <c r="C275" i="14"/>
  <c r="G275" i="14" s="1"/>
  <c r="C274" i="14"/>
  <c r="G274" i="14" s="1"/>
  <c r="G273" i="14"/>
  <c r="C273" i="14"/>
  <c r="G272" i="14"/>
  <c r="C272" i="14"/>
  <c r="C271" i="14"/>
  <c r="G271" i="14" s="1"/>
  <c r="C270" i="14"/>
  <c r="G270" i="14" s="1"/>
  <c r="G269" i="14"/>
  <c r="C269" i="14"/>
  <c r="G268" i="14"/>
  <c r="C268" i="14"/>
  <c r="C267" i="14"/>
  <c r="G267" i="14" s="1"/>
  <c r="C266" i="14"/>
  <c r="G266" i="14" s="1"/>
  <c r="G265" i="14"/>
  <c r="C265" i="14"/>
  <c r="G264" i="14"/>
  <c r="C264" i="14"/>
  <c r="C263" i="14"/>
  <c r="G263" i="14" s="1"/>
  <c r="C262" i="14"/>
  <c r="G262" i="14" s="1"/>
  <c r="G261" i="14"/>
  <c r="C261" i="14"/>
  <c r="G260" i="14"/>
  <c r="C260" i="14"/>
  <c r="C259" i="14"/>
  <c r="G259" i="14" s="1"/>
  <c r="C258" i="14"/>
  <c r="G258" i="14" s="1"/>
  <c r="G257" i="14"/>
  <c r="C257" i="14"/>
  <c r="G256" i="14"/>
  <c r="C256" i="14"/>
  <c r="C255" i="14"/>
  <c r="G255" i="14" s="1"/>
  <c r="C254" i="14"/>
  <c r="G254" i="14" s="1"/>
  <c r="G253" i="14"/>
  <c r="C253" i="14"/>
  <c r="G252" i="14"/>
  <c r="C252" i="14"/>
  <c r="C251" i="14"/>
  <c r="G251" i="14" s="1"/>
  <c r="C250" i="14"/>
  <c r="G250" i="14" s="1"/>
  <c r="G249" i="14"/>
  <c r="C249" i="14"/>
  <c r="G248" i="14"/>
  <c r="C248" i="14"/>
  <c r="C247" i="14"/>
  <c r="G247" i="14" s="1"/>
  <c r="C246" i="14"/>
  <c r="G246" i="14" s="1"/>
  <c r="G245" i="14"/>
  <c r="C245" i="14"/>
  <c r="G244" i="14"/>
  <c r="C244" i="14"/>
  <c r="C243" i="14"/>
  <c r="G243" i="14" s="1"/>
  <c r="C242" i="14"/>
  <c r="G242" i="14" s="1"/>
  <c r="G241" i="14"/>
  <c r="C241" i="14"/>
  <c r="G240" i="14"/>
  <c r="C240" i="14"/>
  <c r="C239" i="14"/>
  <c r="G239" i="14" s="1"/>
  <c r="C238" i="14"/>
  <c r="G238" i="14" s="1"/>
  <c r="G237" i="14"/>
  <c r="C237" i="14"/>
  <c r="G236" i="14"/>
  <c r="C236" i="14"/>
  <c r="C235" i="14"/>
  <c r="G235" i="14" s="1"/>
  <c r="C234" i="14"/>
  <c r="G234" i="14" s="1"/>
  <c r="G233" i="14"/>
  <c r="C233" i="14"/>
  <c r="G232" i="14"/>
  <c r="C232" i="14"/>
  <c r="C231" i="14"/>
  <c r="G231" i="14" s="1"/>
  <c r="C230" i="14"/>
  <c r="G230" i="14" s="1"/>
  <c r="G229" i="14"/>
  <c r="C229" i="14"/>
  <c r="G228" i="14"/>
  <c r="C228" i="14"/>
  <c r="C227" i="14"/>
  <c r="G227" i="14" s="1"/>
  <c r="C226" i="14"/>
  <c r="G226" i="14" s="1"/>
  <c r="G225" i="14"/>
  <c r="C225" i="14"/>
  <c r="G224" i="14"/>
  <c r="C224" i="14"/>
  <c r="C223" i="14"/>
  <c r="G223" i="14" s="1"/>
  <c r="C222" i="14"/>
  <c r="G222" i="14" s="1"/>
  <c r="G221" i="14"/>
  <c r="C221" i="14"/>
  <c r="G220" i="14"/>
  <c r="C220" i="14"/>
  <c r="C219" i="14"/>
  <c r="G219" i="14" s="1"/>
  <c r="C218" i="14"/>
  <c r="G218" i="14" s="1"/>
  <c r="G217" i="14"/>
  <c r="C217" i="14"/>
  <c r="G216" i="14"/>
  <c r="C216" i="14"/>
  <c r="C215" i="14"/>
  <c r="G215" i="14" s="1"/>
  <c r="C214" i="14"/>
  <c r="G214" i="14" s="1"/>
  <c r="G213" i="14"/>
  <c r="C213" i="14"/>
  <c r="G212" i="14"/>
  <c r="C212" i="14"/>
  <c r="C211" i="14"/>
  <c r="G211" i="14" s="1"/>
  <c r="C210" i="14"/>
  <c r="G210" i="14" s="1"/>
  <c r="G209" i="14"/>
  <c r="C209" i="14"/>
  <c r="G208" i="14"/>
  <c r="C208" i="14"/>
  <c r="C207" i="14"/>
  <c r="G207" i="14" s="1"/>
  <c r="C206" i="14"/>
  <c r="G206" i="14" s="1"/>
  <c r="G205" i="14"/>
  <c r="C205" i="14"/>
  <c r="G204" i="14"/>
  <c r="C204" i="14"/>
  <c r="C203" i="14"/>
  <c r="G203" i="14" s="1"/>
  <c r="C202" i="14"/>
  <c r="G202" i="14" s="1"/>
  <c r="G201" i="14"/>
  <c r="C201" i="14"/>
  <c r="G200" i="14"/>
  <c r="C200" i="14"/>
  <c r="C199" i="14"/>
  <c r="G199" i="14" s="1"/>
  <c r="C198" i="14"/>
  <c r="G198" i="14" s="1"/>
  <c r="G197" i="14"/>
  <c r="C197" i="14"/>
  <c r="G196" i="14"/>
  <c r="C196" i="14"/>
  <c r="C195" i="14"/>
  <c r="G195" i="14" s="1"/>
  <c r="C194" i="14"/>
  <c r="G194" i="14" s="1"/>
  <c r="G193" i="14"/>
  <c r="C193" i="14"/>
  <c r="G192" i="14"/>
  <c r="C192" i="14"/>
  <c r="C191" i="14"/>
  <c r="G191" i="14" s="1"/>
  <c r="C190" i="14"/>
  <c r="G190" i="14" s="1"/>
  <c r="G189" i="14"/>
  <c r="C189" i="14"/>
  <c r="G188" i="14"/>
  <c r="C188" i="14"/>
  <c r="C187" i="14"/>
  <c r="G187" i="14" s="1"/>
  <c r="C186" i="14"/>
  <c r="G186" i="14" s="1"/>
  <c r="G185" i="14"/>
  <c r="C185" i="14"/>
  <c r="G184" i="14"/>
  <c r="C184" i="14"/>
  <c r="C183" i="14"/>
  <c r="G183" i="14" s="1"/>
  <c r="C182" i="14"/>
  <c r="G182" i="14" s="1"/>
  <c r="G181" i="14"/>
  <c r="C181" i="14"/>
  <c r="G180" i="14"/>
  <c r="C180" i="14"/>
  <c r="C179" i="14"/>
  <c r="G179" i="14" s="1"/>
  <c r="C178" i="14"/>
  <c r="G178" i="14" s="1"/>
  <c r="G177" i="14"/>
  <c r="C177" i="14"/>
  <c r="G176" i="14"/>
  <c r="C176" i="14"/>
  <c r="C175" i="14"/>
  <c r="G175" i="14" s="1"/>
  <c r="C174" i="14"/>
  <c r="G174" i="14" s="1"/>
  <c r="G173" i="14"/>
  <c r="C173" i="14"/>
  <c r="G172" i="14"/>
  <c r="C172" i="14"/>
  <c r="C171" i="14"/>
  <c r="G171" i="14" s="1"/>
  <c r="C170" i="14"/>
  <c r="G170" i="14" s="1"/>
  <c r="G169" i="14"/>
  <c r="C169" i="14"/>
  <c r="G168" i="14"/>
  <c r="C168" i="14"/>
  <c r="C167" i="14"/>
  <c r="G167" i="14" s="1"/>
  <c r="C166" i="14"/>
  <c r="G166" i="14" s="1"/>
  <c r="G165" i="14"/>
  <c r="C165" i="14"/>
  <c r="G164" i="14"/>
  <c r="C164" i="14"/>
  <c r="C163" i="14"/>
  <c r="G163" i="14" s="1"/>
  <c r="C162" i="14"/>
  <c r="G162" i="14" s="1"/>
  <c r="G161" i="14"/>
  <c r="C161" i="14"/>
  <c r="G160" i="14"/>
  <c r="C160" i="14"/>
  <c r="C159" i="14"/>
  <c r="G159" i="14" s="1"/>
  <c r="C158" i="14"/>
  <c r="G158" i="14" s="1"/>
  <c r="G157" i="14"/>
  <c r="C157" i="14"/>
  <c r="G156" i="14"/>
  <c r="C156" i="14"/>
  <c r="C155" i="14"/>
  <c r="G155" i="14" s="1"/>
  <c r="C154" i="14"/>
  <c r="G154" i="14" s="1"/>
  <c r="G153" i="14"/>
  <c r="C153" i="14"/>
  <c r="G152" i="14"/>
  <c r="C152" i="14"/>
  <c r="C151" i="14"/>
  <c r="G151" i="14" s="1"/>
  <c r="C150" i="14"/>
  <c r="G150" i="14" s="1"/>
  <c r="G149" i="14"/>
  <c r="C149" i="14"/>
  <c r="G148" i="14"/>
  <c r="C148" i="14"/>
  <c r="C147" i="14"/>
  <c r="G147" i="14" s="1"/>
  <c r="C146" i="14"/>
  <c r="G146" i="14" s="1"/>
  <c r="G145" i="14"/>
  <c r="C145" i="14"/>
  <c r="G144" i="14"/>
  <c r="C144" i="14"/>
  <c r="C143" i="14"/>
  <c r="G143" i="14" s="1"/>
  <c r="C142" i="14"/>
  <c r="G142" i="14" s="1"/>
  <c r="G141" i="14"/>
  <c r="C141" i="14"/>
  <c r="G140" i="14"/>
  <c r="C140" i="14"/>
  <c r="C139" i="14"/>
  <c r="G139" i="14" s="1"/>
  <c r="C138" i="14"/>
  <c r="G138" i="14" s="1"/>
  <c r="G137" i="14"/>
  <c r="C137" i="14"/>
  <c r="G136" i="14"/>
  <c r="C136" i="14"/>
  <c r="C135" i="14"/>
  <c r="G135" i="14" s="1"/>
  <c r="C134" i="14"/>
  <c r="G134" i="14" s="1"/>
  <c r="G133" i="14"/>
  <c r="C133" i="14"/>
  <c r="G132" i="14"/>
  <c r="C132" i="14"/>
  <c r="C131" i="14"/>
  <c r="G131" i="14" s="1"/>
  <c r="C130" i="14"/>
  <c r="G130" i="14" s="1"/>
  <c r="G129" i="14"/>
  <c r="C129" i="14"/>
  <c r="G128" i="14"/>
  <c r="C128" i="14"/>
  <c r="C127" i="14"/>
  <c r="G127" i="14" s="1"/>
  <c r="C126" i="14"/>
  <c r="G126" i="14" s="1"/>
  <c r="G125" i="14"/>
  <c r="C125" i="14"/>
  <c r="G124" i="14"/>
  <c r="C124" i="14"/>
  <c r="C123" i="14"/>
  <c r="G123" i="14" s="1"/>
  <c r="C122" i="14"/>
  <c r="G122" i="14" s="1"/>
  <c r="G121" i="14"/>
  <c r="C121" i="14"/>
  <c r="G120" i="14"/>
  <c r="C120" i="14"/>
  <c r="C119" i="14"/>
  <c r="G119" i="14" s="1"/>
  <c r="C118" i="14"/>
  <c r="G118" i="14" s="1"/>
  <c r="G117" i="14"/>
  <c r="C117" i="14"/>
  <c r="G116" i="14"/>
  <c r="C116" i="14"/>
  <c r="C115" i="14"/>
  <c r="G115" i="14" s="1"/>
  <c r="C114" i="14"/>
  <c r="G114" i="14" s="1"/>
  <c r="G113" i="14"/>
  <c r="C113" i="14"/>
  <c r="G112" i="14"/>
  <c r="C112" i="14"/>
  <c r="C111" i="14"/>
  <c r="G111" i="14" s="1"/>
  <c r="C110" i="14"/>
  <c r="G110" i="14" s="1"/>
  <c r="G109" i="14"/>
  <c r="C109" i="14"/>
  <c r="G108" i="14"/>
  <c r="C108" i="14"/>
  <c r="C107" i="14"/>
  <c r="G107" i="14" s="1"/>
  <c r="C106" i="14"/>
  <c r="G106" i="14" s="1"/>
  <c r="G105" i="14"/>
  <c r="C105" i="14"/>
  <c r="G104" i="14"/>
  <c r="C104" i="14"/>
  <c r="C103" i="14"/>
  <c r="G103" i="14" s="1"/>
  <c r="C102" i="14"/>
  <c r="G102" i="14" s="1"/>
  <c r="G101" i="14"/>
  <c r="C101" i="14"/>
  <c r="G100" i="14"/>
  <c r="C100" i="14"/>
  <c r="C99" i="14"/>
  <c r="G99" i="14" s="1"/>
  <c r="C98" i="14"/>
  <c r="G98" i="14" s="1"/>
  <c r="G97" i="14"/>
  <c r="C97" i="14"/>
  <c r="G96" i="14"/>
  <c r="C96" i="14"/>
  <c r="C95" i="14"/>
  <c r="G95" i="14" s="1"/>
  <c r="C94" i="14"/>
  <c r="G94" i="14" s="1"/>
  <c r="G93" i="14"/>
  <c r="C93" i="14"/>
  <c r="G92" i="14"/>
  <c r="C92" i="14"/>
  <c r="C91" i="14"/>
  <c r="G91" i="14" s="1"/>
  <c r="C90" i="14"/>
  <c r="G90" i="14" s="1"/>
  <c r="G89" i="14"/>
  <c r="C89" i="14"/>
  <c r="G88" i="14"/>
  <c r="C88" i="14"/>
  <c r="C87" i="14"/>
  <c r="G87" i="14" s="1"/>
  <c r="C86" i="14"/>
  <c r="G86" i="14" s="1"/>
  <c r="G85" i="14"/>
  <c r="C85" i="14"/>
  <c r="G84" i="14"/>
  <c r="C84" i="14"/>
  <c r="C83" i="14"/>
  <c r="G83" i="14" s="1"/>
  <c r="C82" i="14"/>
  <c r="G82" i="14" s="1"/>
  <c r="G81" i="14"/>
  <c r="C81" i="14"/>
  <c r="G80" i="14"/>
  <c r="C80" i="14"/>
  <c r="C79" i="14"/>
  <c r="G79" i="14" s="1"/>
  <c r="C78" i="14"/>
  <c r="G78" i="14" s="1"/>
  <c r="G77" i="14"/>
  <c r="C77" i="14"/>
  <c r="G76" i="14"/>
  <c r="C76" i="14"/>
  <c r="C75" i="14"/>
  <c r="G75" i="14" s="1"/>
  <c r="C74" i="14"/>
  <c r="G74" i="14" s="1"/>
  <c r="G73" i="14"/>
  <c r="C73" i="14"/>
  <c r="G72" i="14"/>
  <c r="C72" i="14"/>
  <c r="C71" i="14"/>
  <c r="G71" i="14" s="1"/>
  <c r="C70" i="14"/>
  <c r="G70" i="14" s="1"/>
  <c r="G69" i="14"/>
  <c r="C69" i="14"/>
  <c r="G68" i="14"/>
  <c r="C68" i="14"/>
  <c r="C67" i="14"/>
  <c r="G67" i="14" s="1"/>
  <c r="C66" i="14"/>
  <c r="G66" i="14" s="1"/>
  <c r="G65" i="14"/>
  <c r="C65" i="14"/>
  <c r="G64" i="14"/>
  <c r="C64" i="14"/>
  <c r="C63" i="14"/>
  <c r="G63" i="14" s="1"/>
  <c r="C62" i="14"/>
  <c r="G62" i="14" s="1"/>
  <c r="G61" i="14"/>
  <c r="C61" i="14"/>
  <c r="G60" i="14"/>
  <c r="C60" i="14"/>
  <c r="C59" i="14"/>
  <c r="G59" i="14" s="1"/>
  <c r="C58" i="14"/>
  <c r="G58" i="14" s="1"/>
  <c r="G57" i="14"/>
  <c r="C57" i="14"/>
  <c r="G56" i="14"/>
  <c r="C56" i="14"/>
  <c r="C55" i="14"/>
  <c r="G55" i="14" s="1"/>
  <c r="C54" i="14"/>
  <c r="G54" i="14" s="1"/>
  <c r="G53" i="14"/>
  <c r="C53" i="14"/>
  <c r="G52" i="14"/>
  <c r="C52" i="14"/>
  <c r="C51" i="14"/>
  <c r="G51" i="14" s="1"/>
  <c r="C50" i="14"/>
  <c r="G50" i="14" s="1"/>
  <c r="G49" i="14"/>
  <c r="C49" i="14"/>
  <c r="G48" i="14"/>
  <c r="C48" i="14"/>
  <c r="C47" i="14"/>
  <c r="G47" i="14" s="1"/>
  <c r="C46" i="14"/>
  <c r="G46" i="14" s="1"/>
  <c r="G45" i="14"/>
  <c r="C45" i="14"/>
  <c r="G44" i="14"/>
  <c r="C44" i="14"/>
  <c r="C43" i="14"/>
  <c r="G43" i="14" s="1"/>
  <c r="C42" i="14"/>
  <c r="G42" i="14" s="1"/>
  <c r="G41" i="14"/>
  <c r="C41" i="14"/>
  <c r="G40" i="14"/>
  <c r="C40" i="14"/>
  <c r="C39" i="14"/>
  <c r="G39" i="14" s="1"/>
  <c r="C38" i="14"/>
  <c r="G38" i="14" s="1"/>
  <c r="G37" i="14"/>
  <c r="C37" i="14"/>
  <c r="G36" i="14"/>
  <c r="C36" i="14"/>
  <c r="C35" i="14"/>
  <c r="G35" i="14" s="1"/>
  <c r="C34" i="14"/>
  <c r="G34" i="14" s="1"/>
  <c r="G33" i="14"/>
  <c r="C33" i="14"/>
  <c r="G32" i="14"/>
  <c r="C32" i="14"/>
  <c r="C31" i="14"/>
  <c r="G31" i="14" s="1"/>
  <c r="C30" i="14"/>
  <c r="G30" i="14" s="1"/>
  <c r="G29" i="14"/>
  <c r="C29" i="14"/>
  <c r="G28" i="14"/>
  <c r="C28" i="14"/>
  <c r="C27" i="14"/>
  <c r="G27" i="14" s="1"/>
  <c r="C26" i="14"/>
  <c r="G26" i="14" s="1"/>
  <c r="G25" i="14"/>
  <c r="C25" i="14"/>
  <c r="G24" i="14"/>
  <c r="C24" i="14"/>
  <c r="C23" i="14"/>
  <c r="G23" i="14" s="1"/>
  <c r="C22" i="14"/>
  <c r="G22" i="14" s="1"/>
  <c r="G21" i="14"/>
  <c r="C21" i="14"/>
  <c r="G20" i="14"/>
  <c r="C20" i="14"/>
  <c r="C19" i="14"/>
  <c r="G19" i="14" s="1"/>
  <c r="C18" i="14"/>
  <c r="G18" i="14" s="1"/>
  <c r="G17" i="14"/>
  <c r="C17" i="14"/>
  <c r="G16" i="14"/>
  <c r="C16" i="14"/>
  <c r="C15" i="14"/>
  <c r="G15" i="14" s="1"/>
  <c r="C14" i="14"/>
  <c r="G14" i="14" s="1"/>
  <c r="G13" i="14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90" i="13"/>
  <c r="F191" i="13"/>
  <c r="F192" i="13"/>
  <c r="F193" i="13"/>
  <c r="F194" i="13"/>
  <c r="F195" i="13"/>
  <c r="F196" i="13"/>
  <c r="F197" i="13"/>
  <c r="F198" i="13"/>
  <c r="F199" i="13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14" i="13"/>
  <c r="F215" i="13"/>
  <c r="F216" i="13"/>
  <c r="F217" i="13"/>
  <c r="F218" i="13"/>
  <c r="F219" i="13"/>
  <c r="F220" i="13"/>
  <c r="F221" i="13"/>
  <c r="F222" i="13"/>
  <c r="F223" i="13"/>
  <c r="F224" i="13"/>
  <c r="F225" i="13"/>
  <c r="F226" i="13"/>
  <c r="F227" i="13"/>
  <c r="F228" i="13"/>
  <c r="F229" i="13"/>
  <c r="F230" i="13"/>
  <c r="F231" i="13"/>
  <c r="F232" i="13"/>
  <c r="F233" i="13"/>
  <c r="F234" i="13"/>
  <c r="F235" i="13"/>
  <c r="F236" i="13"/>
  <c r="F237" i="13"/>
  <c r="F238" i="13"/>
  <c r="F239" i="13"/>
  <c r="F240" i="13"/>
  <c r="F241" i="13"/>
  <c r="F242" i="13"/>
  <c r="F243" i="13"/>
  <c r="F244" i="13"/>
  <c r="F245" i="13"/>
  <c r="F246" i="13"/>
  <c r="F247" i="13"/>
  <c r="F248" i="13"/>
  <c r="F249" i="13"/>
  <c r="F250" i="13"/>
  <c r="F251" i="13"/>
  <c r="F252" i="13"/>
  <c r="F253" i="13"/>
  <c r="F254" i="13"/>
  <c r="F255" i="13"/>
  <c r="F256" i="13"/>
  <c r="F257" i="13"/>
  <c r="F258" i="13"/>
  <c r="F259" i="13"/>
  <c r="F260" i="13"/>
  <c r="F261" i="13"/>
  <c r="F262" i="13"/>
  <c r="F263" i="13"/>
  <c r="F264" i="13"/>
  <c r="F265" i="13"/>
  <c r="F266" i="13"/>
  <c r="F267" i="13"/>
  <c r="F268" i="13"/>
  <c r="F269" i="13"/>
  <c r="F270" i="13"/>
  <c r="F271" i="13"/>
  <c r="F272" i="13"/>
  <c r="F273" i="13"/>
  <c r="F274" i="13"/>
  <c r="F275" i="13"/>
  <c r="F276" i="13"/>
  <c r="F277" i="13"/>
  <c r="F278" i="13"/>
  <c r="F279" i="13"/>
  <c r="F280" i="13"/>
  <c r="F281" i="13"/>
  <c r="F282" i="13"/>
  <c r="F283" i="13"/>
  <c r="F284" i="13"/>
  <c r="F285" i="13"/>
  <c r="F286" i="13"/>
  <c r="F287" i="13"/>
  <c r="F288" i="13"/>
  <c r="F289" i="13"/>
  <c r="F290" i="13"/>
  <c r="F291" i="13"/>
  <c r="F292" i="13"/>
  <c r="F293" i="13"/>
  <c r="F294" i="13"/>
  <c r="F295" i="13"/>
  <c r="F296" i="13"/>
  <c r="F297" i="13"/>
  <c r="F298" i="13"/>
  <c r="F299" i="13"/>
  <c r="F300" i="13"/>
  <c r="F301" i="13"/>
  <c r="F302" i="13"/>
  <c r="F303" i="13"/>
  <c r="F304" i="13"/>
  <c r="F305" i="13"/>
  <c r="F306" i="13"/>
  <c r="F307" i="13"/>
  <c r="F308" i="13"/>
  <c r="F309" i="13"/>
  <c r="F310" i="13"/>
  <c r="F311" i="13"/>
  <c r="F312" i="13"/>
  <c r="F313" i="13"/>
  <c r="F314" i="13"/>
  <c r="F315" i="13"/>
  <c r="F316" i="13"/>
  <c r="F317" i="13"/>
  <c r="F318" i="13"/>
  <c r="F319" i="13"/>
  <c r="F320" i="13"/>
  <c r="F321" i="13"/>
  <c r="F322" i="13"/>
  <c r="F323" i="13"/>
  <c r="F324" i="13"/>
  <c r="F325" i="13"/>
  <c r="F326" i="13"/>
  <c r="F327" i="13"/>
  <c r="F328" i="13"/>
  <c r="F329" i="13"/>
  <c r="F330" i="13"/>
  <c r="F331" i="13"/>
  <c r="F332" i="13"/>
  <c r="F333" i="13"/>
  <c r="F334" i="13"/>
  <c r="F335" i="13"/>
  <c r="F336" i="13"/>
  <c r="F337" i="13"/>
  <c r="F338" i="13"/>
  <c r="F339" i="13"/>
  <c r="F340" i="13"/>
  <c r="F341" i="13"/>
  <c r="F342" i="13"/>
  <c r="F343" i="13"/>
  <c r="F344" i="13"/>
  <c r="F345" i="13"/>
  <c r="F346" i="13"/>
  <c r="F347" i="13"/>
  <c r="F348" i="13"/>
  <c r="F349" i="13"/>
  <c r="F350" i="13"/>
  <c r="F351" i="13"/>
  <c r="F352" i="13"/>
  <c r="F353" i="13"/>
  <c r="F354" i="13"/>
  <c r="F355" i="13"/>
  <c r="F356" i="13"/>
  <c r="F357" i="13"/>
  <c r="F358" i="13"/>
  <c r="F359" i="13"/>
  <c r="F360" i="13"/>
  <c r="F361" i="13"/>
  <c r="F362" i="13"/>
  <c r="F363" i="13"/>
  <c r="F364" i="13"/>
  <c r="F365" i="13"/>
  <c r="F366" i="13"/>
  <c r="F367" i="13"/>
  <c r="F368" i="13"/>
  <c r="F369" i="13"/>
  <c r="F370" i="13"/>
  <c r="F371" i="13"/>
  <c r="F372" i="13"/>
  <c r="F373" i="13"/>
  <c r="F374" i="13"/>
  <c r="F375" i="13"/>
  <c r="F376" i="13"/>
  <c r="F377" i="13"/>
  <c r="F378" i="13"/>
  <c r="F379" i="13"/>
  <c r="F380" i="13"/>
  <c r="F381" i="13"/>
  <c r="F382" i="13"/>
  <c r="F383" i="13"/>
  <c r="F384" i="13"/>
  <c r="F385" i="13"/>
  <c r="F386" i="13"/>
  <c r="F387" i="13"/>
  <c r="F388" i="13"/>
  <c r="F389" i="13"/>
  <c r="F390" i="13"/>
  <c r="F391" i="13"/>
  <c r="F392" i="13"/>
  <c r="F393" i="13"/>
  <c r="F394" i="13"/>
  <c r="F395" i="13"/>
  <c r="F396" i="13"/>
  <c r="F397" i="13"/>
  <c r="F398" i="13"/>
  <c r="F399" i="13"/>
  <c r="F400" i="13"/>
  <c r="F401" i="13"/>
  <c r="F402" i="13"/>
  <c r="F403" i="13"/>
  <c r="F404" i="13"/>
  <c r="F405" i="13"/>
  <c r="F406" i="13"/>
  <c r="F407" i="13"/>
  <c r="F408" i="13"/>
  <c r="F409" i="13"/>
  <c r="F410" i="13"/>
  <c r="F411" i="13"/>
  <c r="F412" i="13"/>
  <c r="F413" i="13"/>
  <c r="F414" i="13"/>
  <c r="F415" i="13"/>
  <c r="F416" i="13"/>
  <c r="F417" i="13"/>
  <c r="F418" i="13"/>
  <c r="F419" i="13"/>
  <c r="F420" i="13"/>
  <c r="F421" i="13"/>
  <c r="F422" i="13"/>
  <c r="F423" i="13"/>
  <c r="F424" i="13"/>
  <c r="F425" i="13"/>
  <c r="F426" i="13"/>
  <c r="F427" i="13"/>
  <c r="F428" i="13"/>
  <c r="F14" i="13"/>
  <c r="F13" i="13"/>
  <c r="G428" i="13"/>
  <c r="G427" i="13"/>
  <c r="G426" i="13"/>
  <c r="G425" i="13"/>
  <c r="G424" i="13"/>
  <c r="G423" i="13"/>
  <c r="G422" i="13"/>
  <c r="G421" i="13"/>
  <c r="G420" i="13"/>
  <c r="G419" i="13"/>
  <c r="G418" i="13"/>
  <c r="G417" i="13"/>
  <c r="G416" i="13"/>
  <c r="G415" i="13"/>
  <c r="G414" i="13"/>
  <c r="G413" i="13"/>
  <c r="G412" i="13"/>
  <c r="G411" i="13"/>
  <c r="G410" i="13"/>
  <c r="G409" i="13"/>
  <c r="G408" i="13"/>
  <c r="G407" i="13"/>
  <c r="G406" i="13"/>
  <c r="G405" i="13"/>
  <c r="G404" i="13"/>
  <c r="G403" i="13"/>
  <c r="G402" i="13"/>
  <c r="G401" i="13"/>
  <c r="G400" i="13"/>
  <c r="G399" i="13"/>
  <c r="G398" i="13"/>
  <c r="G397" i="13"/>
  <c r="G396" i="13"/>
  <c r="G395" i="13"/>
  <c r="G394" i="13"/>
  <c r="G393" i="13"/>
  <c r="G392" i="13"/>
  <c r="G391" i="13"/>
  <c r="G390" i="13"/>
  <c r="G389" i="13"/>
  <c r="G388" i="13"/>
  <c r="G387" i="13"/>
  <c r="G386" i="13"/>
  <c r="G385" i="13"/>
  <c r="G384" i="13"/>
  <c r="G383" i="13"/>
  <c r="G382" i="13"/>
  <c r="G381" i="13"/>
  <c r="G380" i="13"/>
  <c r="G379" i="13"/>
  <c r="G378" i="13"/>
  <c r="G377" i="13"/>
  <c r="G376" i="13"/>
  <c r="G375" i="13"/>
  <c r="G374" i="13"/>
  <c r="G373" i="13"/>
  <c r="G372" i="13"/>
  <c r="G371" i="13"/>
  <c r="G370" i="13"/>
  <c r="G369" i="13"/>
  <c r="G368" i="13"/>
  <c r="G367" i="13"/>
  <c r="G366" i="13"/>
  <c r="G365" i="13"/>
  <c r="G364" i="13"/>
  <c r="G363" i="13"/>
  <c r="G362" i="13"/>
  <c r="G361" i="13"/>
  <c r="G360" i="13"/>
  <c r="G359" i="13"/>
  <c r="G358" i="13"/>
  <c r="G357" i="13"/>
  <c r="G356" i="13"/>
  <c r="G355" i="13"/>
  <c r="G354" i="13"/>
  <c r="G353" i="13"/>
  <c r="G352" i="13"/>
  <c r="G351" i="13"/>
  <c r="G350" i="13"/>
  <c r="G349" i="13"/>
  <c r="G348" i="13"/>
  <c r="G347" i="13"/>
  <c r="G346" i="13"/>
  <c r="G345" i="13"/>
  <c r="G344" i="13"/>
  <c r="G343" i="13"/>
  <c r="G342" i="13"/>
  <c r="G341" i="13"/>
  <c r="G340" i="13"/>
  <c r="G339" i="13"/>
  <c r="G338" i="13"/>
  <c r="G337" i="13"/>
  <c r="G336" i="13"/>
  <c r="G335" i="13"/>
  <c r="G334" i="13"/>
  <c r="G333" i="13"/>
  <c r="G332" i="13"/>
  <c r="G331" i="13"/>
  <c r="G330" i="13"/>
  <c r="G329" i="13"/>
  <c r="G328" i="13"/>
  <c r="G327" i="13"/>
  <c r="G326" i="13"/>
  <c r="G325" i="13"/>
  <c r="G324" i="13"/>
  <c r="G323" i="13"/>
  <c r="G322" i="13"/>
  <c r="G321" i="13"/>
  <c r="G320" i="13"/>
  <c r="G319" i="13"/>
  <c r="G318" i="13"/>
  <c r="G317" i="13"/>
  <c r="G316" i="13"/>
  <c r="G315" i="13"/>
  <c r="G314" i="13"/>
  <c r="G313" i="13"/>
  <c r="G312" i="13"/>
  <c r="G311" i="13"/>
  <c r="G310" i="13"/>
  <c r="G309" i="13"/>
  <c r="G308" i="13"/>
  <c r="G307" i="13"/>
  <c r="G306" i="13"/>
  <c r="G305" i="13"/>
  <c r="G304" i="13"/>
  <c r="G303" i="13"/>
  <c r="G302" i="13"/>
  <c r="G301" i="13"/>
  <c r="G300" i="13"/>
  <c r="G299" i="13"/>
  <c r="G298" i="13"/>
  <c r="G297" i="13"/>
  <c r="G296" i="13"/>
  <c r="G295" i="13"/>
  <c r="G294" i="13"/>
  <c r="G293" i="13"/>
  <c r="G292" i="13"/>
  <c r="G291" i="13"/>
  <c r="G290" i="13"/>
  <c r="G289" i="13"/>
  <c r="G288" i="13"/>
  <c r="G287" i="13"/>
  <c r="G286" i="13"/>
  <c r="G285" i="13"/>
  <c r="G284" i="13"/>
  <c r="G283" i="13"/>
  <c r="G282" i="13"/>
  <c r="G281" i="13"/>
  <c r="G280" i="13"/>
  <c r="G279" i="13"/>
  <c r="G278" i="13"/>
  <c r="G277" i="13"/>
  <c r="G276" i="13"/>
  <c r="G275" i="13"/>
  <c r="G274" i="13"/>
  <c r="G273" i="13"/>
  <c r="G272" i="13"/>
  <c r="G271" i="13"/>
  <c r="G270" i="13"/>
  <c r="G269" i="13"/>
  <c r="G268" i="13"/>
  <c r="G267" i="13"/>
  <c r="G266" i="13"/>
  <c r="G265" i="13"/>
  <c r="G264" i="13"/>
  <c r="G263" i="13"/>
  <c r="G262" i="13"/>
  <c r="G261" i="13"/>
  <c r="G260" i="13"/>
  <c r="G259" i="13"/>
  <c r="G258" i="13"/>
  <c r="G257" i="13"/>
  <c r="G256" i="13"/>
  <c r="G255" i="13"/>
  <c r="G254" i="13"/>
  <c r="G253" i="13"/>
  <c r="G252" i="13"/>
  <c r="G251" i="13"/>
  <c r="G250" i="13"/>
  <c r="G249" i="13"/>
  <c r="G248" i="13"/>
  <c r="G247" i="13"/>
  <c r="G246" i="13"/>
  <c r="G245" i="13"/>
  <c r="G244" i="13"/>
  <c r="G243" i="13"/>
  <c r="G242" i="13"/>
  <c r="G241" i="13"/>
  <c r="G240" i="13"/>
  <c r="G239" i="13"/>
  <c r="G238" i="13"/>
  <c r="G237" i="13"/>
  <c r="G236" i="13"/>
  <c r="G235" i="13"/>
  <c r="G234" i="13"/>
  <c r="G233" i="13"/>
  <c r="G232" i="13"/>
  <c r="G231" i="13"/>
  <c r="G230" i="13"/>
  <c r="G229" i="13"/>
  <c r="G228" i="13"/>
  <c r="G227" i="13"/>
  <c r="G226" i="13"/>
  <c r="G225" i="13"/>
  <c r="G224" i="13"/>
  <c r="G223" i="13"/>
  <c r="G222" i="13"/>
  <c r="G221" i="13"/>
  <c r="G220" i="13"/>
  <c r="G219" i="13"/>
  <c r="G218" i="13"/>
  <c r="G217" i="13"/>
  <c r="G216" i="13"/>
  <c r="G215" i="13"/>
  <c r="G214" i="13"/>
  <c r="G213" i="13"/>
  <c r="G212" i="13"/>
  <c r="G211" i="13"/>
  <c r="G210" i="13"/>
  <c r="G209" i="13"/>
  <c r="G208" i="13"/>
  <c r="G207" i="13"/>
  <c r="G206" i="13"/>
  <c r="G205" i="13"/>
  <c r="G204" i="13"/>
  <c r="G203" i="13"/>
  <c r="G202" i="13"/>
  <c r="G201" i="13"/>
  <c r="G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C161" i="13"/>
  <c r="G161" i="13" s="1"/>
  <c r="C160" i="13"/>
  <c r="G160" i="13" s="1"/>
  <c r="G159" i="13"/>
  <c r="C159" i="13"/>
  <c r="G158" i="13"/>
  <c r="C158" i="13"/>
  <c r="C157" i="13"/>
  <c r="G157" i="13" s="1"/>
  <c r="C156" i="13"/>
  <c r="G156" i="13" s="1"/>
  <c r="G155" i="13"/>
  <c r="C155" i="13"/>
  <c r="G154" i="13"/>
  <c r="C154" i="13"/>
  <c r="C153" i="13"/>
  <c r="G153" i="13" s="1"/>
  <c r="C152" i="13"/>
  <c r="G152" i="13" s="1"/>
  <c r="G151" i="13"/>
  <c r="C151" i="13"/>
  <c r="G150" i="13"/>
  <c r="C150" i="13"/>
  <c r="C149" i="13"/>
  <c r="G149" i="13" s="1"/>
  <c r="C148" i="13"/>
  <c r="G148" i="13" s="1"/>
  <c r="G147" i="13"/>
  <c r="C147" i="13"/>
  <c r="G146" i="13"/>
  <c r="C146" i="13"/>
  <c r="C145" i="13"/>
  <c r="G145" i="13" s="1"/>
  <c r="C144" i="13"/>
  <c r="G144" i="13" s="1"/>
  <c r="G143" i="13"/>
  <c r="C143" i="13"/>
  <c r="G142" i="13"/>
  <c r="C142" i="13"/>
  <c r="C141" i="13"/>
  <c r="G141" i="13" s="1"/>
  <c r="C140" i="13"/>
  <c r="G140" i="13" s="1"/>
  <c r="G139" i="13"/>
  <c r="C139" i="13"/>
  <c r="G138" i="13"/>
  <c r="C138" i="13"/>
  <c r="C137" i="13"/>
  <c r="G137" i="13" s="1"/>
  <c r="C136" i="13"/>
  <c r="G136" i="13" s="1"/>
  <c r="G135" i="13"/>
  <c r="C135" i="13"/>
  <c r="G134" i="13"/>
  <c r="C134" i="13"/>
  <c r="C133" i="13"/>
  <c r="G133" i="13" s="1"/>
  <c r="C132" i="13"/>
  <c r="G132" i="13" s="1"/>
  <c r="G131" i="13"/>
  <c r="C131" i="13"/>
  <c r="G130" i="13"/>
  <c r="C130" i="13"/>
  <c r="C129" i="13"/>
  <c r="G129" i="13" s="1"/>
  <c r="C128" i="13"/>
  <c r="G128" i="13" s="1"/>
  <c r="G127" i="13"/>
  <c r="C127" i="13"/>
  <c r="G126" i="13"/>
  <c r="C126" i="13"/>
  <c r="C125" i="13"/>
  <c r="G125" i="13" s="1"/>
  <c r="C124" i="13"/>
  <c r="G124" i="13" s="1"/>
  <c r="G123" i="13"/>
  <c r="C123" i="13"/>
  <c r="G122" i="13"/>
  <c r="C122" i="13"/>
  <c r="C121" i="13"/>
  <c r="G121" i="13" s="1"/>
  <c r="C120" i="13"/>
  <c r="G120" i="13" s="1"/>
  <c r="G119" i="13"/>
  <c r="C119" i="13"/>
  <c r="G118" i="13"/>
  <c r="C118" i="13"/>
  <c r="C117" i="13"/>
  <c r="G117" i="13" s="1"/>
  <c r="C116" i="13"/>
  <c r="G116" i="13" s="1"/>
  <c r="G115" i="13"/>
  <c r="C115" i="13"/>
  <c r="G114" i="13"/>
  <c r="C114" i="13"/>
  <c r="C113" i="13"/>
  <c r="G113" i="13" s="1"/>
  <c r="C112" i="13"/>
  <c r="G112" i="13" s="1"/>
  <c r="G111" i="13"/>
  <c r="C111" i="13"/>
  <c r="G110" i="13"/>
  <c r="C110" i="13"/>
  <c r="C109" i="13"/>
  <c r="G109" i="13" s="1"/>
  <c r="C108" i="13"/>
  <c r="G108" i="13" s="1"/>
  <c r="G107" i="13"/>
  <c r="C107" i="13"/>
  <c r="G106" i="13"/>
  <c r="C106" i="13"/>
  <c r="C105" i="13"/>
  <c r="G105" i="13" s="1"/>
  <c r="C104" i="13"/>
  <c r="G104" i="13" s="1"/>
  <c r="G103" i="13"/>
  <c r="C103" i="13"/>
  <c r="G102" i="13"/>
  <c r="C102" i="13"/>
  <c r="C101" i="13"/>
  <c r="G101" i="13" s="1"/>
  <c r="C100" i="13"/>
  <c r="G100" i="13" s="1"/>
  <c r="G99" i="13"/>
  <c r="C99" i="13"/>
  <c r="G98" i="13"/>
  <c r="C98" i="13"/>
  <c r="C97" i="13"/>
  <c r="G97" i="13" s="1"/>
  <c r="C96" i="13"/>
  <c r="G96" i="13" s="1"/>
  <c r="G95" i="13"/>
  <c r="C95" i="13"/>
  <c r="G94" i="13"/>
  <c r="C94" i="13"/>
  <c r="C93" i="13"/>
  <c r="G93" i="13" s="1"/>
  <c r="C92" i="13"/>
  <c r="G92" i="13" s="1"/>
  <c r="G91" i="13"/>
  <c r="C91" i="13"/>
  <c r="G90" i="13"/>
  <c r="C90" i="13"/>
  <c r="C89" i="13"/>
  <c r="G89" i="13" s="1"/>
  <c r="C88" i="13"/>
  <c r="G88" i="13" s="1"/>
  <c r="G87" i="13"/>
  <c r="C87" i="13"/>
  <c r="G86" i="13"/>
  <c r="C86" i="13"/>
  <c r="C85" i="13"/>
  <c r="G85" i="13" s="1"/>
  <c r="C84" i="13"/>
  <c r="G84" i="13" s="1"/>
  <c r="G83" i="13"/>
  <c r="C83" i="13"/>
  <c r="G82" i="13"/>
  <c r="C82" i="13"/>
  <c r="C81" i="13"/>
  <c r="G81" i="13" s="1"/>
  <c r="C80" i="13"/>
  <c r="G80" i="13" s="1"/>
  <c r="G79" i="13"/>
  <c r="C79" i="13"/>
  <c r="G78" i="13"/>
  <c r="C78" i="13"/>
  <c r="C77" i="13"/>
  <c r="G77" i="13" s="1"/>
  <c r="C76" i="13"/>
  <c r="G76" i="13" s="1"/>
  <c r="G75" i="13"/>
  <c r="C75" i="13"/>
  <c r="G74" i="13"/>
  <c r="C74" i="13"/>
  <c r="C73" i="13"/>
  <c r="G73" i="13" s="1"/>
  <c r="C72" i="13"/>
  <c r="G72" i="13" s="1"/>
  <c r="G71" i="13"/>
  <c r="C71" i="13"/>
  <c r="G70" i="13"/>
  <c r="C70" i="13"/>
  <c r="C69" i="13"/>
  <c r="G69" i="13" s="1"/>
  <c r="C68" i="13"/>
  <c r="G68" i="13" s="1"/>
  <c r="G67" i="13"/>
  <c r="C67" i="13"/>
  <c r="G66" i="13"/>
  <c r="C66" i="13"/>
  <c r="C65" i="13"/>
  <c r="G65" i="13" s="1"/>
  <c r="C64" i="13"/>
  <c r="G64" i="13" s="1"/>
  <c r="G63" i="13"/>
  <c r="C63" i="13"/>
  <c r="G62" i="13"/>
  <c r="C62" i="13"/>
  <c r="C61" i="13"/>
  <c r="G61" i="13" s="1"/>
  <c r="C60" i="13"/>
  <c r="G60" i="13" s="1"/>
  <c r="G59" i="13"/>
  <c r="C59" i="13"/>
  <c r="G58" i="13"/>
  <c r="C58" i="13"/>
  <c r="C57" i="13"/>
  <c r="G57" i="13" s="1"/>
  <c r="C56" i="13"/>
  <c r="G56" i="13" s="1"/>
  <c r="G55" i="13"/>
  <c r="C55" i="13"/>
  <c r="G54" i="13"/>
  <c r="C54" i="13"/>
  <c r="C53" i="13"/>
  <c r="G53" i="13" s="1"/>
  <c r="C52" i="13"/>
  <c r="G52" i="13" s="1"/>
  <c r="G51" i="13"/>
  <c r="C51" i="13"/>
  <c r="G50" i="13"/>
  <c r="C50" i="13"/>
  <c r="C49" i="13"/>
  <c r="G49" i="13" s="1"/>
  <c r="C48" i="13"/>
  <c r="G48" i="13" s="1"/>
  <c r="G47" i="13"/>
  <c r="C47" i="13"/>
  <c r="G46" i="13"/>
  <c r="C46" i="13"/>
  <c r="C45" i="13"/>
  <c r="G45" i="13" s="1"/>
  <c r="C44" i="13"/>
  <c r="G44" i="13" s="1"/>
  <c r="G43" i="13"/>
  <c r="C43" i="13"/>
  <c r="G42" i="13"/>
  <c r="C42" i="13"/>
  <c r="C41" i="13"/>
  <c r="G41" i="13" s="1"/>
  <c r="C40" i="13"/>
  <c r="G40" i="13" s="1"/>
  <c r="G39" i="13"/>
  <c r="C39" i="13"/>
  <c r="G38" i="13"/>
  <c r="C38" i="13"/>
  <c r="C37" i="13"/>
  <c r="G37" i="13" s="1"/>
  <c r="C36" i="13"/>
  <c r="G36" i="13" s="1"/>
  <c r="G35" i="13"/>
  <c r="C35" i="13"/>
  <c r="G34" i="13"/>
  <c r="C34" i="13"/>
  <c r="C33" i="13"/>
  <c r="G33" i="13" s="1"/>
  <c r="C32" i="13"/>
  <c r="G32" i="13" s="1"/>
  <c r="G31" i="13"/>
  <c r="C31" i="13"/>
  <c r="G30" i="13"/>
  <c r="C30" i="13"/>
  <c r="C29" i="13"/>
  <c r="G29" i="13" s="1"/>
  <c r="C28" i="13"/>
  <c r="G28" i="13" s="1"/>
  <c r="G27" i="13"/>
  <c r="C27" i="13"/>
  <c r="G26" i="13"/>
  <c r="C26" i="13"/>
  <c r="C25" i="13"/>
  <c r="G25" i="13" s="1"/>
  <c r="C24" i="13"/>
  <c r="G24" i="13" s="1"/>
  <c r="G23" i="13"/>
  <c r="C23" i="13"/>
  <c r="G22" i="13"/>
  <c r="C22" i="13"/>
  <c r="C21" i="13"/>
  <c r="G21" i="13" s="1"/>
  <c r="C20" i="13"/>
  <c r="G20" i="13" s="1"/>
  <c r="G19" i="13"/>
  <c r="C19" i="13"/>
  <c r="G18" i="13"/>
  <c r="C18" i="13"/>
  <c r="C17" i="13"/>
  <c r="G17" i="13" s="1"/>
  <c r="C16" i="13"/>
  <c r="G16" i="13" s="1"/>
  <c r="G15" i="13"/>
  <c r="C15" i="13"/>
  <c r="G14" i="13"/>
  <c r="C14" i="13"/>
  <c r="G13" i="13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12" i="12"/>
  <c r="F11" i="12"/>
  <c r="B310" i="12"/>
  <c r="G310" i="12" s="1"/>
  <c r="G309" i="12"/>
  <c r="B309" i="12"/>
  <c r="B308" i="12"/>
  <c r="G308" i="12" s="1"/>
  <c r="B307" i="12"/>
  <c r="B306" i="12"/>
  <c r="G306" i="12" s="1"/>
  <c r="G305" i="12"/>
  <c r="B305" i="12"/>
  <c r="B304" i="12"/>
  <c r="G304" i="12" s="1"/>
  <c r="B303" i="12"/>
  <c r="B302" i="12"/>
  <c r="G302" i="12" s="1"/>
  <c r="G301" i="12"/>
  <c r="B301" i="12"/>
  <c r="B300" i="12"/>
  <c r="G300" i="12" s="1"/>
  <c r="B299" i="12"/>
  <c r="B298" i="12"/>
  <c r="G298" i="12" s="1"/>
  <c r="G297" i="12"/>
  <c r="B297" i="12"/>
  <c r="B296" i="12"/>
  <c r="G296" i="12" s="1"/>
  <c r="B295" i="12"/>
  <c r="B294" i="12"/>
  <c r="G294" i="12" s="1"/>
  <c r="G293" i="12"/>
  <c r="B293" i="12"/>
  <c r="B292" i="12"/>
  <c r="G292" i="12" s="1"/>
  <c r="B291" i="12"/>
  <c r="B290" i="12"/>
  <c r="G290" i="12" s="1"/>
  <c r="G289" i="12"/>
  <c r="B289" i="12"/>
  <c r="B288" i="12"/>
  <c r="G288" i="12" s="1"/>
  <c r="B287" i="12"/>
  <c r="B286" i="12"/>
  <c r="G286" i="12" s="1"/>
  <c r="G285" i="12"/>
  <c r="B285" i="12"/>
  <c r="B284" i="12"/>
  <c r="G284" i="12" s="1"/>
  <c r="B283" i="12"/>
  <c r="B282" i="12"/>
  <c r="G282" i="12" s="1"/>
  <c r="G281" i="12"/>
  <c r="B281" i="12"/>
  <c r="B280" i="12"/>
  <c r="G280" i="12" s="1"/>
  <c r="B279" i="12"/>
  <c r="B278" i="12"/>
  <c r="G278" i="12" s="1"/>
  <c r="G277" i="12"/>
  <c r="B277" i="12"/>
  <c r="B276" i="12"/>
  <c r="G276" i="12" s="1"/>
  <c r="B275" i="12"/>
  <c r="B274" i="12"/>
  <c r="G274" i="12" s="1"/>
  <c r="G273" i="12"/>
  <c r="B273" i="12"/>
  <c r="B272" i="12"/>
  <c r="G272" i="12" s="1"/>
  <c r="B271" i="12"/>
  <c r="B270" i="12"/>
  <c r="G270" i="12" s="1"/>
  <c r="G269" i="12"/>
  <c r="B269" i="12"/>
  <c r="B268" i="12"/>
  <c r="G268" i="12" s="1"/>
  <c r="B267" i="12"/>
  <c r="B266" i="12"/>
  <c r="G266" i="12" s="1"/>
  <c r="G265" i="12"/>
  <c r="B265" i="12"/>
  <c r="B264" i="12"/>
  <c r="G264" i="12" s="1"/>
  <c r="B263" i="12"/>
  <c r="B262" i="12"/>
  <c r="G262" i="12" s="1"/>
  <c r="G261" i="12"/>
  <c r="B261" i="12"/>
  <c r="B260" i="12"/>
  <c r="G260" i="12" s="1"/>
  <c r="B259" i="12"/>
  <c r="G258" i="12"/>
  <c r="B258" i="12"/>
  <c r="G257" i="12"/>
  <c r="B257" i="12"/>
  <c r="B256" i="12"/>
  <c r="G256" i="12" s="1"/>
  <c r="B255" i="12"/>
  <c r="G254" i="12"/>
  <c r="B254" i="12"/>
  <c r="G253" i="12"/>
  <c r="B253" i="12"/>
  <c r="B252" i="12"/>
  <c r="G252" i="12" s="1"/>
  <c r="B251" i="12"/>
  <c r="G250" i="12"/>
  <c r="B250" i="12"/>
  <c r="G249" i="12"/>
  <c r="B249" i="12"/>
  <c r="B248" i="12"/>
  <c r="G248" i="12" s="1"/>
  <c r="B247" i="12"/>
  <c r="G246" i="12"/>
  <c r="B246" i="12"/>
  <c r="G245" i="12"/>
  <c r="B245" i="12"/>
  <c r="B244" i="12"/>
  <c r="G244" i="12" s="1"/>
  <c r="B243" i="12"/>
  <c r="G242" i="12"/>
  <c r="B242" i="12"/>
  <c r="G241" i="12"/>
  <c r="B241" i="12"/>
  <c r="B240" i="12"/>
  <c r="G240" i="12" s="1"/>
  <c r="B239" i="12"/>
  <c r="G238" i="12"/>
  <c r="B238" i="12"/>
  <c r="G237" i="12"/>
  <c r="B237" i="12"/>
  <c r="B236" i="12"/>
  <c r="G236" i="12" s="1"/>
  <c r="B235" i="12"/>
  <c r="G234" i="12"/>
  <c r="B234" i="12"/>
  <c r="G233" i="12"/>
  <c r="B233" i="12"/>
  <c r="B232" i="12"/>
  <c r="G232" i="12" s="1"/>
  <c r="B231" i="12"/>
  <c r="G230" i="12"/>
  <c r="B230" i="12"/>
  <c r="G229" i="12"/>
  <c r="B229" i="12"/>
  <c r="B228" i="12"/>
  <c r="G228" i="12" s="1"/>
  <c r="B227" i="12"/>
  <c r="G226" i="12"/>
  <c r="B226" i="12"/>
  <c r="G225" i="12"/>
  <c r="B225" i="12"/>
  <c r="B224" i="12"/>
  <c r="G224" i="12" s="1"/>
  <c r="B223" i="12"/>
  <c r="G222" i="12"/>
  <c r="B222" i="12"/>
  <c r="G221" i="12"/>
  <c r="B221" i="12"/>
  <c r="B220" i="12"/>
  <c r="G220" i="12" s="1"/>
  <c r="B219" i="12"/>
  <c r="G218" i="12"/>
  <c r="B218" i="12"/>
  <c r="G217" i="12"/>
  <c r="B217" i="12"/>
  <c r="B216" i="12"/>
  <c r="G216" i="12" s="1"/>
  <c r="B215" i="12"/>
  <c r="G214" i="12"/>
  <c r="B214" i="12"/>
  <c r="G213" i="12"/>
  <c r="B213" i="12"/>
  <c r="B212" i="12"/>
  <c r="G212" i="12" s="1"/>
  <c r="B211" i="12"/>
  <c r="G210" i="12"/>
  <c r="B210" i="12"/>
  <c r="G209" i="12"/>
  <c r="B209" i="12"/>
  <c r="B208" i="12"/>
  <c r="G208" i="12" s="1"/>
  <c r="B207" i="12"/>
  <c r="G206" i="12"/>
  <c r="B206" i="12"/>
  <c r="G205" i="12"/>
  <c r="B205" i="12"/>
  <c r="B204" i="12"/>
  <c r="G204" i="12" s="1"/>
  <c r="B203" i="12"/>
  <c r="G202" i="12"/>
  <c r="B202" i="12"/>
  <c r="G201" i="12"/>
  <c r="B201" i="12"/>
  <c r="B200" i="12"/>
  <c r="G200" i="12" s="1"/>
  <c r="B199" i="12"/>
  <c r="G198" i="12"/>
  <c r="B198" i="12"/>
  <c r="G197" i="12"/>
  <c r="B197" i="12"/>
  <c r="B196" i="12"/>
  <c r="G196" i="12" s="1"/>
  <c r="B195" i="12"/>
  <c r="G194" i="12"/>
  <c r="B194" i="12"/>
  <c r="G193" i="12"/>
  <c r="B193" i="12"/>
  <c r="B192" i="12"/>
  <c r="G192" i="12" s="1"/>
  <c r="B191" i="12"/>
  <c r="G190" i="12"/>
  <c r="B190" i="12"/>
  <c r="G189" i="12"/>
  <c r="B189" i="12"/>
  <c r="B188" i="12"/>
  <c r="G188" i="12" s="1"/>
  <c r="B187" i="12"/>
  <c r="G186" i="12"/>
  <c r="B186" i="12"/>
  <c r="G185" i="12"/>
  <c r="B185" i="12"/>
  <c r="B184" i="12"/>
  <c r="G184" i="12" s="1"/>
  <c r="B183" i="12"/>
  <c r="G182" i="12"/>
  <c r="B182" i="12"/>
  <c r="G181" i="12"/>
  <c r="B181" i="12"/>
  <c r="B180" i="12"/>
  <c r="G180" i="12" s="1"/>
  <c r="B179" i="12"/>
  <c r="G178" i="12"/>
  <c r="B178" i="12"/>
  <c r="G177" i="12"/>
  <c r="B177" i="12"/>
  <c r="B176" i="12"/>
  <c r="G176" i="12" s="1"/>
  <c r="B175" i="12"/>
  <c r="G174" i="12"/>
  <c r="B174" i="12"/>
  <c r="G173" i="12"/>
  <c r="B173" i="12"/>
  <c r="B172" i="12"/>
  <c r="G172" i="12" s="1"/>
  <c r="B171" i="12"/>
  <c r="G170" i="12"/>
  <c r="B170" i="12"/>
  <c r="G169" i="12"/>
  <c r="B169" i="12"/>
  <c r="B168" i="12"/>
  <c r="G168" i="12" s="1"/>
  <c r="B167" i="12"/>
  <c r="G166" i="12"/>
  <c r="B166" i="12"/>
  <c r="G165" i="12"/>
  <c r="B165" i="12"/>
  <c r="B164" i="12"/>
  <c r="G164" i="12" s="1"/>
  <c r="B163" i="12"/>
  <c r="G162" i="12"/>
  <c r="B162" i="12"/>
  <c r="G161" i="12"/>
  <c r="B161" i="12"/>
  <c r="B160" i="12"/>
  <c r="G160" i="12" s="1"/>
  <c r="B159" i="12"/>
  <c r="G158" i="12"/>
  <c r="B158" i="12"/>
  <c r="G157" i="12"/>
  <c r="B157" i="12"/>
  <c r="B156" i="12"/>
  <c r="G156" i="12" s="1"/>
  <c r="B155" i="12"/>
  <c r="G154" i="12"/>
  <c r="B154" i="12"/>
  <c r="G153" i="12"/>
  <c r="B153" i="12"/>
  <c r="B152" i="12"/>
  <c r="G152" i="12" s="1"/>
  <c r="B151" i="12"/>
  <c r="G150" i="12"/>
  <c r="B150" i="12"/>
  <c r="G149" i="12"/>
  <c r="B149" i="12"/>
  <c r="B148" i="12"/>
  <c r="G148" i="12" s="1"/>
  <c r="B147" i="12"/>
  <c r="G146" i="12"/>
  <c r="B146" i="12"/>
  <c r="G145" i="12"/>
  <c r="B145" i="12"/>
  <c r="B144" i="12"/>
  <c r="G144" i="12" s="1"/>
  <c r="B143" i="12"/>
  <c r="G142" i="12"/>
  <c r="B142" i="12"/>
  <c r="B141" i="12"/>
  <c r="G141" i="12" s="1"/>
  <c r="G140" i="12"/>
  <c r="B140" i="12"/>
  <c r="G139" i="12"/>
  <c r="B139" i="12"/>
  <c r="B138" i="12"/>
  <c r="G138" i="12" s="1"/>
  <c r="B137" i="12"/>
  <c r="G137" i="12" s="1"/>
  <c r="G136" i="12"/>
  <c r="B136" i="12"/>
  <c r="G135" i="12"/>
  <c r="B135" i="12"/>
  <c r="B134" i="12"/>
  <c r="G134" i="12" s="1"/>
  <c r="B133" i="12"/>
  <c r="G133" i="12" s="1"/>
  <c r="G132" i="12"/>
  <c r="B132" i="12"/>
  <c r="G131" i="12"/>
  <c r="B131" i="12"/>
  <c r="B130" i="12"/>
  <c r="G130" i="12" s="1"/>
  <c r="B129" i="12"/>
  <c r="G129" i="12" s="1"/>
  <c r="G128" i="12"/>
  <c r="B128" i="12"/>
  <c r="G127" i="12"/>
  <c r="B127" i="12"/>
  <c r="B126" i="12"/>
  <c r="G126" i="12" s="1"/>
  <c r="B125" i="12"/>
  <c r="G125" i="12" s="1"/>
  <c r="G124" i="12"/>
  <c r="B124" i="12"/>
  <c r="G123" i="12"/>
  <c r="B123" i="12"/>
  <c r="B122" i="12"/>
  <c r="G122" i="12" s="1"/>
  <c r="B121" i="12"/>
  <c r="G121" i="12" s="1"/>
  <c r="G120" i="12"/>
  <c r="B120" i="12"/>
  <c r="G119" i="12"/>
  <c r="B119" i="12"/>
  <c r="B118" i="12"/>
  <c r="G118" i="12" s="1"/>
  <c r="B117" i="12"/>
  <c r="G117" i="12" s="1"/>
  <c r="G116" i="12"/>
  <c r="B116" i="12"/>
  <c r="G115" i="12"/>
  <c r="B115" i="12"/>
  <c r="B114" i="12"/>
  <c r="G114" i="12" s="1"/>
  <c r="B113" i="12"/>
  <c r="G113" i="12" s="1"/>
  <c r="G112" i="12"/>
  <c r="B112" i="12"/>
  <c r="G111" i="12"/>
  <c r="B111" i="12"/>
  <c r="B110" i="12"/>
  <c r="G110" i="12" s="1"/>
  <c r="B109" i="12"/>
  <c r="G109" i="12" s="1"/>
  <c r="G108" i="12"/>
  <c r="B108" i="12"/>
  <c r="G107" i="12"/>
  <c r="B107" i="12"/>
  <c r="B106" i="12"/>
  <c r="G106" i="12" s="1"/>
  <c r="B105" i="12"/>
  <c r="G105" i="12" s="1"/>
  <c r="G104" i="12"/>
  <c r="B104" i="12"/>
  <c r="G103" i="12"/>
  <c r="B103" i="12"/>
  <c r="B102" i="12"/>
  <c r="G102" i="12" s="1"/>
  <c r="B101" i="12"/>
  <c r="G101" i="12" s="1"/>
  <c r="G100" i="12"/>
  <c r="B100" i="12"/>
  <c r="G99" i="12"/>
  <c r="B99" i="12"/>
  <c r="B98" i="12"/>
  <c r="G98" i="12" s="1"/>
  <c r="B97" i="12"/>
  <c r="G97" i="12" s="1"/>
  <c r="G96" i="12"/>
  <c r="B96" i="12"/>
  <c r="G95" i="12"/>
  <c r="B95" i="12"/>
  <c r="B94" i="12"/>
  <c r="G94" i="12" s="1"/>
  <c r="B93" i="12"/>
  <c r="G93" i="12" s="1"/>
  <c r="G92" i="12"/>
  <c r="B92" i="12"/>
  <c r="G91" i="12"/>
  <c r="B91" i="12"/>
  <c r="B90" i="12"/>
  <c r="G90" i="12" s="1"/>
  <c r="B89" i="12"/>
  <c r="G89" i="12" s="1"/>
  <c r="G88" i="12"/>
  <c r="B88" i="12"/>
  <c r="G87" i="12"/>
  <c r="B87" i="12"/>
  <c r="B86" i="12"/>
  <c r="G86" i="12" s="1"/>
  <c r="B85" i="12"/>
  <c r="G85" i="12" s="1"/>
  <c r="G84" i="12"/>
  <c r="B84" i="12"/>
  <c r="G83" i="12"/>
  <c r="B83" i="12"/>
  <c r="B82" i="12"/>
  <c r="G82" i="12" s="1"/>
  <c r="B81" i="12"/>
  <c r="G81" i="12" s="1"/>
  <c r="G80" i="12"/>
  <c r="B80" i="12"/>
  <c r="G79" i="12"/>
  <c r="B79" i="12"/>
  <c r="B78" i="12"/>
  <c r="G78" i="12" s="1"/>
  <c r="B77" i="12"/>
  <c r="G77" i="12" s="1"/>
  <c r="G76" i="12"/>
  <c r="B76" i="12"/>
  <c r="G75" i="12"/>
  <c r="B75" i="12"/>
  <c r="B74" i="12"/>
  <c r="G74" i="12" s="1"/>
  <c r="B73" i="12"/>
  <c r="G73" i="12" s="1"/>
  <c r="G72" i="12"/>
  <c r="B72" i="12"/>
  <c r="G71" i="12"/>
  <c r="B71" i="12"/>
  <c r="B70" i="12"/>
  <c r="G70" i="12" s="1"/>
  <c r="B69" i="12"/>
  <c r="G69" i="12" s="1"/>
  <c r="G68" i="12"/>
  <c r="B68" i="12"/>
  <c r="G67" i="12"/>
  <c r="B67" i="12"/>
  <c r="B66" i="12"/>
  <c r="G66" i="12" s="1"/>
  <c r="B65" i="12"/>
  <c r="G65" i="12" s="1"/>
  <c r="G64" i="12"/>
  <c r="B64" i="12"/>
  <c r="G63" i="12"/>
  <c r="B63" i="12"/>
  <c r="B62" i="12"/>
  <c r="G62" i="12" s="1"/>
  <c r="B61" i="12"/>
  <c r="G61" i="12" s="1"/>
  <c r="G60" i="12"/>
  <c r="B60" i="12"/>
  <c r="G59" i="12"/>
  <c r="B59" i="12"/>
  <c r="B58" i="12"/>
  <c r="G58" i="12" s="1"/>
  <c r="B57" i="12"/>
  <c r="G57" i="12" s="1"/>
  <c r="G56" i="12"/>
  <c r="B56" i="12"/>
  <c r="G55" i="12"/>
  <c r="B55" i="12"/>
  <c r="B54" i="12"/>
  <c r="G54" i="12" s="1"/>
  <c r="B53" i="12"/>
  <c r="G53" i="12" s="1"/>
  <c r="G52" i="12"/>
  <c r="B52" i="12"/>
  <c r="G51" i="12"/>
  <c r="B51" i="12"/>
  <c r="B50" i="12"/>
  <c r="G50" i="12" s="1"/>
  <c r="B49" i="12"/>
  <c r="G49" i="12" s="1"/>
  <c r="G48" i="12"/>
  <c r="B48" i="12"/>
  <c r="G47" i="12"/>
  <c r="B47" i="12"/>
  <c r="B46" i="12"/>
  <c r="G46" i="12" s="1"/>
  <c r="B45" i="12"/>
  <c r="G45" i="12" s="1"/>
  <c r="G44" i="12"/>
  <c r="B44" i="12"/>
  <c r="G43" i="12"/>
  <c r="B43" i="12"/>
  <c r="B42" i="12"/>
  <c r="G42" i="12" s="1"/>
  <c r="B41" i="12"/>
  <c r="G41" i="12" s="1"/>
  <c r="G40" i="12"/>
  <c r="B40" i="12"/>
  <c r="G39" i="12"/>
  <c r="B39" i="12"/>
  <c r="B38" i="12"/>
  <c r="G38" i="12" s="1"/>
  <c r="B37" i="12"/>
  <c r="G37" i="12" s="1"/>
  <c r="G36" i="12"/>
  <c r="B36" i="12"/>
  <c r="G35" i="12"/>
  <c r="B35" i="12"/>
  <c r="B34" i="12"/>
  <c r="G34" i="12" s="1"/>
  <c r="B33" i="12"/>
  <c r="G33" i="12" s="1"/>
  <c r="G32" i="12"/>
  <c r="B32" i="12"/>
  <c r="G31" i="12"/>
  <c r="B31" i="12"/>
  <c r="B30" i="12"/>
  <c r="G30" i="12" s="1"/>
  <c r="B29" i="12"/>
  <c r="G29" i="12" s="1"/>
  <c r="G28" i="12"/>
  <c r="B28" i="12"/>
  <c r="G27" i="12"/>
  <c r="B27" i="12"/>
  <c r="B26" i="12"/>
  <c r="G26" i="12" s="1"/>
  <c r="B25" i="12"/>
  <c r="G25" i="12" s="1"/>
  <c r="G24" i="12"/>
  <c r="B24" i="12"/>
  <c r="G23" i="12"/>
  <c r="B23" i="12"/>
  <c r="B22" i="12"/>
  <c r="G22" i="12" s="1"/>
  <c r="B21" i="12"/>
  <c r="G21" i="12" s="1"/>
  <c r="G20" i="12"/>
  <c r="B20" i="12"/>
  <c r="G19" i="12"/>
  <c r="B19" i="12"/>
  <c r="B18" i="12"/>
  <c r="G18" i="12" s="1"/>
  <c r="B17" i="12"/>
  <c r="G17" i="12" s="1"/>
  <c r="G16" i="12"/>
  <c r="B16" i="12"/>
  <c r="G15" i="12"/>
  <c r="B15" i="12"/>
  <c r="B14" i="12"/>
  <c r="G14" i="12" s="1"/>
  <c r="B13" i="12"/>
  <c r="G13" i="12" s="1"/>
  <c r="G12" i="12"/>
  <c r="B12" i="12"/>
  <c r="G11" i="12"/>
  <c r="B11" i="12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40" i="11"/>
  <c r="F241" i="11"/>
  <c r="F242" i="11"/>
  <c r="F243" i="11"/>
  <c r="F244" i="11"/>
  <c r="F245" i="11"/>
  <c r="F246" i="11"/>
  <c r="F247" i="11"/>
  <c r="F248" i="11"/>
  <c r="F249" i="11"/>
  <c r="F250" i="11"/>
  <c r="F251" i="11"/>
  <c r="F252" i="11"/>
  <c r="F253" i="11"/>
  <c r="F254" i="11"/>
  <c r="F255" i="11"/>
  <c r="F256" i="11"/>
  <c r="F257" i="11"/>
  <c r="F258" i="11"/>
  <c r="F259" i="11"/>
  <c r="F260" i="11"/>
  <c r="F261" i="11"/>
  <c r="F262" i="11"/>
  <c r="F263" i="11"/>
  <c r="F264" i="11"/>
  <c r="F265" i="11"/>
  <c r="F266" i="11"/>
  <c r="F267" i="11"/>
  <c r="F268" i="11"/>
  <c r="F269" i="11"/>
  <c r="F270" i="11"/>
  <c r="F271" i="11"/>
  <c r="F272" i="11"/>
  <c r="F273" i="11"/>
  <c r="F274" i="11"/>
  <c r="F275" i="11"/>
  <c r="F276" i="11"/>
  <c r="F277" i="11"/>
  <c r="F278" i="11"/>
  <c r="F279" i="11"/>
  <c r="F280" i="11"/>
  <c r="F281" i="11"/>
  <c r="F282" i="11"/>
  <c r="F283" i="11"/>
  <c r="F284" i="11"/>
  <c r="F285" i="11"/>
  <c r="F286" i="11"/>
  <c r="F287" i="11"/>
  <c r="F288" i="11"/>
  <c r="F289" i="11"/>
  <c r="F290" i="11"/>
  <c r="F291" i="11"/>
  <c r="F292" i="11"/>
  <c r="F293" i="11"/>
  <c r="F294" i="11"/>
  <c r="F295" i="11"/>
  <c r="F296" i="11"/>
  <c r="F297" i="11"/>
  <c r="F298" i="11"/>
  <c r="F299" i="11"/>
  <c r="F300" i="11"/>
  <c r="F301" i="11"/>
  <c r="F302" i="11"/>
  <c r="F303" i="11"/>
  <c r="F304" i="11"/>
  <c r="F305" i="11"/>
  <c r="F306" i="11"/>
  <c r="F307" i="11"/>
  <c r="F308" i="11"/>
  <c r="F309" i="11"/>
  <c r="F310" i="11"/>
  <c r="F311" i="11"/>
  <c r="F312" i="11"/>
  <c r="F313" i="11"/>
  <c r="F314" i="11"/>
  <c r="F315" i="11"/>
  <c r="F316" i="11"/>
  <c r="F317" i="11"/>
  <c r="F318" i="11"/>
  <c r="F319" i="11"/>
  <c r="F320" i="11"/>
  <c r="F321" i="11"/>
  <c r="F322" i="11"/>
  <c r="F323" i="11"/>
  <c r="F324" i="11"/>
  <c r="F325" i="11"/>
  <c r="F326" i="11"/>
  <c r="F327" i="11"/>
  <c r="F328" i="11"/>
  <c r="F329" i="11"/>
  <c r="F330" i="11"/>
  <c r="F331" i="11"/>
  <c r="F332" i="11"/>
  <c r="F333" i="11"/>
  <c r="F334" i="11"/>
  <c r="F335" i="11"/>
  <c r="F336" i="11"/>
  <c r="F337" i="11"/>
  <c r="F338" i="11"/>
  <c r="F339" i="11"/>
  <c r="F340" i="11"/>
  <c r="F341" i="11"/>
  <c r="F342" i="11"/>
  <c r="F343" i="11"/>
  <c r="F344" i="11"/>
  <c r="F345" i="11"/>
  <c r="F346" i="11"/>
  <c r="F347" i="11"/>
  <c r="F348" i="11"/>
  <c r="F349" i="11"/>
  <c r="F350" i="11"/>
  <c r="F351" i="11"/>
  <c r="F352" i="11"/>
  <c r="F353" i="11"/>
  <c r="F354" i="11"/>
  <c r="F355" i="11"/>
  <c r="F356" i="11"/>
  <c r="F357" i="11"/>
  <c r="F358" i="11"/>
  <c r="F359" i="11"/>
  <c r="F360" i="11"/>
  <c r="F361" i="11"/>
  <c r="F362" i="11"/>
  <c r="F363" i="11"/>
  <c r="F364" i="11"/>
  <c r="F365" i="11"/>
  <c r="F366" i="11"/>
  <c r="F367" i="11"/>
  <c r="F368" i="11"/>
  <c r="F369" i="11"/>
  <c r="F370" i="11"/>
  <c r="F371" i="11"/>
  <c r="F372" i="11"/>
  <c r="F373" i="11"/>
  <c r="F374" i="11"/>
  <c r="F375" i="11"/>
  <c r="F376" i="11"/>
  <c r="F377" i="11"/>
  <c r="F378" i="11"/>
  <c r="F379" i="11"/>
  <c r="F380" i="11"/>
  <c r="F381" i="11"/>
  <c r="F382" i="11"/>
  <c r="F383" i="11"/>
  <c r="F384" i="11"/>
  <c r="F385" i="11"/>
  <c r="F386" i="11"/>
  <c r="F387" i="11"/>
  <c r="F388" i="11"/>
  <c r="F389" i="11"/>
  <c r="F390" i="11"/>
  <c r="F391" i="11"/>
  <c r="F392" i="11"/>
  <c r="F393" i="11"/>
  <c r="F394" i="11"/>
  <c r="F395" i="11"/>
  <c r="F396" i="11"/>
  <c r="F397" i="11"/>
  <c r="F398" i="11"/>
  <c r="F399" i="11"/>
  <c r="F400" i="11"/>
  <c r="F401" i="11"/>
  <c r="F402" i="11"/>
  <c r="F403" i="11"/>
  <c r="F404" i="11"/>
  <c r="F405" i="11"/>
  <c r="F406" i="11"/>
  <c r="F407" i="11"/>
  <c r="F408" i="11"/>
  <c r="F409" i="11"/>
  <c r="F410" i="11"/>
  <c r="F411" i="11"/>
  <c r="F412" i="11"/>
  <c r="F413" i="11"/>
  <c r="F414" i="11"/>
  <c r="F415" i="11"/>
  <c r="F416" i="11"/>
  <c r="F417" i="11"/>
  <c r="F418" i="11"/>
  <c r="F419" i="11"/>
  <c r="F420" i="11"/>
  <c r="F421" i="11"/>
  <c r="F422" i="11"/>
  <c r="F423" i="11"/>
  <c r="F424" i="11"/>
  <c r="F425" i="11"/>
  <c r="F426" i="11"/>
  <c r="F427" i="11"/>
  <c r="F428" i="11"/>
  <c r="F429" i="11"/>
  <c r="F430" i="11"/>
  <c r="F431" i="11"/>
  <c r="F432" i="11"/>
  <c r="F433" i="11"/>
  <c r="F434" i="11"/>
  <c r="F435" i="11"/>
  <c r="F436" i="11"/>
  <c r="F437" i="11"/>
  <c r="F438" i="11"/>
  <c r="F439" i="11"/>
  <c r="F440" i="11"/>
  <c r="F441" i="11"/>
  <c r="F442" i="11"/>
  <c r="F443" i="11"/>
  <c r="F444" i="11"/>
  <c r="F445" i="11"/>
  <c r="F446" i="11"/>
  <c r="F447" i="11"/>
  <c r="F448" i="11"/>
  <c r="F449" i="11"/>
  <c r="F450" i="11"/>
  <c r="F451" i="11"/>
  <c r="F452" i="11"/>
  <c r="F453" i="11"/>
  <c r="F454" i="11"/>
  <c r="F455" i="11"/>
  <c r="F456" i="11"/>
  <c r="F457" i="11"/>
  <c r="F458" i="11"/>
  <c r="F459" i="11"/>
  <c r="F460" i="11"/>
  <c r="F461" i="11"/>
  <c r="F462" i="11"/>
  <c r="F463" i="11"/>
  <c r="F464" i="11"/>
  <c r="F465" i="11"/>
  <c r="F466" i="11"/>
  <c r="F467" i="11"/>
  <c r="F468" i="11"/>
  <c r="F469" i="11"/>
  <c r="F470" i="11"/>
  <c r="F471" i="11"/>
  <c r="F472" i="11"/>
  <c r="F473" i="11"/>
  <c r="F474" i="11"/>
  <c r="F475" i="11"/>
  <c r="F476" i="11"/>
  <c r="F477" i="11"/>
  <c r="F478" i="11"/>
  <c r="F479" i="11"/>
  <c r="F480" i="11"/>
  <c r="F481" i="11"/>
  <c r="F482" i="11"/>
  <c r="F483" i="11"/>
  <c r="F484" i="11"/>
  <c r="F485" i="11"/>
  <c r="F486" i="11"/>
  <c r="F487" i="11"/>
  <c r="F488" i="11"/>
  <c r="F489" i="11"/>
  <c r="F490" i="11"/>
  <c r="F491" i="11"/>
  <c r="F492" i="11"/>
  <c r="F493" i="11"/>
  <c r="F494" i="11"/>
  <c r="F495" i="11"/>
  <c r="F496" i="11"/>
  <c r="F497" i="11"/>
  <c r="F498" i="11"/>
  <c r="F499" i="11"/>
  <c r="F500" i="11"/>
  <c r="F501" i="11"/>
  <c r="F502" i="11"/>
  <c r="F503" i="11"/>
  <c r="F504" i="11"/>
  <c r="F505" i="11"/>
  <c r="F506" i="11"/>
  <c r="F507" i="11"/>
  <c r="F508" i="11"/>
  <c r="F509" i="11"/>
  <c r="F510" i="11"/>
  <c r="F511" i="11"/>
  <c r="F512" i="11"/>
  <c r="F513" i="11"/>
  <c r="F514" i="11"/>
  <c r="F515" i="11"/>
  <c r="F516" i="11"/>
  <c r="F517" i="11"/>
  <c r="F518" i="11"/>
  <c r="F519" i="11"/>
  <c r="F520" i="11"/>
  <c r="F521" i="11"/>
  <c r="F522" i="11"/>
  <c r="F523" i="11"/>
  <c r="F524" i="11"/>
  <c r="F525" i="11"/>
  <c r="F526" i="11"/>
  <c r="F527" i="11"/>
  <c r="F528" i="11"/>
  <c r="F529" i="11"/>
  <c r="F530" i="11"/>
  <c r="F531" i="11"/>
  <c r="F532" i="11"/>
  <c r="F533" i="11"/>
  <c r="F534" i="11"/>
  <c r="F535" i="11"/>
  <c r="F536" i="11"/>
  <c r="F537" i="11"/>
  <c r="F538" i="11"/>
  <c r="F539" i="11"/>
  <c r="F540" i="11"/>
  <c r="F541" i="11"/>
  <c r="F542" i="11"/>
  <c r="F543" i="11"/>
  <c r="F544" i="11"/>
  <c r="F545" i="11"/>
  <c r="F546" i="11"/>
  <c r="F547" i="11"/>
  <c r="F548" i="11"/>
  <c r="F549" i="11"/>
  <c r="F550" i="11"/>
  <c r="F551" i="11"/>
  <c r="F552" i="11"/>
  <c r="F553" i="11"/>
  <c r="F554" i="11"/>
  <c r="F555" i="11"/>
  <c r="F556" i="11"/>
  <c r="F557" i="11"/>
  <c r="F558" i="11"/>
  <c r="F559" i="11"/>
  <c r="F560" i="11"/>
  <c r="F561" i="11"/>
  <c r="F562" i="11"/>
  <c r="F563" i="11"/>
  <c r="F564" i="11"/>
  <c r="F565" i="11"/>
  <c r="F566" i="11"/>
  <c r="F567" i="11"/>
  <c r="F568" i="11"/>
  <c r="F569" i="11"/>
  <c r="F570" i="11"/>
  <c r="F571" i="11"/>
  <c r="F572" i="11"/>
  <c r="F573" i="11"/>
  <c r="F574" i="11"/>
  <c r="F575" i="11"/>
  <c r="F576" i="11"/>
  <c r="F577" i="11"/>
  <c r="F578" i="11"/>
  <c r="F579" i="11"/>
  <c r="F580" i="11"/>
  <c r="F581" i="11"/>
  <c r="F582" i="11"/>
  <c r="F583" i="11"/>
  <c r="F584" i="11"/>
  <c r="F585" i="11"/>
  <c r="F586" i="11"/>
  <c r="F587" i="11"/>
  <c r="F588" i="11"/>
  <c r="F589" i="11"/>
  <c r="F590" i="11"/>
  <c r="F591" i="11"/>
  <c r="F592" i="11"/>
  <c r="F593" i="11"/>
  <c r="F594" i="11"/>
  <c r="F595" i="11"/>
  <c r="F596" i="11"/>
  <c r="F597" i="11"/>
  <c r="F598" i="11"/>
  <c r="F599" i="11"/>
  <c r="F600" i="11"/>
  <c r="F601" i="11"/>
  <c r="F602" i="11"/>
  <c r="F603" i="11"/>
  <c r="F604" i="11"/>
  <c r="F605" i="11"/>
  <c r="F606" i="11"/>
  <c r="F607" i="11"/>
  <c r="F608" i="11"/>
  <c r="F609" i="11"/>
  <c r="F610" i="11"/>
  <c r="F611" i="11"/>
  <c r="F612" i="11"/>
  <c r="F613" i="11"/>
  <c r="F614" i="11"/>
  <c r="F615" i="11"/>
  <c r="F616" i="11"/>
  <c r="F617" i="11"/>
  <c r="F618" i="11"/>
  <c r="F619" i="11"/>
  <c r="F620" i="11"/>
  <c r="F621" i="11"/>
  <c r="F622" i="11"/>
  <c r="F623" i="11"/>
  <c r="F624" i="11"/>
  <c r="F625" i="11"/>
  <c r="F626" i="11"/>
  <c r="F627" i="11"/>
  <c r="F628" i="11"/>
  <c r="F629" i="11"/>
  <c r="F630" i="11"/>
  <c r="F631" i="11"/>
  <c r="F632" i="11"/>
  <c r="F633" i="11"/>
  <c r="F634" i="11"/>
  <c r="F635" i="11"/>
  <c r="F636" i="11"/>
  <c r="F637" i="11"/>
  <c r="F638" i="11"/>
  <c r="F639" i="11"/>
  <c r="F640" i="11"/>
  <c r="F641" i="11"/>
  <c r="F642" i="11"/>
  <c r="F643" i="11"/>
  <c r="F644" i="11"/>
  <c r="F645" i="11"/>
  <c r="F646" i="11"/>
  <c r="F647" i="11"/>
  <c r="F648" i="11"/>
  <c r="F649" i="11"/>
  <c r="F650" i="11"/>
  <c r="F651" i="11"/>
  <c r="F652" i="11"/>
  <c r="F653" i="11"/>
  <c r="F654" i="11"/>
  <c r="F655" i="11"/>
  <c r="F656" i="11"/>
  <c r="F657" i="11"/>
  <c r="F658" i="11"/>
  <c r="F659" i="11"/>
  <c r="F660" i="11"/>
  <c r="F661" i="11"/>
  <c r="F662" i="11"/>
  <c r="F663" i="11"/>
  <c r="F664" i="11"/>
  <c r="F665" i="11"/>
  <c r="F666" i="11"/>
  <c r="F667" i="11"/>
  <c r="F668" i="11"/>
  <c r="F669" i="11"/>
  <c r="F670" i="11"/>
  <c r="F671" i="11"/>
  <c r="F672" i="11"/>
  <c r="F673" i="11"/>
  <c r="F674" i="11"/>
  <c r="F675" i="11"/>
  <c r="F676" i="11"/>
  <c r="F677" i="11"/>
  <c r="F678" i="11"/>
  <c r="F679" i="11"/>
  <c r="F680" i="11"/>
  <c r="F681" i="11"/>
  <c r="F682" i="11"/>
  <c r="F683" i="11"/>
  <c r="F684" i="11"/>
  <c r="F685" i="11"/>
  <c r="F686" i="11"/>
  <c r="F687" i="11"/>
  <c r="F688" i="11"/>
  <c r="F689" i="11"/>
  <c r="F690" i="11"/>
  <c r="F691" i="11"/>
  <c r="F692" i="11"/>
  <c r="F693" i="11"/>
  <c r="F694" i="11"/>
  <c r="F695" i="11"/>
  <c r="F696" i="11"/>
  <c r="F697" i="11"/>
  <c r="F698" i="11"/>
  <c r="F699" i="11"/>
  <c r="F700" i="11"/>
  <c r="F701" i="11"/>
  <c r="F702" i="11"/>
  <c r="F703" i="11"/>
  <c r="F704" i="11"/>
  <c r="F705" i="11"/>
  <c r="F706" i="11"/>
  <c r="F707" i="11"/>
  <c r="F708" i="11"/>
  <c r="F709" i="11"/>
  <c r="F710" i="11"/>
  <c r="F711" i="11"/>
  <c r="F712" i="11"/>
  <c r="F713" i="11"/>
  <c r="F714" i="11"/>
  <c r="F715" i="11"/>
  <c r="F716" i="11"/>
  <c r="F717" i="11"/>
  <c r="F718" i="11"/>
  <c r="F719" i="11"/>
  <c r="F720" i="11"/>
  <c r="F721" i="11"/>
  <c r="F722" i="11"/>
  <c r="F723" i="11"/>
  <c r="F724" i="11"/>
  <c r="F725" i="11"/>
  <c r="F726" i="11"/>
  <c r="F727" i="11"/>
  <c r="F728" i="11"/>
  <c r="F729" i="11"/>
  <c r="F730" i="11"/>
  <c r="F731" i="11"/>
  <c r="F732" i="11"/>
  <c r="F733" i="11"/>
  <c r="F734" i="11"/>
  <c r="F735" i="11"/>
  <c r="F736" i="11"/>
  <c r="F737" i="11"/>
  <c r="F738" i="11"/>
  <c r="F739" i="11"/>
  <c r="F740" i="11"/>
  <c r="F741" i="11"/>
  <c r="F742" i="11"/>
  <c r="F743" i="11"/>
  <c r="F744" i="11"/>
  <c r="F745" i="11"/>
  <c r="F746" i="11"/>
  <c r="F747" i="11"/>
  <c r="F748" i="11"/>
  <c r="F749" i="11"/>
  <c r="F750" i="11"/>
  <c r="F751" i="11"/>
  <c r="F752" i="11"/>
  <c r="F753" i="11"/>
  <c r="F754" i="11"/>
  <c r="F755" i="11"/>
  <c r="F756" i="11"/>
  <c r="F757" i="11"/>
  <c r="F758" i="11"/>
  <c r="F759" i="11"/>
  <c r="F760" i="11"/>
  <c r="F761" i="11"/>
  <c r="F762" i="11"/>
  <c r="F763" i="11"/>
  <c r="F764" i="11"/>
  <c r="F765" i="11"/>
  <c r="F766" i="11"/>
  <c r="F767" i="11"/>
  <c r="F768" i="11"/>
  <c r="F769" i="11"/>
  <c r="F770" i="11"/>
  <c r="F771" i="11"/>
  <c r="F14" i="11"/>
  <c r="F13" i="11"/>
  <c r="G771" i="11"/>
  <c r="G770" i="11"/>
  <c r="G769" i="11"/>
  <c r="G768" i="11"/>
  <c r="G767" i="11"/>
  <c r="G766" i="11"/>
  <c r="G765" i="11"/>
  <c r="G764" i="11"/>
  <c r="G763" i="11"/>
  <c r="G762" i="11"/>
  <c r="G761" i="11"/>
  <c r="G760" i="11"/>
  <c r="G759" i="11"/>
  <c r="G758" i="11"/>
  <c r="G757" i="11"/>
  <c r="G756" i="11"/>
  <c r="G755" i="11"/>
  <c r="G754" i="11"/>
  <c r="G753" i="11"/>
  <c r="G752" i="11"/>
  <c r="G751" i="11"/>
  <c r="G750" i="11"/>
  <c r="G749" i="11"/>
  <c r="G748" i="11"/>
  <c r="G747" i="11"/>
  <c r="G746" i="11"/>
  <c r="G745" i="11"/>
  <c r="G744" i="11"/>
  <c r="G743" i="11"/>
  <c r="G742" i="11"/>
  <c r="G741" i="11"/>
  <c r="G740" i="11"/>
  <c r="G739" i="11"/>
  <c r="G738" i="11"/>
  <c r="G737" i="11"/>
  <c r="G736" i="11"/>
  <c r="G735" i="11"/>
  <c r="G734" i="11"/>
  <c r="G733" i="11"/>
  <c r="G732" i="11"/>
  <c r="G731" i="11"/>
  <c r="G730" i="11"/>
  <c r="G729" i="11"/>
  <c r="G728" i="11"/>
  <c r="G727" i="11"/>
  <c r="G726" i="11"/>
  <c r="G725" i="11"/>
  <c r="G724" i="11"/>
  <c r="G723" i="11"/>
  <c r="G722" i="11"/>
  <c r="G721" i="11"/>
  <c r="G720" i="11"/>
  <c r="G719" i="11"/>
  <c r="G718" i="11"/>
  <c r="G717" i="11"/>
  <c r="G716" i="11"/>
  <c r="G715" i="11"/>
  <c r="G714" i="11"/>
  <c r="G713" i="11"/>
  <c r="G712" i="11"/>
  <c r="G711" i="11"/>
  <c r="G710" i="11"/>
  <c r="G709" i="11"/>
  <c r="G708" i="11"/>
  <c r="G707" i="11"/>
  <c r="G706" i="11"/>
  <c r="G705" i="11"/>
  <c r="G704" i="11"/>
  <c r="G703" i="11"/>
  <c r="G702" i="11"/>
  <c r="G701" i="11"/>
  <c r="G700" i="11"/>
  <c r="G699" i="11"/>
  <c r="G698" i="11"/>
  <c r="G697" i="11"/>
  <c r="G696" i="11"/>
  <c r="G695" i="11"/>
  <c r="G694" i="11"/>
  <c r="G693" i="11"/>
  <c r="G692" i="11"/>
  <c r="G691" i="11"/>
  <c r="G690" i="11"/>
  <c r="G689" i="11"/>
  <c r="G688" i="11"/>
  <c r="G687" i="11"/>
  <c r="G686" i="11"/>
  <c r="G685" i="11"/>
  <c r="G684" i="11"/>
  <c r="G683" i="11"/>
  <c r="G682" i="11"/>
  <c r="G681" i="11"/>
  <c r="G680" i="11"/>
  <c r="G679" i="11"/>
  <c r="G678" i="11"/>
  <c r="G677" i="11"/>
  <c r="G676" i="11"/>
  <c r="G675" i="11"/>
  <c r="G674" i="11"/>
  <c r="G673" i="11"/>
  <c r="G672" i="11"/>
  <c r="G671" i="11"/>
  <c r="G670" i="11"/>
  <c r="G669" i="11"/>
  <c r="G668" i="11"/>
  <c r="G667" i="11"/>
  <c r="G666" i="11"/>
  <c r="G665" i="11"/>
  <c r="G664" i="11"/>
  <c r="G663" i="11"/>
  <c r="G662" i="11"/>
  <c r="G661" i="11"/>
  <c r="G660" i="11"/>
  <c r="G659" i="11"/>
  <c r="G658" i="11"/>
  <c r="G657" i="11"/>
  <c r="G656" i="11"/>
  <c r="G655" i="11"/>
  <c r="G654" i="11"/>
  <c r="G653" i="11"/>
  <c r="G652" i="11"/>
  <c r="G651" i="11"/>
  <c r="G650" i="11"/>
  <c r="G649" i="11"/>
  <c r="G648" i="11"/>
  <c r="G647" i="11"/>
  <c r="G646" i="11"/>
  <c r="G64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29" i="11"/>
  <c r="G628" i="11"/>
  <c r="G627" i="11"/>
  <c r="G626" i="11"/>
  <c r="G625" i="11"/>
  <c r="G624" i="11"/>
  <c r="G623" i="11"/>
  <c r="G622" i="11"/>
  <c r="G621" i="11"/>
  <c r="G620" i="11"/>
  <c r="G619" i="11"/>
  <c r="G618" i="11"/>
  <c r="G617" i="11"/>
  <c r="G616" i="11"/>
  <c r="G615" i="11"/>
  <c r="C614" i="11"/>
  <c r="C613" i="11"/>
  <c r="G612" i="11"/>
  <c r="C612" i="11"/>
  <c r="G611" i="11"/>
  <c r="C611" i="11"/>
  <c r="C610" i="11"/>
  <c r="G610" i="11" s="1"/>
  <c r="C609" i="11"/>
  <c r="G608" i="11"/>
  <c r="C608" i="11"/>
  <c r="G607" i="11"/>
  <c r="C607" i="11"/>
  <c r="C606" i="11"/>
  <c r="G606" i="11" s="1"/>
  <c r="C605" i="11"/>
  <c r="G604" i="11"/>
  <c r="C604" i="11"/>
  <c r="G603" i="11"/>
  <c r="C603" i="11"/>
  <c r="C602" i="11"/>
  <c r="G602" i="11" s="1"/>
  <c r="C601" i="11"/>
  <c r="G600" i="11"/>
  <c r="C600" i="11"/>
  <c r="G599" i="11"/>
  <c r="C599" i="11"/>
  <c r="C598" i="11"/>
  <c r="C597" i="11"/>
  <c r="G596" i="11"/>
  <c r="C596" i="11"/>
  <c r="G595" i="11"/>
  <c r="C595" i="11"/>
  <c r="C594" i="11"/>
  <c r="G594" i="11" s="1"/>
  <c r="C593" i="11"/>
  <c r="G592" i="11"/>
  <c r="C592" i="11"/>
  <c r="G591" i="11"/>
  <c r="C591" i="11"/>
  <c r="C590" i="11"/>
  <c r="G590" i="11" s="1"/>
  <c r="C589" i="11"/>
  <c r="G588" i="11"/>
  <c r="C588" i="11"/>
  <c r="G587" i="11"/>
  <c r="C587" i="11"/>
  <c r="C586" i="11"/>
  <c r="G586" i="11" s="1"/>
  <c r="C585" i="11"/>
  <c r="G584" i="11"/>
  <c r="C584" i="11"/>
  <c r="G583" i="11"/>
  <c r="C583" i="11"/>
  <c r="C582" i="11"/>
  <c r="C581" i="11"/>
  <c r="G580" i="11"/>
  <c r="C580" i="11"/>
  <c r="G579" i="11"/>
  <c r="C579" i="11"/>
  <c r="C578" i="11"/>
  <c r="G578" i="11" s="1"/>
  <c r="C577" i="11"/>
  <c r="G576" i="11"/>
  <c r="C576" i="11"/>
  <c r="G575" i="11"/>
  <c r="C575" i="11"/>
  <c r="C574" i="11"/>
  <c r="G574" i="11" s="1"/>
  <c r="C573" i="11"/>
  <c r="G572" i="11"/>
  <c r="C572" i="11"/>
  <c r="G571" i="11"/>
  <c r="C571" i="11"/>
  <c r="C570" i="11"/>
  <c r="G570" i="11" s="1"/>
  <c r="C569" i="11"/>
  <c r="G568" i="11"/>
  <c r="C568" i="11"/>
  <c r="G567" i="11"/>
  <c r="C567" i="11"/>
  <c r="C566" i="11"/>
  <c r="C565" i="11"/>
  <c r="G564" i="11"/>
  <c r="C564" i="11"/>
  <c r="G563" i="11"/>
  <c r="C563" i="11"/>
  <c r="C562" i="11"/>
  <c r="G562" i="11" s="1"/>
  <c r="C561" i="11"/>
  <c r="G560" i="11"/>
  <c r="C560" i="11"/>
  <c r="G559" i="11"/>
  <c r="C559" i="11"/>
  <c r="C558" i="11"/>
  <c r="G558" i="11" s="1"/>
  <c r="C557" i="11"/>
  <c r="G556" i="11"/>
  <c r="C556" i="11"/>
  <c r="G555" i="11"/>
  <c r="C555" i="11"/>
  <c r="C554" i="11"/>
  <c r="G554" i="11" s="1"/>
  <c r="C553" i="11"/>
  <c r="G552" i="11"/>
  <c r="C552" i="11"/>
  <c r="G551" i="11"/>
  <c r="C551" i="11"/>
  <c r="C550" i="11"/>
  <c r="C549" i="11"/>
  <c r="G548" i="11"/>
  <c r="C548" i="11"/>
  <c r="G547" i="11"/>
  <c r="C547" i="11"/>
  <c r="C546" i="11"/>
  <c r="G546" i="11" s="1"/>
  <c r="C545" i="11"/>
  <c r="G544" i="11"/>
  <c r="C544" i="11"/>
  <c r="G543" i="11"/>
  <c r="C543" i="11"/>
  <c r="C542" i="11"/>
  <c r="G542" i="11" s="1"/>
  <c r="C541" i="11"/>
  <c r="G540" i="11"/>
  <c r="C540" i="11"/>
  <c r="G539" i="11"/>
  <c r="C539" i="11"/>
  <c r="C538" i="11"/>
  <c r="G538" i="11" s="1"/>
  <c r="C537" i="11"/>
  <c r="G536" i="11"/>
  <c r="C536" i="11"/>
  <c r="G535" i="11"/>
  <c r="C535" i="11"/>
  <c r="C534" i="11"/>
  <c r="C533" i="11"/>
  <c r="G532" i="11"/>
  <c r="C532" i="11"/>
  <c r="G531" i="11"/>
  <c r="C531" i="11"/>
  <c r="C530" i="11"/>
  <c r="G530" i="11" s="1"/>
  <c r="C529" i="11"/>
  <c r="G528" i="11"/>
  <c r="C528" i="11"/>
  <c r="G527" i="11"/>
  <c r="C527" i="11"/>
  <c r="C526" i="11"/>
  <c r="G526" i="11" s="1"/>
  <c r="C525" i="11"/>
  <c r="G524" i="11"/>
  <c r="C524" i="11"/>
  <c r="G523" i="11"/>
  <c r="C523" i="11"/>
  <c r="C522" i="11"/>
  <c r="G522" i="11" s="1"/>
  <c r="C521" i="11"/>
  <c r="G520" i="11"/>
  <c r="C520" i="11"/>
  <c r="G519" i="11"/>
  <c r="C519" i="11"/>
  <c r="C518" i="11"/>
  <c r="G517" i="11"/>
  <c r="C517" i="11"/>
  <c r="G516" i="11"/>
  <c r="C516" i="11"/>
  <c r="C515" i="11"/>
  <c r="C514" i="11"/>
  <c r="G514" i="11" s="1"/>
  <c r="C513" i="11"/>
  <c r="G512" i="11"/>
  <c r="C512" i="11"/>
  <c r="G511" i="11"/>
  <c r="C511" i="11"/>
  <c r="C510" i="11"/>
  <c r="G509" i="11"/>
  <c r="C509" i="11"/>
  <c r="G508" i="11"/>
  <c r="C508" i="11"/>
  <c r="C507" i="11"/>
  <c r="C506" i="11"/>
  <c r="G506" i="11" s="1"/>
  <c r="C505" i="11"/>
  <c r="G504" i="11"/>
  <c r="C504" i="11"/>
  <c r="G503" i="11"/>
  <c r="C503" i="11"/>
  <c r="C502" i="11"/>
  <c r="G501" i="11"/>
  <c r="C501" i="11"/>
  <c r="G500" i="11"/>
  <c r="C500" i="11"/>
  <c r="C499" i="11"/>
  <c r="C498" i="11"/>
  <c r="G498" i="11" s="1"/>
  <c r="C497" i="11"/>
  <c r="G496" i="11"/>
  <c r="C496" i="11"/>
  <c r="G495" i="11"/>
  <c r="C495" i="11"/>
  <c r="C494" i="11"/>
  <c r="G493" i="11"/>
  <c r="C493" i="11"/>
  <c r="G492" i="11"/>
  <c r="C492" i="11"/>
  <c r="C491" i="11"/>
  <c r="C490" i="11"/>
  <c r="G490" i="11" s="1"/>
  <c r="C489" i="11"/>
  <c r="G488" i="11"/>
  <c r="C488" i="11"/>
  <c r="G487" i="11"/>
  <c r="C487" i="11"/>
  <c r="C486" i="11"/>
  <c r="G485" i="11"/>
  <c r="C485" i="11"/>
  <c r="G484" i="11"/>
  <c r="C484" i="11"/>
  <c r="C483" i="11"/>
  <c r="C482" i="11"/>
  <c r="G482" i="11" s="1"/>
  <c r="C481" i="11"/>
  <c r="G480" i="11"/>
  <c r="C480" i="11"/>
  <c r="G479" i="11"/>
  <c r="C479" i="11"/>
  <c r="C478" i="11"/>
  <c r="G477" i="11"/>
  <c r="C477" i="11"/>
  <c r="G476" i="11"/>
  <c r="C476" i="11"/>
  <c r="C475" i="11"/>
  <c r="C474" i="11"/>
  <c r="G474" i="11" s="1"/>
  <c r="C473" i="11"/>
  <c r="G472" i="11"/>
  <c r="C472" i="11"/>
  <c r="G471" i="11"/>
  <c r="C471" i="11"/>
  <c r="C470" i="11"/>
  <c r="G469" i="11"/>
  <c r="C469" i="11"/>
  <c r="G468" i="11"/>
  <c r="C468" i="11"/>
  <c r="C467" i="11"/>
  <c r="C466" i="11"/>
  <c r="G466" i="11" s="1"/>
  <c r="C465" i="11"/>
  <c r="G464" i="11"/>
  <c r="C464" i="11"/>
  <c r="G463" i="11"/>
  <c r="C463" i="11"/>
  <c r="C462" i="11"/>
  <c r="G461" i="11"/>
  <c r="C461" i="11"/>
  <c r="G460" i="11"/>
  <c r="C460" i="11"/>
  <c r="C459" i="11"/>
  <c r="C458" i="11"/>
  <c r="G458" i="11" s="1"/>
  <c r="C457" i="11"/>
  <c r="G456" i="11"/>
  <c r="C456" i="11"/>
  <c r="G455" i="11"/>
  <c r="C455" i="11"/>
  <c r="C454" i="11"/>
  <c r="G453" i="11"/>
  <c r="C453" i="11"/>
  <c r="G452" i="11"/>
  <c r="C452" i="11"/>
  <c r="C451" i="11"/>
  <c r="C450" i="11"/>
  <c r="G450" i="11" s="1"/>
  <c r="C449" i="11"/>
  <c r="G448" i="11"/>
  <c r="C448" i="11"/>
  <c r="G447" i="11"/>
  <c r="C447" i="11"/>
  <c r="C446" i="11"/>
  <c r="G445" i="11"/>
  <c r="C445" i="11"/>
  <c r="G444" i="11"/>
  <c r="C444" i="11"/>
  <c r="C443" i="11"/>
  <c r="G443" i="11" s="1"/>
  <c r="C442" i="11"/>
  <c r="C441" i="11"/>
  <c r="G440" i="11"/>
  <c r="C440" i="11"/>
  <c r="G439" i="11"/>
  <c r="C439" i="11"/>
  <c r="C438" i="11"/>
  <c r="C437" i="11"/>
  <c r="G436" i="11"/>
  <c r="C436" i="11"/>
  <c r="G435" i="11"/>
  <c r="C435" i="11"/>
  <c r="C434" i="11"/>
  <c r="G434" i="11" s="1"/>
  <c r="C433" i="11"/>
  <c r="G432" i="11"/>
  <c r="C432" i="11"/>
  <c r="G431" i="11"/>
  <c r="C431" i="11"/>
  <c r="C430" i="11"/>
  <c r="G430" i="11" s="1"/>
  <c r="C429" i="11"/>
  <c r="G428" i="11"/>
  <c r="C428" i="11"/>
  <c r="G427" i="11"/>
  <c r="C427" i="11"/>
  <c r="C426" i="11"/>
  <c r="G426" i="11" s="1"/>
  <c r="C425" i="11"/>
  <c r="G424" i="11"/>
  <c r="C424" i="11"/>
  <c r="G423" i="11"/>
  <c r="C423" i="11"/>
  <c r="C422" i="11"/>
  <c r="G422" i="11" s="1"/>
  <c r="C421" i="11"/>
  <c r="G420" i="11"/>
  <c r="C420" i="11"/>
  <c r="C419" i="11"/>
  <c r="G419" i="11" s="1"/>
  <c r="C418" i="11"/>
  <c r="G418" i="11" s="1"/>
  <c r="C417" i="11"/>
  <c r="G416" i="11"/>
  <c r="C416" i="11"/>
  <c r="G415" i="11"/>
  <c r="C415" i="11"/>
  <c r="C414" i="11"/>
  <c r="G414" i="11" s="1"/>
  <c r="C413" i="11"/>
  <c r="G412" i="11"/>
  <c r="C412" i="11"/>
  <c r="C411" i="11"/>
  <c r="G411" i="11" s="1"/>
  <c r="C410" i="11"/>
  <c r="G410" i="11" s="1"/>
  <c r="C409" i="11"/>
  <c r="G408" i="11"/>
  <c r="C408" i="11"/>
  <c r="G407" i="11"/>
  <c r="C407" i="11"/>
  <c r="C406" i="11"/>
  <c r="G406" i="11" s="1"/>
  <c r="C405" i="11"/>
  <c r="G404" i="11"/>
  <c r="C404" i="11"/>
  <c r="C403" i="11"/>
  <c r="G403" i="11" s="1"/>
  <c r="C402" i="11"/>
  <c r="G402" i="11" s="1"/>
  <c r="C401" i="11"/>
  <c r="G400" i="11"/>
  <c r="C400" i="11"/>
  <c r="G399" i="11"/>
  <c r="C399" i="11"/>
  <c r="C398" i="11"/>
  <c r="G398" i="11" s="1"/>
  <c r="C397" i="11"/>
  <c r="G396" i="11"/>
  <c r="C396" i="11"/>
  <c r="C395" i="11"/>
  <c r="G395" i="11" s="1"/>
  <c r="C394" i="11"/>
  <c r="G394" i="11" s="1"/>
  <c r="C393" i="11"/>
  <c r="G392" i="11"/>
  <c r="C392" i="11"/>
  <c r="C391" i="11"/>
  <c r="C390" i="11"/>
  <c r="G390" i="11" s="1"/>
  <c r="C389" i="11"/>
  <c r="G388" i="11"/>
  <c r="C388" i="11"/>
  <c r="C387" i="11"/>
  <c r="G387" i="11" s="1"/>
  <c r="C386" i="11"/>
  <c r="C385" i="11"/>
  <c r="G384" i="11"/>
  <c r="C384" i="11"/>
  <c r="G383" i="11"/>
  <c r="C383" i="11"/>
  <c r="C382" i="11"/>
  <c r="G382" i="11" s="1"/>
  <c r="C381" i="11"/>
  <c r="G380" i="11"/>
  <c r="C380" i="11"/>
  <c r="G379" i="11"/>
  <c r="C379" i="11"/>
  <c r="C378" i="11"/>
  <c r="C377" i="11"/>
  <c r="G376" i="11"/>
  <c r="C376" i="11"/>
  <c r="G375" i="11"/>
  <c r="C375" i="11"/>
  <c r="C374" i="11"/>
  <c r="G374" i="11" s="1"/>
  <c r="C373" i="11"/>
  <c r="G372" i="11"/>
  <c r="C372" i="11"/>
  <c r="G371" i="11"/>
  <c r="C371" i="11"/>
  <c r="C370" i="11"/>
  <c r="G369" i="11"/>
  <c r="C369" i="11"/>
  <c r="G368" i="11"/>
  <c r="C368" i="11"/>
  <c r="C367" i="11"/>
  <c r="C366" i="11"/>
  <c r="G366" i="11" s="1"/>
  <c r="C365" i="11"/>
  <c r="G364" i="11"/>
  <c r="C364" i="11"/>
  <c r="C363" i="11"/>
  <c r="G363" i="11" s="1"/>
  <c r="C362" i="11"/>
  <c r="C361" i="11"/>
  <c r="G360" i="11"/>
  <c r="C360" i="11"/>
  <c r="C359" i="11"/>
  <c r="C358" i="11"/>
  <c r="G358" i="11" s="1"/>
  <c r="C357" i="11"/>
  <c r="G356" i="11"/>
  <c r="C356" i="11"/>
  <c r="C355" i="11"/>
  <c r="G355" i="11" s="1"/>
  <c r="C354" i="11"/>
  <c r="C353" i="11"/>
  <c r="G352" i="11"/>
  <c r="C352" i="11"/>
  <c r="C351" i="11"/>
  <c r="C350" i="11"/>
  <c r="G350" i="11" s="1"/>
  <c r="C349" i="11"/>
  <c r="G348" i="11"/>
  <c r="C348" i="11"/>
  <c r="G347" i="11"/>
  <c r="C347" i="11"/>
  <c r="C346" i="11"/>
  <c r="C345" i="11"/>
  <c r="G344" i="11"/>
  <c r="C344" i="11"/>
  <c r="G343" i="11"/>
  <c r="C343" i="11"/>
  <c r="C342" i="11"/>
  <c r="G342" i="11" s="1"/>
  <c r="C341" i="11"/>
  <c r="G340" i="11"/>
  <c r="C340" i="11"/>
  <c r="G339" i="11"/>
  <c r="C339" i="11"/>
  <c r="C338" i="11"/>
  <c r="G337" i="11"/>
  <c r="C337" i="11"/>
  <c r="G336" i="11"/>
  <c r="C336" i="11"/>
  <c r="C335" i="11"/>
  <c r="C334" i="11"/>
  <c r="G334" i="11" s="1"/>
  <c r="C333" i="11"/>
  <c r="G332" i="11"/>
  <c r="C332" i="11"/>
  <c r="C331" i="11"/>
  <c r="G331" i="11" s="1"/>
  <c r="C330" i="11"/>
  <c r="C329" i="11"/>
  <c r="G328" i="11"/>
  <c r="C328" i="11"/>
  <c r="C327" i="11"/>
  <c r="C326" i="11"/>
  <c r="G326" i="11" s="1"/>
  <c r="C325" i="11"/>
  <c r="G324" i="11"/>
  <c r="C324" i="11"/>
  <c r="C323" i="11"/>
  <c r="G323" i="11" s="1"/>
  <c r="C322" i="11"/>
  <c r="C321" i="11"/>
  <c r="G320" i="11"/>
  <c r="C320" i="11"/>
  <c r="C319" i="11"/>
  <c r="C318" i="11"/>
  <c r="G318" i="11" s="1"/>
  <c r="C317" i="11"/>
  <c r="G316" i="11"/>
  <c r="C316" i="11"/>
  <c r="G315" i="11"/>
  <c r="C315" i="11"/>
  <c r="C314" i="11"/>
  <c r="C313" i="11"/>
  <c r="G312" i="11"/>
  <c r="C312" i="11"/>
  <c r="G311" i="11"/>
  <c r="C311" i="11"/>
  <c r="C310" i="11"/>
  <c r="G310" i="11" s="1"/>
  <c r="C309" i="11"/>
  <c r="G308" i="11"/>
  <c r="C308" i="11"/>
  <c r="G307" i="11"/>
  <c r="C307" i="11"/>
  <c r="C306" i="11"/>
  <c r="G305" i="11"/>
  <c r="C305" i="11"/>
  <c r="C304" i="11"/>
  <c r="G304" i="11" s="1"/>
  <c r="G303" i="11"/>
  <c r="C303" i="11"/>
  <c r="G302" i="11"/>
  <c r="C302" i="11"/>
  <c r="C301" i="11"/>
  <c r="G301" i="11" s="1"/>
  <c r="C300" i="11"/>
  <c r="G300" i="11" s="1"/>
  <c r="C299" i="11"/>
  <c r="G298" i="11"/>
  <c r="C298" i="11"/>
  <c r="G297" i="11"/>
  <c r="C297" i="11"/>
  <c r="C296" i="11"/>
  <c r="G296" i="11" s="1"/>
  <c r="G295" i="11"/>
  <c r="C295" i="11"/>
  <c r="G294" i="11"/>
  <c r="C294" i="11"/>
  <c r="C293" i="11"/>
  <c r="G293" i="11" s="1"/>
  <c r="C292" i="11"/>
  <c r="G292" i="11" s="1"/>
  <c r="C291" i="11"/>
  <c r="G290" i="11"/>
  <c r="C290" i="11"/>
  <c r="G289" i="11"/>
  <c r="C289" i="11"/>
  <c r="C288" i="11"/>
  <c r="G288" i="11" s="1"/>
  <c r="G287" i="11"/>
  <c r="C287" i="11"/>
  <c r="G286" i="11"/>
  <c r="C286" i="11"/>
  <c r="C285" i="11"/>
  <c r="G285" i="11" s="1"/>
  <c r="C284" i="11"/>
  <c r="G284" i="11" s="1"/>
  <c r="C283" i="11"/>
  <c r="G282" i="11"/>
  <c r="C282" i="11"/>
  <c r="G281" i="11"/>
  <c r="C281" i="11"/>
  <c r="C280" i="11"/>
  <c r="G280" i="11" s="1"/>
  <c r="G279" i="11"/>
  <c r="C279" i="11"/>
  <c r="G278" i="11"/>
  <c r="C278" i="11"/>
  <c r="C277" i="11"/>
  <c r="G277" i="11" s="1"/>
  <c r="C276" i="11"/>
  <c r="G276" i="11" s="1"/>
  <c r="C275" i="11"/>
  <c r="G274" i="11"/>
  <c r="C274" i="11"/>
  <c r="G273" i="11"/>
  <c r="C273" i="11"/>
  <c r="C272" i="11"/>
  <c r="G272" i="11" s="1"/>
  <c r="G271" i="11"/>
  <c r="C271" i="11"/>
  <c r="G270" i="11"/>
  <c r="C270" i="11"/>
  <c r="C269" i="11"/>
  <c r="G269" i="11" s="1"/>
  <c r="C268" i="11"/>
  <c r="G268" i="11" s="1"/>
  <c r="C267" i="11"/>
  <c r="G266" i="11"/>
  <c r="C266" i="11"/>
  <c r="G265" i="11"/>
  <c r="C265" i="11"/>
  <c r="C264" i="11"/>
  <c r="G264" i="11" s="1"/>
  <c r="G263" i="11"/>
  <c r="C263" i="11"/>
  <c r="G262" i="11"/>
  <c r="C262" i="11"/>
  <c r="C261" i="11"/>
  <c r="G261" i="11" s="1"/>
  <c r="C260" i="11"/>
  <c r="G260" i="11" s="1"/>
  <c r="C259" i="11"/>
  <c r="G258" i="11"/>
  <c r="C258" i="11"/>
  <c r="G257" i="11"/>
  <c r="C257" i="11"/>
  <c r="C256" i="11"/>
  <c r="G256" i="11" s="1"/>
  <c r="G255" i="11"/>
  <c r="C255" i="11"/>
  <c r="G254" i="11"/>
  <c r="C254" i="11"/>
  <c r="C253" i="11"/>
  <c r="G253" i="11" s="1"/>
  <c r="C252" i="11"/>
  <c r="G252" i="11" s="1"/>
  <c r="C251" i="11"/>
  <c r="G250" i="11"/>
  <c r="C250" i="11"/>
  <c r="G249" i="11"/>
  <c r="C249" i="11"/>
  <c r="C248" i="11"/>
  <c r="G248" i="11" s="1"/>
  <c r="G247" i="11"/>
  <c r="C247" i="11"/>
  <c r="G246" i="11"/>
  <c r="C246" i="11"/>
  <c r="C245" i="11"/>
  <c r="G245" i="11" s="1"/>
  <c r="C244" i="11"/>
  <c r="G244" i="11" s="1"/>
  <c r="C243" i="11"/>
  <c r="G242" i="11"/>
  <c r="C242" i="11"/>
  <c r="G241" i="11"/>
  <c r="C241" i="11"/>
  <c r="C240" i="11"/>
  <c r="G240" i="11" s="1"/>
  <c r="G239" i="11"/>
  <c r="C239" i="11"/>
  <c r="G238" i="11"/>
  <c r="C238" i="11"/>
  <c r="C237" i="11"/>
  <c r="G237" i="11" s="1"/>
  <c r="C236" i="11"/>
  <c r="G236" i="11" s="1"/>
  <c r="C235" i="11"/>
  <c r="G234" i="11"/>
  <c r="C234" i="11"/>
  <c r="G233" i="11"/>
  <c r="C233" i="11"/>
  <c r="C232" i="11"/>
  <c r="G232" i="11" s="1"/>
  <c r="G231" i="11"/>
  <c r="C231" i="11"/>
  <c r="C230" i="11"/>
  <c r="G230" i="11" s="1"/>
  <c r="C229" i="11"/>
  <c r="G229" i="11" s="1"/>
  <c r="G228" i="11"/>
  <c r="C228" i="11"/>
  <c r="G227" i="11"/>
  <c r="C227" i="11"/>
  <c r="C226" i="11"/>
  <c r="G226" i="11" s="1"/>
  <c r="C225" i="11"/>
  <c r="G225" i="11" s="1"/>
  <c r="G224" i="11"/>
  <c r="C224" i="11"/>
  <c r="G223" i="11"/>
  <c r="C223" i="11"/>
  <c r="C222" i="11"/>
  <c r="G222" i="11" s="1"/>
  <c r="C221" i="11"/>
  <c r="G221" i="11" s="1"/>
  <c r="G220" i="11"/>
  <c r="C220" i="11"/>
  <c r="G219" i="11"/>
  <c r="C219" i="11"/>
  <c r="C218" i="11"/>
  <c r="G218" i="11" s="1"/>
  <c r="C217" i="11"/>
  <c r="G217" i="11" s="1"/>
  <c r="G216" i="11"/>
  <c r="C216" i="11"/>
  <c r="G215" i="11"/>
  <c r="C215" i="11"/>
  <c r="C214" i="11"/>
  <c r="G214" i="11" s="1"/>
  <c r="C213" i="11"/>
  <c r="G213" i="11" s="1"/>
  <c r="G212" i="11"/>
  <c r="C212" i="11"/>
  <c r="G211" i="11"/>
  <c r="C211" i="11"/>
  <c r="C210" i="11"/>
  <c r="G210" i="11" s="1"/>
  <c r="C209" i="11"/>
  <c r="G209" i="11" s="1"/>
  <c r="G208" i="11"/>
  <c r="C208" i="11"/>
  <c r="G207" i="11"/>
  <c r="C207" i="11"/>
  <c r="C206" i="11"/>
  <c r="G206" i="11" s="1"/>
  <c r="C205" i="11"/>
  <c r="G205" i="11" s="1"/>
  <c r="G204" i="11"/>
  <c r="C204" i="11"/>
  <c r="G203" i="11"/>
  <c r="C203" i="11"/>
  <c r="C202" i="11"/>
  <c r="G202" i="11" s="1"/>
  <c r="C201" i="11"/>
  <c r="G201" i="11" s="1"/>
  <c r="G200" i="11"/>
  <c r="C200" i="11"/>
  <c r="G199" i="11"/>
  <c r="C199" i="11"/>
  <c r="C198" i="11"/>
  <c r="G198" i="11" s="1"/>
  <c r="C197" i="11"/>
  <c r="G197" i="11" s="1"/>
  <c r="G196" i="11"/>
  <c r="C196" i="11"/>
  <c r="G195" i="11"/>
  <c r="C195" i="11"/>
  <c r="C194" i="11"/>
  <c r="G194" i="11" s="1"/>
  <c r="C193" i="11"/>
  <c r="G193" i="11" s="1"/>
  <c r="G192" i="11"/>
  <c r="C192" i="11"/>
  <c r="G191" i="11"/>
  <c r="C191" i="11"/>
  <c r="C190" i="11"/>
  <c r="G190" i="11" s="1"/>
  <c r="C189" i="11"/>
  <c r="G189" i="11" s="1"/>
  <c r="G188" i="11"/>
  <c r="C188" i="11"/>
  <c r="G187" i="11"/>
  <c r="C187" i="11"/>
  <c r="C186" i="11"/>
  <c r="G186" i="11" s="1"/>
  <c r="C185" i="11"/>
  <c r="G185" i="11" s="1"/>
  <c r="G184" i="11"/>
  <c r="C184" i="11"/>
  <c r="G183" i="11"/>
  <c r="C183" i="11"/>
  <c r="C182" i="11"/>
  <c r="G182" i="11" s="1"/>
  <c r="C181" i="11"/>
  <c r="G181" i="11" s="1"/>
  <c r="G180" i="11"/>
  <c r="C180" i="11"/>
  <c r="G179" i="11"/>
  <c r="C179" i="11"/>
  <c r="C178" i="11"/>
  <c r="G178" i="11" s="1"/>
  <c r="C177" i="11"/>
  <c r="G177" i="11" s="1"/>
  <c r="G176" i="11"/>
  <c r="C176" i="11"/>
  <c r="G175" i="11"/>
  <c r="C175" i="11"/>
  <c r="C174" i="11"/>
  <c r="G174" i="11" s="1"/>
  <c r="C173" i="11"/>
  <c r="G173" i="11" s="1"/>
  <c r="G172" i="11"/>
  <c r="C172" i="11"/>
  <c r="G171" i="11"/>
  <c r="C171" i="11"/>
  <c r="C170" i="11"/>
  <c r="G170" i="11" s="1"/>
  <c r="C169" i="11"/>
  <c r="G169" i="11" s="1"/>
  <c r="G168" i="11"/>
  <c r="C168" i="11"/>
  <c r="G167" i="11"/>
  <c r="C167" i="11"/>
  <c r="C166" i="11"/>
  <c r="G166" i="11" s="1"/>
  <c r="C165" i="11"/>
  <c r="G165" i="11" s="1"/>
  <c r="G164" i="11"/>
  <c r="C164" i="11"/>
  <c r="G163" i="11"/>
  <c r="C163" i="11"/>
  <c r="C162" i="11"/>
  <c r="G162" i="11" s="1"/>
  <c r="C161" i="11"/>
  <c r="G161" i="11" s="1"/>
  <c r="G160" i="11"/>
  <c r="C160" i="11"/>
  <c r="G159" i="11"/>
  <c r="C159" i="11"/>
  <c r="C158" i="11"/>
  <c r="G158" i="11" s="1"/>
  <c r="C157" i="11"/>
  <c r="G157" i="11" s="1"/>
  <c r="G156" i="11"/>
  <c r="C156" i="11"/>
  <c r="G155" i="11"/>
  <c r="C155" i="11"/>
  <c r="C154" i="11"/>
  <c r="G154" i="11" s="1"/>
  <c r="C153" i="11"/>
  <c r="G153" i="11" s="1"/>
  <c r="G152" i="11"/>
  <c r="C152" i="11"/>
  <c r="G151" i="11"/>
  <c r="C151" i="11"/>
  <c r="C150" i="11"/>
  <c r="G150" i="11" s="1"/>
  <c r="C149" i="11"/>
  <c r="G149" i="11" s="1"/>
  <c r="G148" i="11"/>
  <c r="C148" i="11"/>
  <c r="G147" i="11"/>
  <c r="C147" i="11"/>
  <c r="C146" i="11"/>
  <c r="G146" i="11" s="1"/>
  <c r="C145" i="11"/>
  <c r="G145" i="11" s="1"/>
  <c r="G144" i="11"/>
  <c r="C144" i="11"/>
  <c r="G143" i="11"/>
  <c r="C143" i="11"/>
  <c r="C142" i="11"/>
  <c r="G142" i="11" s="1"/>
  <c r="C141" i="11"/>
  <c r="G141" i="11" s="1"/>
  <c r="G140" i="11"/>
  <c r="C140" i="11"/>
  <c r="G139" i="11"/>
  <c r="C139" i="11"/>
  <c r="C138" i="11"/>
  <c r="G138" i="11" s="1"/>
  <c r="C137" i="11"/>
  <c r="G137" i="11" s="1"/>
  <c r="G136" i="11"/>
  <c r="C136" i="11"/>
  <c r="G135" i="11"/>
  <c r="C135" i="11"/>
  <c r="C134" i="11"/>
  <c r="G134" i="11" s="1"/>
  <c r="C133" i="11"/>
  <c r="G133" i="11" s="1"/>
  <c r="G132" i="11"/>
  <c r="C132" i="11"/>
  <c r="G131" i="11"/>
  <c r="C131" i="11"/>
  <c r="C130" i="11"/>
  <c r="G130" i="11" s="1"/>
  <c r="C129" i="11"/>
  <c r="G129" i="11" s="1"/>
  <c r="G128" i="11"/>
  <c r="C128" i="11"/>
  <c r="G127" i="11"/>
  <c r="C127" i="11"/>
  <c r="C126" i="11"/>
  <c r="G126" i="11" s="1"/>
  <c r="C125" i="11"/>
  <c r="G125" i="11" s="1"/>
  <c r="G124" i="11"/>
  <c r="C124" i="11"/>
  <c r="G123" i="11"/>
  <c r="C123" i="11"/>
  <c r="C122" i="11"/>
  <c r="G122" i="11" s="1"/>
  <c r="C121" i="11"/>
  <c r="G121" i="11" s="1"/>
  <c r="G120" i="11"/>
  <c r="C120" i="11"/>
  <c r="G119" i="11"/>
  <c r="C119" i="11"/>
  <c r="C118" i="11"/>
  <c r="G118" i="11" s="1"/>
  <c r="C117" i="11"/>
  <c r="G117" i="11" s="1"/>
  <c r="G116" i="11"/>
  <c r="C116" i="11"/>
  <c r="G115" i="11"/>
  <c r="C115" i="11"/>
  <c r="C114" i="11"/>
  <c r="G114" i="11" s="1"/>
  <c r="C113" i="11"/>
  <c r="G113" i="11" s="1"/>
  <c r="G112" i="11"/>
  <c r="C112" i="11"/>
  <c r="G111" i="11"/>
  <c r="C111" i="11"/>
  <c r="C110" i="11"/>
  <c r="G110" i="11" s="1"/>
  <c r="C109" i="11"/>
  <c r="G109" i="11" s="1"/>
  <c r="G108" i="11"/>
  <c r="C108" i="11"/>
  <c r="G107" i="11"/>
  <c r="C107" i="11"/>
  <c r="C106" i="11"/>
  <c r="G106" i="11" s="1"/>
  <c r="C105" i="11"/>
  <c r="G105" i="11" s="1"/>
  <c r="G104" i="11"/>
  <c r="C104" i="11"/>
  <c r="G103" i="11"/>
  <c r="C103" i="11"/>
  <c r="C102" i="11"/>
  <c r="G102" i="11" s="1"/>
  <c r="C101" i="11"/>
  <c r="G101" i="11" s="1"/>
  <c r="G100" i="11"/>
  <c r="C100" i="11"/>
  <c r="G99" i="11"/>
  <c r="C99" i="11"/>
  <c r="C98" i="11"/>
  <c r="G98" i="11" s="1"/>
  <c r="C97" i="11"/>
  <c r="G97" i="11" s="1"/>
  <c r="G96" i="11"/>
  <c r="C96" i="11"/>
  <c r="G95" i="11"/>
  <c r="C95" i="11"/>
  <c r="C94" i="11"/>
  <c r="G94" i="11" s="1"/>
  <c r="C93" i="11"/>
  <c r="G93" i="11" s="1"/>
  <c r="G92" i="11"/>
  <c r="C92" i="11"/>
  <c r="G91" i="11"/>
  <c r="C91" i="11"/>
  <c r="C90" i="11"/>
  <c r="G90" i="11" s="1"/>
  <c r="C89" i="11"/>
  <c r="G89" i="11" s="1"/>
  <c r="G88" i="11"/>
  <c r="C88" i="11"/>
  <c r="G87" i="11"/>
  <c r="C87" i="11"/>
  <c r="C86" i="11"/>
  <c r="G86" i="11" s="1"/>
  <c r="C85" i="11"/>
  <c r="G85" i="11" s="1"/>
  <c r="G84" i="11"/>
  <c r="C84" i="11"/>
  <c r="G83" i="11"/>
  <c r="C83" i="11"/>
  <c r="C82" i="11"/>
  <c r="G82" i="11" s="1"/>
  <c r="C81" i="11"/>
  <c r="G81" i="11" s="1"/>
  <c r="G80" i="11"/>
  <c r="C80" i="11"/>
  <c r="G79" i="11"/>
  <c r="C79" i="11"/>
  <c r="C78" i="11"/>
  <c r="G78" i="11" s="1"/>
  <c r="C77" i="11"/>
  <c r="G77" i="11" s="1"/>
  <c r="G76" i="11"/>
  <c r="C76" i="11"/>
  <c r="G75" i="11"/>
  <c r="C75" i="11"/>
  <c r="C74" i="11"/>
  <c r="G74" i="11" s="1"/>
  <c r="C73" i="11"/>
  <c r="G73" i="11" s="1"/>
  <c r="G72" i="11"/>
  <c r="C72" i="11"/>
  <c r="G71" i="11"/>
  <c r="C71" i="11"/>
  <c r="C70" i="11"/>
  <c r="C69" i="11"/>
  <c r="G69" i="11" s="1"/>
  <c r="G68" i="11"/>
  <c r="C68" i="11"/>
  <c r="G67" i="11"/>
  <c r="C67" i="11"/>
  <c r="C66" i="11"/>
  <c r="C65" i="11"/>
  <c r="G65" i="11" s="1"/>
  <c r="G64" i="11"/>
  <c r="C64" i="11"/>
  <c r="G63" i="11"/>
  <c r="C63" i="11"/>
  <c r="C62" i="11"/>
  <c r="C61" i="11"/>
  <c r="G61" i="11" s="1"/>
  <c r="G60" i="11"/>
  <c r="C60" i="11"/>
  <c r="G59" i="11"/>
  <c r="C59" i="11"/>
  <c r="C58" i="11"/>
  <c r="C57" i="11"/>
  <c r="G57" i="11" s="1"/>
  <c r="G56" i="11"/>
  <c r="C56" i="11"/>
  <c r="G55" i="11"/>
  <c r="C55" i="11"/>
  <c r="C54" i="11"/>
  <c r="G54" i="11" s="1"/>
  <c r="C53" i="11"/>
  <c r="G53" i="11" s="1"/>
  <c r="G52" i="11"/>
  <c r="C52" i="11"/>
  <c r="G51" i="11"/>
  <c r="C51" i="11"/>
  <c r="C50" i="11"/>
  <c r="G50" i="11" s="1"/>
  <c r="C49" i="11"/>
  <c r="G49" i="11" s="1"/>
  <c r="G48" i="11"/>
  <c r="C48" i="11"/>
  <c r="G47" i="11"/>
  <c r="C47" i="11"/>
  <c r="C46" i="11"/>
  <c r="C45" i="11"/>
  <c r="G45" i="11" s="1"/>
  <c r="G44" i="11"/>
  <c r="C44" i="11"/>
  <c r="G43" i="11"/>
  <c r="C43" i="11"/>
  <c r="C42" i="11"/>
  <c r="C41" i="11"/>
  <c r="G41" i="11" s="1"/>
  <c r="G40" i="11"/>
  <c r="C40" i="11"/>
  <c r="G39" i="11"/>
  <c r="C39" i="11"/>
  <c r="C38" i="11"/>
  <c r="C37" i="11"/>
  <c r="G37" i="11" s="1"/>
  <c r="G36" i="11"/>
  <c r="C36" i="11"/>
  <c r="G35" i="11"/>
  <c r="C35" i="11"/>
  <c r="C34" i="11"/>
  <c r="G34" i="11" s="1"/>
  <c r="C33" i="11"/>
  <c r="G33" i="11" s="1"/>
  <c r="G32" i="11"/>
  <c r="C32" i="11"/>
  <c r="G31" i="11"/>
  <c r="C31" i="11"/>
  <c r="C30" i="11"/>
  <c r="G30" i="11" s="1"/>
  <c r="C29" i="11"/>
  <c r="G29" i="11" s="1"/>
  <c r="G28" i="11"/>
  <c r="C28" i="11"/>
  <c r="G27" i="11"/>
  <c r="C27" i="11"/>
  <c r="C26" i="11"/>
  <c r="G26" i="11" s="1"/>
  <c r="C25" i="11"/>
  <c r="G25" i="11" s="1"/>
  <c r="G24" i="11"/>
  <c r="C24" i="11"/>
  <c r="G23" i="11"/>
  <c r="C23" i="11"/>
  <c r="C22" i="11"/>
  <c r="C21" i="11"/>
  <c r="G21" i="11" s="1"/>
  <c r="G20" i="11"/>
  <c r="C20" i="11"/>
  <c r="G19" i="11"/>
  <c r="C19" i="11"/>
  <c r="C18" i="11"/>
  <c r="G18" i="11" s="1"/>
  <c r="C17" i="11"/>
  <c r="G17" i="11" s="1"/>
  <c r="G16" i="11"/>
  <c r="C16" i="11"/>
  <c r="G15" i="11"/>
  <c r="C15" i="11"/>
  <c r="C14" i="11"/>
  <c r="G14" i="11" s="1"/>
  <c r="G13" i="11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17" i="10"/>
  <c r="F16" i="10"/>
  <c r="B58" i="10"/>
  <c r="B59" i="10"/>
  <c r="B60" i="10"/>
  <c r="B61" i="10"/>
  <c r="G61" i="10" s="1"/>
  <c r="B62" i="10"/>
  <c r="B18" i="10"/>
  <c r="B19" i="10"/>
  <c r="G19" i="10" s="1"/>
  <c r="B20" i="10"/>
  <c r="B21" i="10"/>
  <c r="B22" i="10"/>
  <c r="B23" i="10"/>
  <c r="G23" i="10" s="1"/>
  <c r="B24" i="10"/>
  <c r="B25" i="10"/>
  <c r="B26" i="10"/>
  <c r="B27" i="10"/>
  <c r="G27" i="10" s="1"/>
  <c r="B28" i="10"/>
  <c r="B29" i="10"/>
  <c r="B30" i="10"/>
  <c r="B31" i="10"/>
  <c r="B32" i="10"/>
  <c r="G32" i="10" s="1"/>
  <c r="B33" i="10"/>
  <c r="B34" i="10"/>
  <c r="G34" i="10" s="1"/>
  <c r="B35" i="10"/>
  <c r="G35" i="10" s="1"/>
  <c r="B36" i="10"/>
  <c r="B37" i="10"/>
  <c r="B38" i="10"/>
  <c r="B39" i="10"/>
  <c r="G39" i="10" s="1"/>
  <c r="B40" i="10"/>
  <c r="B41" i="10"/>
  <c r="B42" i="10"/>
  <c r="G42" i="10" s="1"/>
  <c r="B43" i="10"/>
  <c r="B44" i="10"/>
  <c r="G44" i="10" s="1"/>
  <c r="B45" i="10"/>
  <c r="B46" i="10"/>
  <c r="B47" i="10"/>
  <c r="B48" i="10"/>
  <c r="B49" i="10"/>
  <c r="B50" i="10"/>
  <c r="B51" i="10"/>
  <c r="G51" i="10" s="1"/>
  <c r="B52" i="10"/>
  <c r="B53" i="10"/>
  <c r="B54" i="10"/>
  <c r="B55" i="10"/>
  <c r="G55" i="10" s="1"/>
  <c r="B56" i="10"/>
  <c r="B57" i="10"/>
  <c r="G477" i="10"/>
  <c r="G476" i="10"/>
  <c r="G475" i="10"/>
  <c r="G474" i="10"/>
  <c r="G473" i="10"/>
  <c r="G472" i="10"/>
  <c r="G471" i="10"/>
  <c r="G470" i="10"/>
  <c r="G469" i="10"/>
  <c r="G468" i="10"/>
  <c r="G467" i="10"/>
  <c r="G466" i="10"/>
  <c r="G465" i="10"/>
  <c r="G464" i="10"/>
  <c r="G463" i="10"/>
  <c r="G462" i="10"/>
  <c r="G461" i="10"/>
  <c r="G460" i="10"/>
  <c r="G459" i="10"/>
  <c r="G458" i="10"/>
  <c r="G457" i="10"/>
  <c r="G456" i="10"/>
  <c r="G455" i="10"/>
  <c r="G454" i="10"/>
  <c r="G453" i="10"/>
  <c r="G452" i="10"/>
  <c r="G451" i="10"/>
  <c r="G450" i="10"/>
  <c r="G449" i="10"/>
  <c r="G448" i="10"/>
  <c r="G447" i="10"/>
  <c r="G446" i="10"/>
  <c r="G445" i="10"/>
  <c r="G444" i="10"/>
  <c r="G443" i="10"/>
  <c r="G442" i="10"/>
  <c r="G441" i="10"/>
  <c r="G440" i="10"/>
  <c r="G439" i="10"/>
  <c r="G438" i="10"/>
  <c r="G437" i="10"/>
  <c r="G436" i="10"/>
  <c r="G435" i="10"/>
  <c r="G434" i="10"/>
  <c r="G433" i="10"/>
  <c r="G432" i="10"/>
  <c r="G431" i="10"/>
  <c r="G430" i="10"/>
  <c r="G429" i="10"/>
  <c r="G428" i="10"/>
  <c r="G427" i="10"/>
  <c r="G426" i="10"/>
  <c r="G425" i="10"/>
  <c r="G424" i="10"/>
  <c r="G423" i="10"/>
  <c r="G422" i="10"/>
  <c r="G421" i="10"/>
  <c r="G420" i="10"/>
  <c r="G419" i="10"/>
  <c r="G418" i="10"/>
  <c r="G417" i="10"/>
  <c r="G416" i="10"/>
  <c r="G415" i="10"/>
  <c r="G414" i="10"/>
  <c r="G413" i="10"/>
  <c r="G412" i="10"/>
  <c r="G411" i="10"/>
  <c r="G410" i="10"/>
  <c r="G409" i="10"/>
  <c r="G408" i="10"/>
  <c r="G407" i="10"/>
  <c r="G406" i="10"/>
  <c r="G405" i="10"/>
  <c r="G404" i="10"/>
  <c r="G403" i="10"/>
  <c r="G402" i="10"/>
  <c r="G401" i="10"/>
  <c r="G400" i="10"/>
  <c r="G399" i="10"/>
  <c r="G398" i="10"/>
  <c r="G397" i="10"/>
  <c r="G396" i="10"/>
  <c r="G395" i="10"/>
  <c r="G394" i="10"/>
  <c r="G393" i="10"/>
  <c r="G392" i="10"/>
  <c r="G391" i="10"/>
  <c r="G390" i="10"/>
  <c r="G389" i="10"/>
  <c r="G388" i="10"/>
  <c r="G387" i="10"/>
  <c r="G386" i="10"/>
  <c r="G385" i="10"/>
  <c r="G384" i="10"/>
  <c r="G383" i="10"/>
  <c r="G382" i="10"/>
  <c r="G381" i="10"/>
  <c r="G380" i="10"/>
  <c r="G379" i="10"/>
  <c r="G378" i="10"/>
  <c r="G377" i="10"/>
  <c r="G376" i="10"/>
  <c r="G375" i="10"/>
  <c r="G374" i="10"/>
  <c r="G373" i="10"/>
  <c r="G372" i="10"/>
  <c r="G371" i="10"/>
  <c r="G370" i="10"/>
  <c r="G369" i="10"/>
  <c r="G368" i="10"/>
  <c r="G367" i="10"/>
  <c r="G366" i="10"/>
  <c r="G365" i="10"/>
  <c r="G364" i="10"/>
  <c r="G363" i="10"/>
  <c r="G362" i="10"/>
  <c r="G361" i="10"/>
  <c r="G360" i="10"/>
  <c r="G359" i="10"/>
  <c r="G358" i="10"/>
  <c r="G357" i="10"/>
  <c r="G356" i="10"/>
  <c r="G355" i="10"/>
  <c r="G354" i="10"/>
  <c r="G353" i="10"/>
  <c r="G352" i="10"/>
  <c r="G351" i="10"/>
  <c r="G350" i="10"/>
  <c r="G349" i="10"/>
  <c r="G348" i="10"/>
  <c r="G347" i="10"/>
  <c r="G346" i="10"/>
  <c r="G345" i="10"/>
  <c r="G344" i="10"/>
  <c r="G343" i="10"/>
  <c r="G342" i="10"/>
  <c r="G341" i="10"/>
  <c r="G340" i="10"/>
  <c r="G339" i="10"/>
  <c r="G338" i="10"/>
  <c r="G337" i="10"/>
  <c r="G336" i="10"/>
  <c r="G335" i="10"/>
  <c r="G334" i="10"/>
  <c r="G333" i="10"/>
  <c r="G332" i="10"/>
  <c r="G331" i="10"/>
  <c r="G330" i="10"/>
  <c r="G329" i="10"/>
  <c r="G328" i="10"/>
  <c r="G327" i="10"/>
  <c r="G326" i="10"/>
  <c r="G325" i="10"/>
  <c r="G324" i="10"/>
  <c r="G323" i="10"/>
  <c r="G322" i="10"/>
  <c r="G321" i="10"/>
  <c r="G320" i="10"/>
  <c r="G319" i="10"/>
  <c r="G318" i="10"/>
  <c r="G317" i="10"/>
  <c r="G316" i="10"/>
  <c r="G315" i="10"/>
  <c r="G314" i="10"/>
  <c r="G313" i="10"/>
  <c r="G312" i="10"/>
  <c r="G311" i="10"/>
  <c r="G310" i="10"/>
  <c r="G309" i="10"/>
  <c r="G308" i="10"/>
  <c r="G307" i="10"/>
  <c r="G306" i="10"/>
  <c r="G305" i="10"/>
  <c r="G304" i="10"/>
  <c r="G303" i="10"/>
  <c r="G302" i="10"/>
  <c r="G301" i="10"/>
  <c r="G300" i="10"/>
  <c r="G299" i="10"/>
  <c r="G298" i="10"/>
  <c r="G297" i="10"/>
  <c r="G296" i="10"/>
  <c r="G295" i="10"/>
  <c r="G294" i="10"/>
  <c r="G293" i="10"/>
  <c r="G292" i="10"/>
  <c r="G291" i="10"/>
  <c r="G290" i="10"/>
  <c r="G289" i="10"/>
  <c r="G288" i="10"/>
  <c r="G287" i="10"/>
  <c r="G286" i="10"/>
  <c r="G285" i="10"/>
  <c r="G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B267" i="10"/>
  <c r="B266" i="10"/>
  <c r="G266" i="10" s="1"/>
  <c r="B265" i="10"/>
  <c r="G264" i="10"/>
  <c r="B264" i="10"/>
  <c r="G263" i="10"/>
  <c r="B263" i="10"/>
  <c r="B262" i="10"/>
  <c r="G262" i="10" s="1"/>
  <c r="B261" i="10"/>
  <c r="G260" i="10"/>
  <c r="B260" i="10"/>
  <c r="G259" i="10"/>
  <c r="B259" i="10"/>
  <c r="B258" i="10"/>
  <c r="B257" i="10"/>
  <c r="G256" i="10"/>
  <c r="B256" i="10"/>
  <c r="G255" i="10"/>
  <c r="B255" i="10"/>
  <c r="B254" i="10"/>
  <c r="G254" i="10" s="1"/>
  <c r="B253" i="10"/>
  <c r="G252" i="10"/>
  <c r="B252" i="10"/>
  <c r="G251" i="10"/>
  <c r="B251" i="10"/>
  <c r="B250" i="10"/>
  <c r="G250" i="10" s="1"/>
  <c r="B249" i="10"/>
  <c r="G248" i="10"/>
  <c r="B248" i="10"/>
  <c r="G247" i="10"/>
  <c r="B247" i="10"/>
  <c r="B246" i="10"/>
  <c r="G246" i="10" s="1"/>
  <c r="B245" i="10"/>
  <c r="G244" i="10"/>
  <c r="B244" i="10"/>
  <c r="G243" i="10"/>
  <c r="B243" i="10"/>
  <c r="B242" i="10"/>
  <c r="B241" i="10"/>
  <c r="G240" i="10"/>
  <c r="B240" i="10"/>
  <c r="G239" i="10"/>
  <c r="B239" i="10"/>
  <c r="B238" i="10"/>
  <c r="G238" i="10" s="1"/>
  <c r="B237" i="10"/>
  <c r="G236" i="10"/>
  <c r="B236" i="10"/>
  <c r="G235" i="10"/>
  <c r="B235" i="10"/>
  <c r="B234" i="10"/>
  <c r="G234" i="10" s="1"/>
  <c r="B233" i="10"/>
  <c r="G232" i="10"/>
  <c r="B232" i="10"/>
  <c r="G231" i="10"/>
  <c r="B231" i="10"/>
  <c r="B230" i="10"/>
  <c r="G230" i="10" s="1"/>
  <c r="B229" i="10"/>
  <c r="G228" i="10"/>
  <c r="B228" i="10"/>
  <c r="G227" i="10"/>
  <c r="B227" i="10"/>
  <c r="B226" i="10"/>
  <c r="B225" i="10"/>
  <c r="G224" i="10"/>
  <c r="B224" i="10"/>
  <c r="G223" i="10"/>
  <c r="B223" i="10"/>
  <c r="B222" i="10"/>
  <c r="G222" i="10" s="1"/>
  <c r="B221" i="10"/>
  <c r="G220" i="10"/>
  <c r="B220" i="10"/>
  <c r="G219" i="10"/>
  <c r="B219" i="10"/>
  <c r="B218" i="10"/>
  <c r="G218" i="10" s="1"/>
  <c r="B217" i="10"/>
  <c r="G216" i="10"/>
  <c r="B216" i="10"/>
  <c r="G215" i="10"/>
  <c r="B215" i="10"/>
  <c r="B214" i="10"/>
  <c r="G214" i="10" s="1"/>
  <c r="B213" i="10"/>
  <c r="G212" i="10"/>
  <c r="B212" i="10"/>
  <c r="G211" i="10"/>
  <c r="B211" i="10"/>
  <c r="B210" i="10"/>
  <c r="G209" i="10"/>
  <c r="B209" i="10"/>
  <c r="G208" i="10"/>
  <c r="B208" i="10"/>
  <c r="B207" i="10"/>
  <c r="B206" i="10"/>
  <c r="G206" i="10" s="1"/>
  <c r="B205" i="10"/>
  <c r="G204" i="10"/>
  <c r="B204" i="10"/>
  <c r="B203" i="10"/>
  <c r="G203" i="10" s="1"/>
  <c r="B202" i="10"/>
  <c r="B201" i="10"/>
  <c r="G200" i="10"/>
  <c r="B200" i="10"/>
  <c r="B199" i="10"/>
  <c r="B198" i="10"/>
  <c r="G198" i="10" s="1"/>
  <c r="B197" i="10"/>
  <c r="G196" i="10"/>
  <c r="B196" i="10"/>
  <c r="B195" i="10"/>
  <c r="G195" i="10" s="1"/>
  <c r="B194" i="10"/>
  <c r="B193" i="10"/>
  <c r="G192" i="10"/>
  <c r="B192" i="10"/>
  <c r="B191" i="10"/>
  <c r="B190" i="10"/>
  <c r="G190" i="10" s="1"/>
  <c r="B189" i="10"/>
  <c r="G188" i="10"/>
  <c r="B188" i="10"/>
  <c r="G187" i="10"/>
  <c r="B187" i="10"/>
  <c r="B186" i="10"/>
  <c r="B185" i="10"/>
  <c r="G184" i="10"/>
  <c r="B184" i="10"/>
  <c r="G183" i="10"/>
  <c r="B183" i="10"/>
  <c r="B182" i="10"/>
  <c r="G182" i="10" s="1"/>
  <c r="B181" i="10"/>
  <c r="G180" i="10"/>
  <c r="B180" i="10"/>
  <c r="G179" i="10"/>
  <c r="B179" i="10"/>
  <c r="B178" i="10"/>
  <c r="G177" i="10"/>
  <c r="B177" i="10"/>
  <c r="G176" i="10"/>
  <c r="B176" i="10"/>
  <c r="B175" i="10"/>
  <c r="B174" i="10"/>
  <c r="G174" i="10" s="1"/>
  <c r="B173" i="10"/>
  <c r="G172" i="10"/>
  <c r="B172" i="10"/>
  <c r="B171" i="10"/>
  <c r="G171" i="10" s="1"/>
  <c r="B170" i="10"/>
  <c r="B169" i="10"/>
  <c r="G168" i="10"/>
  <c r="B168" i="10"/>
  <c r="B167" i="10"/>
  <c r="B166" i="10"/>
  <c r="G166" i="10" s="1"/>
  <c r="B165" i="10"/>
  <c r="G164" i="10"/>
  <c r="B164" i="10"/>
  <c r="B163" i="10"/>
  <c r="G163" i="10" s="1"/>
  <c r="B162" i="10"/>
  <c r="B161" i="10"/>
  <c r="G160" i="10"/>
  <c r="B160" i="10"/>
  <c r="B159" i="10"/>
  <c r="B158" i="10"/>
  <c r="G158" i="10" s="1"/>
  <c r="B157" i="10"/>
  <c r="G156" i="10"/>
  <c r="B156" i="10"/>
  <c r="G155" i="10"/>
  <c r="B155" i="10"/>
  <c r="B154" i="10"/>
  <c r="B153" i="10"/>
  <c r="G152" i="10"/>
  <c r="B152" i="10"/>
  <c r="G151" i="10"/>
  <c r="B151" i="10"/>
  <c r="B150" i="10"/>
  <c r="G150" i="10" s="1"/>
  <c r="B149" i="10"/>
  <c r="G148" i="10"/>
  <c r="B148" i="10"/>
  <c r="G147" i="10"/>
  <c r="B147" i="10"/>
  <c r="B146" i="10"/>
  <c r="G145" i="10"/>
  <c r="B145" i="10"/>
  <c r="G144" i="10"/>
  <c r="B144" i="10"/>
  <c r="B143" i="10"/>
  <c r="B142" i="10"/>
  <c r="G142" i="10" s="1"/>
  <c r="B141" i="10"/>
  <c r="G140" i="10"/>
  <c r="B140" i="10"/>
  <c r="B139" i="10"/>
  <c r="G139" i="10" s="1"/>
  <c r="B138" i="10"/>
  <c r="B137" i="10"/>
  <c r="G136" i="10"/>
  <c r="B136" i="10"/>
  <c r="B135" i="10"/>
  <c r="B134" i="10"/>
  <c r="G134" i="10" s="1"/>
  <c r="B133" i="10"/>
  <c r="G132" i="10"/>
  <c r="B132" i="10"/>
  <c r="B131" i="10"/>
  <c r="G131" i="10" s="1"/>
  <c r="B130" i="10"/>
  <c r="B129" i="10"/>
  <c r="G128" i="10"/>
  <c r="B128" i="10"/>
  <c r="B127" i="10"/>
  <c r="B126" i="10"/>
  <c r="G126" i="10" s="1"/>
  <c r="B125" i="10"/>
  <c r="G124" i="10"/>
  <c r="B124" i="10"/>
  <c r="G123" i="10"/>
  <c r="B123" i="10"/>
  <c r="B122" i="10"/>
  <c r="B121" i="10"/>
  <c r="G120" i="10"/>
  <c r="B120" i="10"/>
  <c r="G119" i="10"/>
  <c r="B119" i="10"/>
  <c r="B118" i="10"/>
  <c r="G118" i="10" s="1"/>
  <c r="B117" i="10"/>
  <c r="G116" i="10"/>
  <c r="B116" i="10"/>
  <c r="G115" i="10"/>
  <c r="B115" i="10"/>
  <c r="B114" i="10"/>
  <c r="G113" i="10"/>
  <c r="B113" i="10"/>
  <c r="G112" i="10"/>
  <c r="B112" i="10"/>
  <c r="B111" i="10"/>
  <c r="B110" i="10"/>
  <c r="G110" i="10" s="1"/>
  <c r="B109" i="10"/>
  <c r="G108" i="10"/>
  <c r="B108" i="10"/>
  <c r="B107" i="10"/>
  <c r="G107" i="10" s="1"/>
  <c r="B106" i="10"/>
  <c r="B105" i="10"/>
  <c r="G104" i="10"/>
  <c r="B104" i="10"/>
  <c r="B103" i="10"/>
  <c r="B102" i="10"/>
  <c r="G102" i="10" s="1"/>
  <c r="B101" i="10"/>
  <c r="G100" i="10"/>
  <c r="B100" i="10"/>
  <c r="B99" i="10"/>
  <c r="G99" i="10" s="1"/>
  <c r="B98" i="10"/>
  <c r="G97" i="10"/>
  <c r="B97" i="10"/>
  <c r="B96" i="10"/>
  <c r="G96" i="10" s="1"/>
  <c r="B95" i="10"/>
  <c r="G95" i="10" s="1"/>
  <c r="B94" i="10"/>
  <c r="G93" i="10"/>
  <c r="B93" i="10"/>
  <c r="G92" i="10"/>
  <c r="B92" i="10"/>
  <c r="B91" i="10"/>
  <c r="G91" i="10" s="1"/>
  <c r="G90" i="10"/>
  <c r="B90" i="10"/>
  <c r="G89" i="10"/>
  <c r="B89" i="10"/>
  <c r="B88" i="10"/>
  <c r="G88" i="10" s="1"/>
  <c r="B87" i="10"/>
  <c r="G87" i="10" s="1"/>
  <c r="B86" i="10"/>
  <c r="G85" i="10"/>
  <c r="B85" i="10"/>
  <c r="G84" i="10"/>
  <c r="B84" i="10"/>
  <c r="B83" i="10"/>
  <c r="G83" i="10" s="1"/>
  <c r="G82" i="10"/>
  <c r="B82" i="10"/>
  <c r="G81" i="10"/>
  <c r="B81" i="10"/>
  <c r="B80" i="10"/>
  <c r="G80" i="10" s="1"/>
  <c r="B79" i="10"/>
  <c r="G79" i="10" s="1"/>
  <c r="B78" i="10"/>
  <c r="G77" i="10"/>
  <c r="B77" i="10"/>
  <c r="G76" i="10"/>
  <c r="B76" i="10"/>
  <c r="B75" i="10"/>
  <c r="G75" i="10" s="1"/>
  <c r="G74" i="10"/>
  <c r="B74" i="10"/>
  <c r="G73" i="10"/>
  <c r="B73" i="10"/>
  <c r="B72" i="10"/>
  <c r="G72" i="10" s="1"/>
  <c r="B71" i="10"/>
  <c r="G71" i="10" s="1"/>
  <c r="B70" i="10"/>
  <c r="G69" i="10"/>
  <c r="B69" i="10"/>
  <c r="G68" i="10"/>
  <c r="B68" i="10"/>
  <c r="B67" i="10"/>
  <c r="G67" i="10" s="1"/>
  <c r="G66" i="10"/>
  <c r="B66" i="10"/>
  <c r="G65" i="10"/>
  <c r="B65" i="10"/>
  <c r="B64" i="10"/>
  <c r="G64" i="10" s="1"/>
  <c r="B63" i="10"/>
  <c r="G63" i="10" s="1"/>
  <c r="G60" i="10"/>
  <c r="G59" i="10"/>
  <c r="G58" i="10"/>
  <c r="G57" i="10"/>
  <c r="G56" i="10"/>
  <c r="G53" i="10"/>
  <c r="G52" i="10"/>
  <c r="G50" i="10"/>
  <c r="G49" i="10"/>
  <c r="G48" i="10"/>
  <c r="G45" i="10"/>
  <c r="G43" i="10"/>
  <c r="G41" i="10"/>
  <c r="G40" i="10"/>
  <c r="G37" i="10"/>
  <c r="G36" i="10"/>
  <c r="G33" i="10"/>
  <c r="G31" i="10"/>
  <c r="G29" i="10"/>
  <c r="G28" i="10"/>
  <c r="G26" i="10"/>
  <c r="G25" i="10"/>
  <c r="G24" i="10"/>
  <c r="G21" i="10"/>
  <c r="G20" i="10"/>
  <c r="G18" i="10"/>
  <c r="G17" i="10"/>
  <c r="B17" i="10"/>
  <c r="G16" i="10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17" i="9"/>
  <c r="F16" i="9"/>
  <c r="G398" i="9"/>
  <c r="G397" i="9"/>
  <c r="G396" i="9"/>
  <c r="G395" i="9"/>
  <c r="G394" i="9"/>
  <c r="G393" i="9"/>
  <c r="G392" i="9"/>
  <c r="G391" i="9"/>
  <c r="G390" i="9"/>
  <c r="G389" i="9"/>
  <c r="G388" i="9"/>
  <c r="G387" i="9"/>
  <c r="G386" i="9"/>
  <c r="G385" i="9"/>
  <c r="G384" i="9"/>
  <c r="G383" i="9"/>
  <c r="G382" i="9"/>
  <c r="G381" i="9"/>
  <c r="G380" i="9"/>
  <c r="G379" i="9"/>
  <c r="G378" i="9"/>
  <c r="G377" i="9"/>
  <c r="G376" i="9"/>
  <c r="G375" i="9"/>
  <c r="G374" i="9"/>
  <c r="G373" i="9"/>
  <c r="G372" i="9"/>
  <c r="G371" i="9"/>
  <c r="G370" i="9"/>
  <c r="G369" i="9"/>
  <c r="G368" i="9"/>
  <c r="G367" i="9"/>
  <c r="G366" i="9"/>
  <c r="G365" i="9"/>
  <c r="G364" i="9"/>
  <c r="G363" i="9"/>
  <c r="G362" i="9"/>
  <c r="G361" i="9"/>
  <c r="G360" i="9"/>
  <c r="G359" i="9"/>
  <c r="G358" i="9"/>
  <c r="G357" i="9"/>
  <c r="G356" i="9"/>
  <c r="G355" i="9"/>
  <c r="G354" i="9"/>
  <c r="G353" i="9"/>
  <c r="G352" i="9"/>
  <c r="G351" i="9"/>
  <c r="G350" i="9"/>
  <c r="G349" i="9"/>
  <c r="G348" i="9"/>
  <c r="G347" i="9"/>
  <c r="G346" i="9"/>
  <c r="G345" i="9"/>
  <c r="G344" i="9"/>
  <c r="G343" i="9"/>
  <c r="G342" i="9"/>
  <c r="G341" i="9"/>
  <c r="G340" i="9"/>
  <c r="G339" i="9"/>
  <c r="G338" i="9"/>
  <c r="G337" i="9"/>
  <c r="G336" i="9"/>
  <c r="G335" i="9"/>
  <c r="G334" i="9"/>
  <c r="G333" i="9"/>
  <c r="G332" i="9"/>
  <c r="G331" i="9"/>
  <c r="G330" i="9"/>
  <c r="G329" i="9"/>
  <c r="G328" i="9"/>
  <c r="B327" i="9"/>
  <c r="G327" i="9" s="1"/>
  <c r="B326" i="9"/>
  <c r="G326" i="9" s="1"/>
  <c r="B325" i="9"/>
  <c r="G324" i="9"/>
  <c r="B324" i="9"/>
  <c r="G323" i="9"/>
  <c r="B323" i="9"/>
  <c r="B322" i="9"/>
  <c r="G322" i="9" s="1"/>
  <c r="B321" i="9"/>
  <c r="G320" i="9"/>
  <c r="B320" i="9"/>
  <c r="G319" i="9"/>
  <c r="B319" i="9"/>
  <c r="B318" i="9"/>
  <c r="G318" i="9" s="1"/>
  <c r="B317" i="9"/>
  <c r="G316" i="9"/>
  <c r="B316" i="9"/>
  <c r="G315" i="9"/>
  <c r="B315" i="9"/>
  <c r="B314" i="9"/>
  <c r="G314" i="9" s="1"/>
  <c r="B313" i="9"/>
  <c r="G312" i="9"/>
  <c r="B312" i="9"/>
  <c r="G311" i="9"/>
  <c r="B311" i="9"/>
  <c r="B310" i="9"/>
  <c r="G310" i="9" s="1"/>
  <c r="B309" i="9"/>
  <c r="G308" i="9"/>
  <c r="B308" i="9"/>
  <c r="G307" i="9"/>
  <c r="B307" i="9"/>
  <c r="B306" i="9"/>
  <c r="G306" i="9" s="1"/>
  <c r="B305" i="9"/>
  <c r="G304" i="9"/>
  <c r="B304" i="9"/>
  <c r="G303" i="9"/>
  <c r="B303" i="9"/>
  <c r="B302" i="9"/>
  <c r="G302" i="9" s="1"/>
  <c r="B301" i="9"/>
  <c r="G300" i="9"/>
  <c r="B300" i="9"/>
  <c r="G299" i="9"/>
  <c r="B299" i="9"/>
  <c r="B298" i="9"/>
  <c r="G298" i="9" s="1"/>
  <c r="B297" i="9"/>
  <c r="G296" i="9"/>
  <c r="B296" i="9"/>
  <c r="G295" i="9"/>
  <c r="B295" i="9"/>
  <c r="B294" i="9"/>
  <c r="G294" i="9" s="1"/>
  <c r="B293" i="9"/>
  <c r="G292" i="9"/>
  <c r="B292" i="9"/>
  <c r="G291" i="9"/>
  <c r="B291" i="9"/>
  <c r="B290" i="9"/>
  <c r="G290" i="9" s="1"/>
  <c r="B289" i="9"/>
  <c r="G288" i="9"/>
  <c r="B288" i="9"/>
  <c r="G287" i="9"/>
  <c r="B287" i="9"/>
  <c r="B286" i="9"/>
  <c r="G286" i="9" s="1"/>
  <c r="B285" i="9"/>
  <c r="G284" i="9"/>
  <c r="B284" i="9"/>
  <c r="G283" i="9"/>
  <c r="B283" i="9"/>
  <c r="B282" i="9"/>
  <c r="G282" i="9" s="1"/>
  <c r="B281" i="9"/>
  <c r="G280" i="9"/>
  <c r="B280" i="9"/>
  <c r="G279" i="9"/>
  <c r="B279" i="9"/>
  <c r="B278" i="9"/>
  <c r="G278" i="9" s="1"/>
  <c r="B277" i="9"/>
  <c r="G276" i="9"/>
  <c r="B276" i="9"/>
  <c r="G275" i="9"/>
  <c r="B275" i="9"/>
  <c r="B274" i="9"/>
  <c r="G274" i="9" s="1"/>
  <c r="B273" i="9"/>
  <c r="G272" i="9"/>
  <c r="B272" i="9"/>
  <c r="G271" i="9"/>
  <c r="B271" i="9"/>
  <c r="B270" i="9"/>
  <c r="G270" i="9" s="1"/>
  <c r="B269" i="9"/>
  <c r="G268" i="9"/>
  <c r="B268" i="9"/>
  <c r="G267" i="9"/>
  <c r="B267" i="9"/>
  <c r="B266" i="9"/>
  <c r="G266" i="9" s="1"/>
  <c r="B265" i="9"/>
  <c r="G264" i="9"/>
  <c r="B264" i="9"/>
  <c r="G263" i="9"/>
  <c r="B263" i="9"/>
  <c r="B262" i="9"/>
  <c r="G262" i="9" s="1"/>
  <c r="B261" i="9"/>
  <c r="G260" i="9"/>
  <c r="B260" i="9"/>
  <c r="G259" i="9"/>
  <c r="B259" i="9"/>
  <c r="B258" i="9"/>
  <c r="G258" i="9" s="1"/>
  <c r="B257" i="9"/>
  <c r="G256" i="9"/>
  <c r="B256" i="9"/>
  <c r="G255" i="9"/>
  <c r="B255" i="9"/>
  <c r="B254" i="9"/>
  <c r="G254" i="9" s="1"/>
  <c r="B253" i="9"/>
  <c r="G252" i="9"/>
  <c r="B252" i="9"/>
  <c r="G251" i="9"/>
  <c r="B251" i="9"/>
  <c r="B250" i="9"/>
  <c r="G250" i="9" s="1"/>
  <c r="B249" i="9"/>
  <c r="G248" i="9"/>
  <c r="B248" i="9"/>
  <c r="G247" i="9"/>
  <c r="B247" i="9"/>
  <c r="B246" i="9"/>
  <c r="G246" i="9" s="1"/>
  <c r="B245" i="9"/>
  <c r="G244" i="9"/>
  <c r="B244" i="9"/>
  <c r="G243" i="9"/>
  <c r="B243" i="9"/>
  <c r="B242" i="9"/>
  <c r="G242" i="9" s="1"/>
  <c r="B241" i="9"/>
  <c r="G240" i="9"/>
  <c r="B240" i="9"/>
  <c r="G239" i="9"/>
  <c r="B239" i="9"/>
  <c r="B238" i="9"/>
  <c r="G238" i="9" s="1"/>
  <c r="B237" i="9"/>
  <c r="G236" i="9"/>
  <c r="B236" i="9"/>
  <c r="G235" i="9"/>
  <c r="B235" i="9"/>
  <c r="B234" i="9"/>
  <c r="G234" i="9" s="1"/>
  <c r="B233" i="9"/>
  <c r="G232" i="9"/>
  <c r="B232" i="9"/>
  <c r="G231" i="9"/>
  <c r="B231" i="9"/>
  <c r="B230" i="9"/>
  <c r="G230" i="9" s="1"/>
  <c r="B229" i="9"/>
  <c r="G228" i="9"/>
  <c r="B228" i="9"/>
  <c r="G227" i="9"/>
  <c r="B227" i="9"/>
  <c r="B226" i="9"/>
  <c r="G226" i="9" s="1"/>
  <c r="B225" i="9"/>
  <c r="G224" i="9"/>
  <c r="B224" i="9"/>
  <c r="B223" i="9"/>
  <c r="G223" i="9" s="1"/>
  <c r="B222" i="9"/>
  <c r="G222" i="9" s="1"/>
  <c r="B221" i="9"/>
  <c r="G220" i="9"/>
  <c r="B220" i="9"/>
  <c r="G219" i="9"/>
  <c r="B219" i="9"/>
  <c r="B218" i="9"/>
  <c r="G218" i="9" s="1"/>
  <c r="G217" i="9"/>
  <c r="B217" i="9"/>
  <c r="G216" i="9"/>
  <c r="B216" i="9"/>
  <c r="B215" i="9"/>
  <c r="G215" i="9" s="1"/>
  <c r="B214" i="9"/>
  <c r="G214" i="9" s="1"/>
  <c r="B213" i="9"/>
  <c r="G212" i="9"/>
  <c r="B212" i="9"/>
  <c r="G211" i="9"/>
  <c r="B211" i="9"/>
  <c r="B210" i="9"/>
  <c r="G210" i="9" s="1"/>
  <c r="G209" i="9"/>
  <c r="B209" i="9"/>
  <c r="G208" i="9"/>
  <c r="B208" i="9"/>
  <c r="B207" i="9"/>
  <c r="G207" i="9" s="1"/>
  <c r="B206" i="9"/>
  <c r="G206" i="9" s="1"/>
  <c r="B205" i="9"/>
  <c r="G204" i="9"/>
  <c r="B204" i="9"/>
  <c r="G203" i="9"/>
  <c r="B203" i="9"/>
  <c r="B202" i="9"/>
  <c r="G202" i="9" s="1"/>
  <c r="G201" i="9"/>
  <c r="B201" i="9"/>
  <c r="G200" i="9"/>
  <c r="B200" i="9"/>
  <c r="B199" i="9"/>
  <c r="G199" i="9" s="1"/>
  <c r="B198" i="9"/>
  <c r="G198" i="9" s="1"/>
  <c r="B197" i="9"/>
  <c r="G196" i="9"/>
  <c r="B196" i="9"/>
  <c r="G195" i="9"/>
  <c r="B195" i="9"/>
  <c r="B194" i="9"/>
  <c r="G194" i="9" s="1"/>
  <c r="G193" i="9"/>
  <c r="B193" i="9"/>
  <c r="G192" i="9"/>
  <c r="B192" i="9"/>
  <c r="B191" i="9"/>
  <c r="G191" i="9" s="1"/>
  <c r="B190" i="9"/>
  <c r="G190" i="9" s="1"/>
  <c r="B189" i="9"/>
  <c r="G188" i="9"/>
  <c r="B188" i="9"/>
  <c r="G187" i="9"/>
  <c r="B187" i="9"/>
  <c r="B186" i="9"/>
  <c r="G186" i="9" s="1"/>
  <c r="G185" i="9"/>
  <c r="B185" i="9"/>
  <c r="G184" i="9"/>
  <c r="B184" i="9"/>
  <c r="B183" i="9"/>
  <c r="G183" i="9" s="1"/>
  <c r="B182" i="9"/>
  <c r="G182" i="9" s="1"/>
  <c r="B181" i="9"/>
  <c r="G180" i="9"/>
  <c r="B180" i="9"/>
  <c r="G179" i="9"/>
  <c r="B179" i="9"/>
  <c r="B178" i="9"/>
  <c r="G178" i="9" s="1"/>
  <c r="G177" i="9"/>
  <c r="B177" i="9"/>
  <c r="G176" i="9"/>
  <c r="B176" i="9"/>
  <c r="G175" i="9"/>
  <c r="B175" i="9"/>
  <c r="B174" i="9"/>
  <c r="B173" i="9"/>
  <c r="G172" i="9"/>
  <c r="B172" i="9"/>
  <c r="B171" i="9"/>
  <c r="B170" i="9"/>
  <c r="G170" i="9" s="1"/>
  <c r="B169" i="9"/>
  <c r="G168" i="9"/>
  <c r="B168" i="9"/>
  <c r="B167" i="9"/>
  <c r="B166" i="9"/>
  <c r="B165" i="9"/>
  <c r="G164" i="9"/>
  <c r="B164" i="9"/>
  <c r="G163" i="9"/>
  <c r="B163" i="9"/>
  <c r="B162" i="9"/>
  <c r="G161" i="9"/>
  <c r="B161" i="9"/>
  <c r="G160" i="9"/>
  <c r="B160" i="9"/>
  <c r="G159" i="9"/>
  <c r="B159" i="9"/>
  <c r="B158" i="9"/>
  <c r="G158" i="9" s="1"/>
  <c r="B157" i="9"/>
  <c r="G157" i="9" s="1"/>
  <c r="B156" i="9"/>
  <c r="G155" i="9"/>
  <c r="B155" i="9"/>
  <c r="G154" i="9"/>
  <c r="B154" i="9"/>
  <c r="B153" i="9"/>
  <c r="G153" i="9" s="1"/>
  <c r="G152" i="9"/>
  <c r="B152" i="9"/>
  <c r="G151" i="9"/>
  <c r="B151" i="9"/>
  <c r="B150" i="9"/>
  <c r="G150" i="9" s="1"/>
  <c r="B149" i="9"/>
  <c r="G149" i="9" s="1"/>
  <c r="B148" i="9"/>
  <c r="G147" i="9"/>
  <c r="B147" i="9"/>
  <c r="G146" i="9"/>
  <c r="B146" i="9"/>
  <c r="B145" i="9"/>
  <c r="G145" i="9" s="1"/>
  <c r="G144" i="9"/>
  <c r="B144" i="9"/>
  <c r="G143" i="9"/>
  <c r="B143" i="9"/>
  <c r="B142" i="9"/>
  <c r="G142" i="9" s="1"/>
  <c r="B141" i="9"/>
  <c r="G141" i="9" s="1"/>
  <c r="B140" i="9"/>
  <c r="G139" i="9"/>
  <c r="B139" i="9"/>
  <c r="G138" i="9"/>
  <c r="B138" i="9"/>
  <c r="B137" i="9"/>
  <c r="G137" i="9" s="1"/>
  <c r="G136" i="9"/>
  <c r="B136" i="9"/>
  <c r="G135" i="9"/>
  <c r="B135" i="9"/>
  <c r="B134" i="9"/>
  <c r="G134" i="9" s="1"/>
  <c r="B133" i="9"/>
  <c r="G133" i="9" s="1"/>
  <c r="B132" i="9"/>
  <c r="G131" i="9"/>
  <c r="B131" i="9"/>
  <c r="G130" i="9"/>
  <c r="B130" i="9"/>
  <c r="B129" i="9"/>
  <c r="G129" i="9" s="1"/>
  <c r="G128" i="9"/>
  <c r="B128" i="9"/>
  <c r="G127" i="9"/>
  <c r="B127" i="9"/>
  <c r="B126" i="9"/>
  <c r="G126" i="9" s="1"/>
  <c r="B125" i="9"/>
  <c r="G125" i="9" s="1"/>
  <c r="B124" i="9"/>
  <c r="G123" i="9"/>
  <c r="B123" i="9"/>
  <c r="G122" i="9"/>
  <c r="B122" i="9"/>
  <c r="B121" i="9"/>
  <c r="G121" i="9" s="1"/>
  <c r="G120" i="9"/>
  <c r="B120" i="9"/>
  <c r="G119" i="9"/>
  <c r="B119" i="9"/>
  <c r="B118" i="9"/>
  <c r="G118" i="9" s="1"/>
  <c r="B117" i="9"/>
  <c r="G117" i="9" s="1"/>
  <c r="B116" i="9"/>
  <c r="G115" i="9"/>
  <c r="B115" i="9"/>
  <c r="G114" i="9"/>
  <c r="B114" i="9"/>
  <c r="B113" i="9"/>
  <c r="G113" i="9" s="1"/>
  <c r="B112" i="9"/>
  <c r="G111" i="9"/>
  <c r="B111" i="9"/>
  <c r="B110" i="9"/>
  <c r="G110" i="9" s="1"/>
  <c r="B109" i="9"/>
  <c r="G109" i="9" s="1"/>
  <c r="B108" i="9"/>
  <c r="G107" i="9"/>
  <c r="B107" i="9"/>
  <c r="G106" i="9"/>
  <c r="B106" i="9"/>
  <c r="B105" i="9"/>
  <c r="G105" i="9" s="1"/>
  <c r="B104" i="9"/>
  <c r="G103" i="9"/>
  <c r="B103" i="9"/>
  <c r="B102" i="9"/>
  <c r="G102" i="9" s="1"/>
  <c r="B101" i="9"/>
  <c r="G101" i="9" s="1"/>
  <c r="B100" i="9"/>
  <c r="G99" i="9"/>
  <c r="B99" i="9"/>
  <c r="G98" i="9"/>
  <c r="B98" i="9"/>
  <c r="B97" i="9"/>
  <c r="G97" i="9" s="1"/>
  <c r="B96" i="9"/>
  <c r="G95" i="9"/>
  <c r="B95" i="9"/>
  <c r="B94" i="9"/>
  <c r="G94" i="9" s="1"/>
  <c r="B93" i="9"/>
  <c r="G93" i="9" s="1"/>
  <c r="B92" i="9"/>
  <c r="G91" i="9"/>
  <c r="B91" i="9"/>
  <c r="G90" i="9"/>
  <c r="B90" i="9"/>
  <c r="B89" i="9"/>
  <c r="G89" i="9" s="1"/>
  <c r="B88" i="9"/>
  <c r="G87" i="9"/>
  <c r="B87" i="9"/>
  <c r="B86" i="9"/>
  <c r="G86" i="9" s="1"/>
  <c r="B85" i="9"/>
  <c r="G85" i="9" s="1"/>
  <c r="B84" i="9"/>
  <c r="G83" i="9"/>
  <c r="B83" i="9"/>
  <c r="G82" i="9"/>
  <c r="B82" i="9"/>
  <c r="B81" i="9"/>
  <c r="G81" i="9" s="1"/>
  <c r="B80" i="9"/>
  <c r="G79" i="9"/>
  <c r="B79" i="9"/>
  <c r="B78" i="9"/>
  <c r="G78" i="9" s="1"/>
  <c r="B77" i="9"/>
  <c r="G77" i="9" s="1"/>
  <c r="B76" i="9"/>
  <c r="G75" i="9"/>
  <c r="B75" i="9"/>
  <c r="G74" i="9"/>
  <c r="B74" i="9"/>
  <c r="B73" i="9"/>
  <c r="G73" i="9" s="1"/>
  <c r="B72" i="9"/>
  <c r="G71" i="9"/>
  <c r="B71" i="9"/>
  <c r="B70" i="9"/>
  <c r="G70" i="9" s="1"/>
  <c r="B69" i="9"/>
  <c r="G69" i="9" s="1"/>
  <c r="B68" i="9"/>
  <c r="G67" i="9"/>
  <c r="B67" i="9"/>
  <c r="G66" i="9"/>
  <c r="B66" i="9"/>
  <c r="B65" i="9"/>
  <c r="G65" i="9" s="1"/>
  <c r="B64" i="9"/>
  <c r="G63" i="9"/>
  <c r="B63" i="9"/>
  <c r="B62" i="9"/>
  <c r="G62" i="9" s="1"/>
  <c r="B61" i="9"/>
  <c r="G61" i="9" s="1"/>
  <c r="B60" i="9"/>
  <c r="G59" i="9"/>
  <c r="B59" i="9"/>
  <c r="G58" i="9"/>
  <c r="B58" i="9"/>
  <c r="B57" i="9"/>
  <c r="G57" i="9" s="1"/>
  <c r="G56" i="9"/>
  <c r="B56" i="9"/>
  <c r="G55" i="9"/>
  <c r="B55" i="9"/>
  <c r="B54" i="9"/>
  <c r="G54" i="9" s="1"/>
  <c r="B53" i="9"/>
  <c r="G53" i="9" s="1"/>
  <c r="B52" i="9"/>
  <c r="G51" i="9"/>
  <c r="B51" i="9"/>
  <c r="G50" i="9"/>
  <c r="B50" i="9"/>
  <c r="B49" i="9"/>
  <c r="G49" i="9" s="1"/>
  <c r="B48" i="9"/>
  <c r="G47" i="9"/>
  <c r="B47" i="9"/>
  <c r="B46" i="9"/>
  <c r="G46" i="9" s="1"/>
  <c r="B45" i="9"/>
  <c r="G45" i="9" s="1"/>
  <c r="B44" i="9"/>
  <c r="G43" i="9"/>
  <c r="B43" i="9"/>
  <c r="G42" i="9"/>
  <c r="B42" i="9"/>
  <c r="B41" i="9"/>
  <c r="G41" i="9" s="1"/>
  <c r="B40" i="9"/>
  <c r="B39" i="9"/>
  <c r="G39" i="9" s="1"/>
  <c r="B38" i="9"/>
  <c r="G38" i="9" s="1"/>
  <c r="G37" i="9"/>
  <c r="B37" i="9"/>
  <c r="G36" i="9"/>
  <c r="B36" i="9"/>
  <c r="B35" i="9"/>
  <c r="G35" i="9" s="1"/>
  <c r="B34" i="9"/>
  <c r="G34" i="9" s="1"/>
  <c r="G33" i="9"/>
  <c r="B33" i="9"/>
  <c r="G32" i="9"/>
  <c r="B32" i="9"/>
  <c r="B31" i="9"/>
  <c r="G31" i="9" s="1"/>
  <c r="B30" i="9"/>
  <c r="G30" i="9" s="1"/>
  <c r="G29" i="9"/>
  <c r="B29" i="9"/>
  <c r="G28" i="9"/>
  <c r="B28" i="9"/>
  <c r="B27" i="9"/>
  <c r="G27" i="9" s="1"/>
  <c r="B26" i="9"/>
  <c r="G26" i="9" s="1"/>
  <c r="G25" i="9"/>
  <c r="B25" i="9"/>
  <c r="G24" i="9"/>
  <c r="B24" i="9"/>
  <c r="B23" i="9"/>
  <c r="G23" i="9" s="1"/>
  <c r="B22" i="9"/>
  <c r="G22" i="9" s="1"/>
  <c r="G21" i="9"/>
  <c r="B21" i="9"/>
  <c r="G20" i="9"/>
  <c r="B20" i="9"/>
  <c r="B19" i="9"/>
  <c r="G19" i="9" s="1"/>
  <c r="B18" i="9"/>
  <c r="G18" i="9" s="1"/>
  <c r="G17" i="9"/>
  <c r="B17" i="9"/>
  <c r="G16" i="9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7" i="8"/>
  <c r="F16" i="8"/>
  <c r="B69" i="8"/>
  <c r="B70" i="8"/>
  <c r="B71" i="8"/>
  <c r="B72" i="8"/>
  <c r="G72" i="8" s="1"/>
  <c r="B73" i="8"/>
  <c r="B74" i="8"/>
  <c r="B75" i="8"/>
  <c r="B76" i="8"/>
  <c r="G76" i="8" s="1"/>
  <c r="B77" i="8"/>
  <c r="B78" i="8"/>
  <c r="B79" i="8"/>
  <c r="B80" i="8"/>
  <c r="G80" i="8" s="1"/>
  <c r="B81" i="8"/>
  <c r="B82" i="8"/>
  <c r="B83" i="8"/>
  <c r="B84" i="8"/>
  <c r="G84" i="8" s="1"/>
  <c r="B85" i="8"/>
  <c r="B86" i="8"/>
  <c r="B87" i="8"/>
  <c r="B88" i="8"/>
  <c r="G88" i="8" s="1"/>
  <c r="B89" i="8"/>
  <c r="B90" i="8"/>
  <c r="B91" i="8"/>
  <c r="B92" i="8"/>
  <c r="G92" i="8" s="1"/>
  <c r="B93" i="8"/>
  <c r="B94" i="8"/>
  <c r="B95" i="8"/>
  <c r="B96" i="8"/>
  <c r="G96" i="8" s="1"/>
  <c r="B97" i="8"/>
  <c r="B98" i="8"/>
  <c r="B99" i="8"/>
  <c r="B100" i="8"/>
  <c r="G100" i="8" s="1"/>
  <c r="B101" i="8"/>
  <c r="B102" i="8"/>
  <c r="B103" i="8"/>
  <c r="B104" i="8"/>
  <c r="G104" i="8" s="1"/>
  <c r="B105" i="8"/>
  <c r="B106" i="8"/>
  <c r="B68" i="8"/>
  <c r="B30" i="8"/>
  <c r="B31" i="8"/>
  <c r="B32" i="8"/>
  <c r="B33" i="8"/>
  <c r="G33" i="8" s="1"/>
  <c r="B34" i="8"/>
  <c r="B35" i="8"/>
  <c r="B36" i="8"/>
  <c r="B37" i="8"/>
  <c r="G37" i="8" s="1"/>
  <c r="B38" i="8"/>
  <c r="B39" i="8"/>
  <c r="B40" i="8"/>
  <c r="B41" i="8"/>
  <c r="G41" i="8" s="1"/>
  <c r="B42" i="8"/>
  <c r="B43" i="8"/>
  <c r="B44" i="8"/>
  <c r="B45" i="8"/>
  <c r="G45" i="8" s="1"/>
  <c r="B46" i="8"/>
  <c r="B47" i="8"/>
  <c r="B48" i="8"/>
  <c r="B49" i="8"/>
  <c r="G49" i="8" s="1"/>
  <c r="B50" i="8"/>
  <c r="B51" i="8"/>
  <c r="B52" i="8"/>
  <c r="B53" i="8"/>
  <c r="G53" i="8" s="1"/>
  <c r="B54" i="8"/>
  <c r="B55" i="8"/>
  <c r="B56" i="8"/>
  <c r="B57" i="8"/>
  <c r="G57" i="8" s="1"/>
  <c r="B58" i="8"/>
  <c r="B59" i="8"/>
  <c r="B60" i="8"/>
  <c r="B61" i="8"/>
  <c r="G61" i="8" s="1"/>
  <c r="B62" i="8"/>
  <c r="B63" i="8"/>
  <c r="B64" i="8"/>
  <c r="B65" i="8"/>
  <c r="G65" i="8" s="1"/>
  <c r="B66" i="8"/>
  <c r="B67" i="8"/>
  <c r="B29" i="8"/>
  <c r="G29" i="8" s="1"/>
  <c r="B24" i="8"/>
  <c r="B25" i="8"/>
  <c r="B26" i="8"/>
  <c r="B27" i="8"/>
  <c r="G27" i="8" s="1"/>
  <c r="B28" i="8"/>
  <c r="B23" i="8"/>
  <c r="B18" i="8"/>
  <c r="B19" i="8"/>
  <c r="B20" i="8"/>
  <c r="B21" i="8"/>
  <c r="G21" i="8" s="1"/>
  <c r="B22" i="8"/>
  <c r="B17" i="8"/>
  <c r="G17" i="8" s="1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C106" i="8"/>
  <c r="G105" i="8"/>
  <c r="C105" i="8"/>
  <c r="C104" i="8"/>
  <c r="G103" i="8"/>
  <c r="C103" i="8"/>
  <c r="G102" i="8"/>
  <c r="C102" i="8"/>
  <c r="G101" i="8"/>
  <c r="C101" i="8"/>
  <c r="C100" i="8"/>
  <c r="G99" i="8"/>
  <c r="C99" i="8"/>
  <c r="G98" i="8"/>
  <c r="C98" i="8"/>
  <c r="G97" i="8"/>
  <c r="C97" i="8"/>
  <c r="C96" i="8"/>
  <c r="G95" i="8"/>
  <c r="C95" i="8"/>
  <c r="G94" i="8"/>
  <c r="C94" i="8"/>
  <c r="G93" i="8"/>
  <c r="C93" i="8"/>
  <c r="C92" i="8"/>
  <c r="G91" i="8"/>
  <c r="C91" i="8"/>
  <c r="G90" i="8"/>
  <c r="C90" i="8"/>
  <c r="G89" i="8"/>
  <c r="C89" i="8"/>
  <c r="C88" i="8"/>
  <c r="G87" i="8"/>
  <c r="C87" i="8"/>
  <c r="G86" i="8"/>
  <c r="C86" i="8"/>
  <c r="G85" i="8"/>
  <c r="C85" i="8"/>
  <c r="C84" i="8"/>
  <c r="G83" i="8"/>
  <c r="C83" i="8"/>
  <c r="G82" i="8"/>
  <c r="C82" i="8"/>
  <c r="G81" i="8"/>
  <c r="C81" i="8"/>
  <c r="C80" i="8"/>
  <c r="G79" i="8"/>
  <c r="C79" i="8"/>
  <c r="G78" i="8"/>
  <c r="C78" i="8"/>
  <c r="G77" i="8"/>
  <c r="C77" i="8"/>
  <c r="C76" i="8"/>
  <c r="G75" i="8"/>
  <c r="C75" i="8"/>
  <c r="G74" i="8"/>
  <c r="C74" i="8"/>
  <c r="G73" i="8"/>
  <c r="C73" i="8"/>
  <c r="C72" i="8"/>
  <c r="G71" i="8"/>
  <c r="C71" i="8"/>
  <c r="G70" i="8"/>
  <c r="C70" i="8"/>
  <c r="G69" i="8"/>
  <c r="C69" i="8"/>
  <c r="G68" i="8"/>
  <c r="C68" i="8"/>
  <c r="G67" i="8"/>
  <c r="C67" i="8"/>
  <c r="G66" i="8"/>
  <c r="C66" i="8"/>
  <c r="C65" i="8"/>
  <c r="G64" i="8"/>
  <c r="C64" i="8"/>
  <c r="G63" i="8"/>
  <c r="C63" i="8"/>
  <c r="G62" i="8"/>
  <c r="C62" i="8"/>
  <c r="C61" i="8"/>
  <c r="G60" i="8"/>
  <c r="C60" i="8"/>
  <c r="G59" i="8"/>
  <c r="C59" i="8"/>
  <c r="G58" i="8"/>
  <c r="C58" i="8"/>
  <c r="C57" i="8"/>
  <c r="G56" i="8"/>
  <c r="C56" i="8"/>
  <c r="G55" i="8"/>
  <c r="C55" i="8"/>
  <c r="G54" i="8"/>
  <c r="C54" i="8"/>
  <c r="C53" i="8"/>
  <c r="G52" i="8"/>
  <c r="C52" i="8"/>
  <c r="G51" i="8"/>
  <c r="C51" i="8"/>
  <c r="G50" i="8"/>
  <c r="C50" i="8"/>
  <c r="C49" i="8"/>
  <c r="G48" i="8"/>
  <c r="C48" i="8"/>
  <c r="G47" i="8"/>
  <c r="C47" i="8"/>
  <c r="G46" i="8"/>
  <c r="C46" i="8"/>
  <c r="C45" i="8"/>
  <c r="G44" i="8"/>
  <c r="C44" i="8"/>
  <c r="G43" i="8"/>
  <c r="C43" i="8"/>
  <c r="G42" i="8"/>
  <c r="C42" i="8"/>
  <c r="C41" i="8"/>
  <c r="G40" i="8"/>
  <c r="C40" i="8"/>
  <c r="G39" i="8"/>
  <c r="C39" i="8"/>
  <c r="G38" i="8"/>
  <c r="C38" i="8"/>
  <c r="C37" i="8"/>
  <c r="G36" i="8"/>
  <c r="C36" i="8"/>
  <c r="G35" i="8"/>
  <c r="C35" i="8"/>
  <c r="G34" i="8"/>
  <c r="C34" i="8"/>
  <c r="C33" i="8"/>
  <c r="G32" i="8"/>
  <c r="C32" i="8"/>
  <c r="G31" i="8"/>
  <c r="C31" i="8"/>
  <c r="G30" i="8"/>
  <c r="C30" i="8"/>
  <c r="C29" i="8"/>
  <c r="G28" i="8"/>
  <c r="C28" i="8"/>
  <c r="C27" i="8"/>
  <c r="G26" i="8"/>
  <c r="C26" i="8"/>
  <c r="G25" i="8"/>
  <c r="C25" i="8"/>
  <c r="G24" i="8"/>
  <c r="C24" i="8"/>
  <c r="G23" i="8"/>
  <c r="C23" i="8"/>
  <c r="G22" i="8"/>
  <c r="C22" i="8"/>
  <c r="C21" i="8"/>
  <c r="G20" i="8"/>
  <c r="C20" i="8"/>
  <c r="G19" i="8"/>
  <c r="C19" i="8"/>
  <c r="G18" i="8"/>
  <c r="C18" i="8"/>
  <c r="C17" i="8"/>
  <c r="G16" i="8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7" i="7"/>
  <c r="F16" i="7"/>
  <c r="B187" i="7"/>
  <c r="G187" i="7" s="1"/>
  <c r="G186" i="7"/>
  <c r="B186" i="7"/>
  <c r="G185" i="7"/>
  <c r="B185" i="7"/>
  <c r="B184" i="7"/>
  <c r="B183" i="7"/>
  <c r="G183" i="7" s="1"/>
  <c r="G182" i="7"/>
  <c r="B182" i="7"/>
  <c r="G181" i="7"/>
  <c r="B181" i="7"/>
  <c r="B180" i="7"/>
  <c r="B179" i="7"/>
  <c r="G179" i="7" s="1"/>
  <c r="G178" i="7"/>
  <c r="B178" i="7"/>
  <c r="G177" i="7"/>
  <c r="B177" i="7"/>
  <c r="B176" i="7"/>
  <c r="B175" i="7"/>
  <c r="G175" i="7" s="1"/>
  <c r="G174" i="7"/>
  <c r="B174" i="7"/>
  <c r="G173" i="7"/>
  <c r="B173" i="7"/>
  <c r="B172" i="7"/>
  <c r="B171" i="7"/>
  <c r="G171" i="7" s="1"/>
  <c r="G170" i="7"/>
  <c r="B170" i="7"/>
  <c r="G169" i="7"/>
  <c r="B169" i="7"/>
  <c r="B168" i="7"/>
  <c r="B167" i="7"/>
  <c r="G167" i="7" s="1"/>
  <c r="G166" i="7"/>
  <c r="B166" i="7"/>
  <c r="G165" i="7"/>
  <c r="B165" i="7"/>
  <c r="B164" i="7"/>
  <c r="B163" i="7"/>
  <c r="G163" i="7" s="1"/>
  <c r="G162" i="7"/>
  <c r="B162" i="7"/>
  <c r="G161" i="7"/>
  <c r="B161" i="7"/>
  <c r="B160" i="7"/>
  <c r="B159" i="7"/>
  <c r="G159" i="7" s="1"/>
  <c r="G158" i="7"/>
  <c r="B158" i="7"/>
  <c r="G157" i="7"/>
  <c r="B157" i="7"/>
  <c r="B156" i="7"/>
  <c r="B155" i="7"/>
  <c r="G155" i="7" s="1"/>
  <c r="G154" i="7"/>
  <c r="B154" i="7"/>
  <c r="G153" i="7"/>
  <c r="B153" i="7"/>
  <c r="B152" i="7"/>
  <c r="B151" i="7"/>
  <c r="G151" i="7" s="1"/>
  <c r="G150" i="7"/>
  <c r="B150" i="7"/>
  <c r="G149" i="7"/>
  <c r="B149" i="7"/>
  <c r="B148" i="7"/>
  <c r="B147" i="7"/>
  <c r="G147" i="7" s="1"/>
  <c r="G146" i="7"/>
  <c r="B146" i="7"/>
  <c r="G145" i="7"/>
  <c r="B145" i="7"/>
  <c r="B144" i="7"/>
  <c r="B143" i="7"/>
  <c r="G143" i="7" s="1"/>
  <c r="G142" i="7"/>
  <c r="B142" i="7"/>
  <c r="G141" i="7"/>
  <c r="B141" i="7"/>
  <c r="B140" i="7"/>
  <c r="B139" i="7"/>
  <c r="G139" i="7" s="1"/>
  <c r="G138" i="7"/>
  <c r="B138" i="7"/>
  <c r="G137" i="7"/>
  <c r="B137" i="7"/>
  <c r="B136" i="7"/>
  <c r="B135" i="7"/>
  <c r="G135" i="7" s="1"/>
  <c r="G134" i="7"/>
  <c r="B134" i="7"/>
  <c r="G133" i="7"/>
  <c r="B133" i="7"/>
  <c r="B132" i="7"/>
  <c r="B131" i="7"/>
  <c r="G131" i="7" s="1"/>
  <c r="G130" i="7"/>
  <c r="B130" i="7"/>
  <c r="G129" i="7"/>
  <c r="B129" i="7"/>
  <c r="B128" i="7"/>
  <c r="B127" i="7"/>
  <c r="G127" i="7" s="1"/>
  <c r="G126" i="7"/>
  <c r="B126" i="7"/>
  <c r="G125" i="7"/>
  <c r="B125" i="7"/>
  <c r="B124" i="7"/>
  <c r="B123" i="7"/>
  <c r="G123" i="7" s="1"/>
  <c r="G122" i="7"/>
  <c r="B122" i="7"/>
  <c r="G121" i="7"/>
  <c r="B121" i="7"/>
  <c r="B120" i="7"/>
  <c r="B119" i="7"/>
  <c r="G119" i="7" s="1"/>
  <c r="G118" i="7"/>
  <c r="B118" i="7"/>
  <c r="G117" i="7"/>
  <c r="B117" i="7"/>
  <c r="B116" i="7"/>
  <c r="B115" i="7"/>
  <c r="G115" i="7" s="1"/>
  <c r="G114" i="7"/>
  <c r="B114" i="7"/>
  <c r="G113" i="7"/>
  <c r="B113" i="7"/>
  <c r="B112" i="7"/>
  <c r="B111" i="7"/>
  <c r="G111" i="7" s="1"/>
  <c r="G110" i="7"/>
  <c r="B110" i="7"/>
  <c r="G109" i="7"/>
  <c r="B109" i="7"/>
  <c r="B108" i="7"/>
  <c r="B107" i="7"/>
  <c r="G107" i="7" s="1"/>
  <c r="G106" i="7"/>
  <c r="B106" i="7"/>
  <c r="G105" i="7"/>
  <c r="B105" i="7"/>
  <c r="B104" i="7"/>
  <c r="B103" i="7"/>
  <c r="G103" i="7" s="1"/>
  <c r="G102" i="7"/>
  <c r="B102" i="7"/>
  <c r="G101" i="7"/>
  <c r="B101" i="7"/>
  <c r="B100" i="7"/>
  <c r="B99" i="7"/>
  <c r="G99" i="7" s="1"/>
  <c r="G98" i="7"/>
  <c r="B98" i="7"/>
  <c r="G97" i="7"/>
  <c r="B97" i="7"/>
  <c r="B96" i="7"/>
  <c r="B95" i="7"/>
  <c r="G95" i="7" s="1"/>
  <c r="G94" i="7"/>
  <c r="B94" i="7"/>
  <c r="G93" i="7"/>
  <c r="B93" i="7"/>
  <c r="B92" i="7"/>
  <c r="B91" i="7"/>
  <c r="G91" i="7" s="1"/>
  <c r="G90" i="7"/>
  <c r="B90" i="7"/>
  <c r="G89" i="7"/>
  <c r="B89" i="7"/>
  <c r="B88" i="7"/>
  <c r="B87" i="7"/>
  <c r="G87" i="7" s="1"/>
  <c r="G86" i="7"/>
  <c r="B86" i="7"/>
  <c r="G85" i="7"/>
  <c r="B85" i="7"/>
  <c r="B84" i="7"/>
  <c r="B83" i="7"/>
  <c r="G83" i="7" s="1"/>
  <c r="G82" i="7"/>
  <c r="B82" i="7"/>
  <c r="G81" i="7"/>
  <c r="B81" i="7"/>
  <c r="B80" i="7"/>
  <c r="B79" i="7"/>
  <c r="G79" i="7" s="1"/>
  <c r="G78" i="7"/>
  <c r="B78" i="7"/>
  <c r="G77" i="7"/>
  <c r="B77" i="7"/>
  <c r="B76" i="7"/>
  <c r="B75" i="7"/>
  <c r="G75" i="7" s="1"/>
  <c r="G74" i="7"/>
  <c r="B74" i="7"/>
  <c r="G73" i="7"/>
  <c r="B73" i="7"/>
  <c r="B72" i="7"/>
  <c r="B71" i="7"/>
  <c r="G71" i="7" s="1"/>
  <c r="G70" i="7"/>
  <c r="B70" i="7"/>
  <c r="G69" i="7"/>
  <c r="B69" i="7"/>
  <c r="B68" i="7"/>
  <c r="B67" i="7"/>
  <c r="G67" i="7" s="1"/>
  <c r="G66" i="7"/>
  <c r="B66" i="7"/>
  <c r="G65" i="7"/>
  <c r="B65" i="7"/>
  <c r="B64" i="7"/>
  <c r="B63" i="7"/>
  <c r="G63" i="7" s="1"/>
  <c r="G62" i="7"/>
  <c r="B62" i="7"/>
  <c r="G61" i="7"/>
  <c r="B61" i="7"/>
  <c r="B60" i="7"/>
  <c r="B59" i="7"/>
  <c r="G59" i="7" s="1"/>
  <c r="G58" i="7"/>
  <c r="B58" i="7"/>
  <c r="G57" i="7"/>
  <c r="B57" i="7"/>
  <c r="B56" i="7"/>
  <c r="B55" i="7"/>
  <c r="G55" i="7" s="1"/>
  <c r="G54" i="7"/>
  <c r="B54" i="7"/>
  <c r="G53" i="7"/>
  <c r="B53" i="7"/>
  <c r="B52" i="7"/>
  <c r="B51" i="7"/>
  <c r="G51" i="7" s="1"/>
  <c r="G50" i="7"/>
  <c r="B50" i="7"/>
  <c r="G49" i="7"/>
  <c r="B49" i="7"/>
  <c r="B48" i="7"/>
  <c r="B47" i="7"/>
  <c r="G47" i="7" s="1"/>
  <c r="G46" i="7"/>
  <c r="B46" i="7"/>
  <c r="G45" i="7"/>
  <c r="B45" i="7"/>
  <c r="B44" i="7"/>
  <c r="B43" i="7"/>
  <c r="G43" i="7" s="1"/>
  <c r="G42" i="7"/>
  <c r="B42" i="7"/>
  <c r="G41" i="7"/>
  <c r="B41" i="7"/>
  <c r="B40" i="7"/>
  <c r="B39" i="7"/>
  <c r="G39" i="7" s="1"/>
  <c r="G38" i="7"/>
  <c r="B38" i="7"/>
  <c r="G37" i="7"/>
  <c r="B37" i="7"/>
  <c r="B36" i="7"/>
  <c r="G36" i="7" s="1"/>
  <c r="B35" i="7"/>
  <c r="G34" i="7"/>
  <c r="B34" i="7"/>
  <c r="G33" i="7"/>
  <c r="B33" i="7"/>
  <c r="B32" i="7"/>
  <c r="G32" i="7" s="1"/>
  <c r="B31" i="7"/>
  <c r="G30" i="7"/>
  <c r="B30" i="7"/>
  <c r="G29" i="7"/>
  <c r="B29" i="7"/>
  <c r="B28" i="7"/>
  <c r="G28" i="7" s="1"/>
  <c r="B27" i="7"/>
  <c r="G26" i="7"/>
  <c r="B26" i="7"/>
  <c r="G25" i="7"/>
  <c r="B25" i="7"/>
  <c r="B24" i="7"/>
  <c r="G24" i="7" s="1"/>
  <c r="B23" i="7"/>
  <c r="G22" i="7"/>
  <c r="B22" i="7"/>
  <c r="G21" i="7"/>
  <c r="B21" i="7"/>
  <c r="B20" i="7"/>
  <c r="G20" i="7" s="1"/>
  <c r="B19" i="7"/>
  <c r="B18" i="7"/>
  <c r="G18" i="7" s="1"/>
  <c r="G17" i="7"/>
  <c r="B17" i="7"/>
  <c r="G16" i="7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7" i="6"/>
  <c r="F16" i="6"/>
  <c r="B187" i="6"/>
  <c r="G187" i="6" s="1"/>
  <c r="G186" i="6"/>
  <c r="B186" i="6"/>
  <c r="G185" i="6"/>
  <c r="B185" i="6"/>
  <c r="B184" i="6"/>
  <c r="B183" i="6"/>
  <c r="G183" i="6" s="1"/>
  <c r="G182" i="6"/>
  <c r="B182" i="6"/>
  <c r="G181" i="6"/>
  <c r="B181" i="6"/>
  <c r="B180" i="6"/>
  <c r="B179" i="6"/>
  <c r="G179" i="6" s="1"/>
  <c r="G178" i="6"/>
  <c r="B178" i="6"/>
  <c r="G177" i="6"/>
  <c r="B177" i="6"/>
  <c r="B176" i="6"/>
  <c r="B175" i="6"/>
  <c r="G175" i="6" s="1"/>
  <c r="G174" i="6"/>
  <c r="B174" i="6"/>
  <c r="G173" i="6"/>
  <c r="B173" i="6"/>
  <c r="B172" i="6"/>
  <c r="B171" i="6"/>
  <c r="G171" i="6" s="1"/>
  <c r="G170" i="6"/>
  <c r="B170" i="6"/>
  <c r="G169" i="6"/>
  <c r="B169" i="6"/>
  <c r="B168" i="6"/>
  <c r="B167" i="6"/>
  <c r="G167" i="6" s="1"/>
  <c r="G166" i="6"/>
  <c r="B166" i="6"/>
  <c r="G165" i="6"/>
  <c r="B165" i="6"/>
  <c r="B164" i="6"/>
  <c r="B163" i="6"/>
  <c r="G163" i="6" s="1"/>
  <c r="G162" i="6"/>
  <c r="B162" i="6"/>
  <c r="G161" i="6"/>
  <c r="B161" i="6"/>
  <c r="B160" i="6"/>
  <c r="B159" i="6"/>
  <c r="G159" i="6" s="1"/>
  <c r="G158" i="6"/>
  <c r="B158" i="6"/>
  <c r="G157" i="6"/>
  <c r="B157" i="6"/>
  <c r="B156" i="6"/>
  <c r="B155" i="6"/>
  <c r="G155" i="6" s="1"/>
  <c r="G154" i="6"/>
  <c r="B154" i="6"/>
  <c r="G153" i="6"/>
  <c r="B153" i="6"/>
  <c r="B152" i="6"/>
  <c r="B151" i="6"/>
  <c r="G151" i="6" s="1"/>
  <c r="G150" i="6"/>
  <c r="B150" i="6"/>
  <c r="G149" i="6"/>
  <c r="B149" i="6"/>
  <c r="B148" i="6"/>
  <c r="B147" i="6"/>
  <c r="G147" i="6" s="1"/>
  <c r="G146" i="6"/>
  <c r="B146" i="6"/>
  <c r="G145" i="6"/>
  <c r="B145" i="6"/>
  <c r="B144" i="6"/>
  <c r="B143" i="6"/>
  <c r="G143" i="6" s="1"/>
  <c r="G142" i="6"/>
  <c r="B142" i="6"/>
  <c r="G141" i="6"/>
  <c r="B141" i="6"/>
  <c r="B140" i="6"/>
  <c r="B139" i="6"/>
  <c r="G139" i="6" s="1"/>
  <c r="G138" i="6"/>
  <c r="B138" i="6"/>
  <c r="G137" i="6"/>
  <c r="B137" i="6"/>
  <c r="B136" i="6"/>
  <c r="B135" i="6"/>
  <c r="G135" i="6" s="1"/>
  <c r="G134" i="6"/>
  <c r="B134" i="6"/>
  <c r="G133" i="6"/>
  <c r="B133" i="6"/>
  <c r="B132" i="6"/>
  <c r="B131" i="6"/>
  <c r="G131" i="6" s="1"/>
  <c r="G130" i="6"/>
  <c r="B130" i="6"/>
  <c r="G129" i="6"/>
  <c r="B129" i="6"/>
  <c r="B128" i="6"/>
  <c r="B127" i="6"/>
  <c r="G127" i="6" s="1"/>
  <c r="G126" i="6"/>
  <c r="B126" i="6"/>
  <c r="G125" i="6"/>
  <c r="B125" i="6"/>
  <c r="B124" i="6"/>
  <c r="B123" i="6"/>
  <c r="G123" i="6" s="1"/>
  <c r="G122" i="6"/>
  <c r="B122" i="6"/>
  <c r="G121" i="6"/>
  <c r="B121" i="6"/>
  <c r="B120" i="6"/>
  <c r="B119" i="6"/>
  <c r="G119" i="6" s="1"/>
  <c r="G118" i="6"/>
  <c r="B118" i="6"/>
  <c r="G117" i="6"/>
  <c r="B117" i="6"/>
  <c r="B116" i="6"/>
  <c r="B115" i="6"/>
  <c r="G115" i="6" s="1"/>
  <c r="G114" i="6"/>
  <c r="B114" i="6"/>
  <c r="G113" i="6"/>
  <c r="B113" i="6"/>
  <c r="B112" i="6"/>
  <c r="B111" i="6"/>
  <c r="G111" i="6" s="1"/>
  <c r="G110" i="6"/>
  <c r="C110" i="6"/>
  <c r="B110" i="6"/>
  <c r="G109" i="6"/>
  <c r="C109" i="6"/>
  <c r="B109" i="6"/>
  <c r="G108" i="6"/>
  <c r="C108" i="6"/>
  <c r="B108" i="6"/>
  <c r="G107" i="6"/>
  <c r="C107" i="6"/>
  <c r="B107" i="6"/>
  <c r="C106" i="6"/>
  <c r="B106" i="6"/>
  <c r="C105" i="6"/>
  <c r="B105" i="6"/>
  <c r="G104" i="6"/>
  <c r="C104" i="6"/>
  <c r="B104" i="6"/>
  <c r="G103" i="6"/>
  <c r="C103" i="6"/>
  <c r="B103" i="6"/>
  <c r="C102" i="6"/>
  <c r="B102" i="6"/>
  <c r="C101" i="6"/>
  <c r="B101" i="6"/>
  <c r="C100" i="6"/>
  <c r="G100" i="6" s="1"/>
  <c r="B100" i="6"/>
  <c r="G99" i="6"/>
  <c r="C99" i="6"/>
  <c r="B99" i="6"/>
  <c r="C98" i="6"/>
  <c r="B98" i="6"/>
  <c r="G98" i="6" s="1"/>
  <c r="C97" i="6"/>
  <c r="B97" i="6"/>
  <c r="C96" i="6"/>
  <c r="G96" i="6" s="1"/>
  <c r="B96" i="6"/>
  <c r="G95" i="6"/>
  <c r="C95" i="6"/>
  <c r="B95" i="6"/>
  <c r="C94" i="6"/>
  <c r="B94" i="6"/>
  <c r="G94" i="6" s="1"/>
  <c r="C93" i="6"/>
  <c r="B93" i="6"/>
  <c r="C92" i="6"/>
  <c r="G92" i="6" s="1"/>
  <c r="B92" i="6"/>
  <c r="G91" i="6"/>
  <c r="C91" i="6"/>
  <c r="B91" i="6"/>
  <c r="C90" i="6"/>
  <c r="B90" i="6"/>
  <c r="G90" i="6" s="1"/>
  <c r="C89" i="6"/>
  <c r="B89" i="6"/>
  <c r="C88" i="6"/>
  <c r="G88" i="6" s="1"/>
  <c r="B88" i="6"/>
  <c r="G87" i="6"/>
  <c r="C87" i="6"/>
  <c r="B87" i="6"/>
  <c r="C86" i="6"/>
  <c r="B86" i="6"/>
  <c r="G86" i="6" s="1"/>
  <c r="C85" i="6"/>
  <c r="B85" i="6"/>
  <c r="C84" i="6"/>
  <c r="G84" i="6" s="1"/>
  <c r="B84" i="6"/>
  <c r="G83" i="6"/>
  <c r="C83" i="6"/>
  <c r="B83" i="6"/>
  <c r="C82" i="6"/>
  <c r="B82" i="6"/>
  <c r="G82" i="6" s="1"/>
  <c r="C81" i="6"/>
  <c r="B81" i="6"/>
  <c r="C80" i="6"/>
  <c r="G80" i="6" s="1"/>
  <c r="B80" i="6"/>
  <c r="G79" i="6"/>
  <c r="C79" i="6"/>
  <c r="B79" i="6"/>
  <c r="C78" i="6"/>
  <c r="B78" i="6"/>
  <c r="G78" i="6" s="1"/>
  <c r="C77" i="6"/>
  <c r="B77" i="6"/>
  <c r="C76" i="6"/>
  <c r="G76" i="6" s="1"/>
  <c r="B76" i="6"/>
  <c r="G75" i="6"/>
  <c r="C75" i="6"/>
  <c r="B75" i="6"/>
  <c r="C74" i="6"/>
  <c r="B74" i="6"/>
  <c r="G74" i="6" s="1"/>
  <c r="C73" i="6"/>
  <c r="B73" i="6"/>
  <c r="C72" i="6"/>
  <c r="G72" i="6" s="1"/>
  <c r="B72" i="6"/>
  <c r="G71" i="6"/>
  <c r="C71" i="6"/>
  <c r="B71" i="6"/>
  <c r="C70" i="6"/>
  <c r="B70" i="6"/>
  <c r="G70" i="6" s="1"/>
  <c r="C69" i="6"/>
  <c r="B69" i="6"/>
  <c r="C68" i="6"/>
  <c r="G68" i="6" s="1"/>
  <c r="B68" i="6"/>
  <c r="G67" i="6"/>
  <c r="C67" i="6"/>
  <c r="B67" i="6"/>
  <c r="C66" i="6"/>
  <c r="B66" i="6"/>
  <c r="G66" i="6" s="1"/>
  <c r="C65" i="6"/>
  <c r="B65" i="6"/>
  <c r="C64" i="6"/>
  <c r="B64" i="6"/>
  <c r="G64" i="6" s="1"/>
  <c r="C63" i="6"/>
  <c r="B63" i="6"/>
  <c r="G63" i="6" s="1"/>
  <c r="C62" i="6"/>
  <c r="B62" i="6"/>
  <c r="G62" i="6" s="1"/>
  <c r="C61" i="6"/>
  <c r="B61" i="6"/>
  <c r="G61" i="6" s="1"/>
  <c r="C60" i="6"/>
  <c r="B60" i="6"/>
  <c r="G60" i="6" s="1"/>
  <c r="C59" i="6"/>
  <c r="B59" i="6"/>
  <c r="G59" i="6" s="1"/>
  <c r="C58" i="6"/>
  <c r="B58" i="6"/>
  <c r="G58" i="6" s="1"/>
  <c r="C57" i="6"/>
  <c r="B57" i="6"/>
  <c r="G57" i="6" s="1"/>
  <c r="C56" i="6"/>
  <c r="B56" i="6"/>
  <c r="G56" i="6" s="1"/>
  <c r="C55" i="6"/>
  <c r="B55" i="6"/>
  <c r="G55" i="6" s="1"/>
  <c r="C54" i="6"/>
  <c r="B54" i="6"/>
  <c r="G54" i="6" s="1"/>
  <c r="C53" i="6"/>
  <c r="B53" i="6"/>
  <c r="G53" i="6" s="1"/>
  <c r="C52" i="6"/>
  <c r="B52" i="6"/>
  <c r="G52" i="6" s="1"/>
  <c r="C51" i="6"/>
  <c r="B51" i="6"/>
  <c r="G51" i="6" s="1"/>
  <c r="C50" i="6"/>
  <c r="B50" i="6"/>
  <c r="G50" i="6" s="1"/>
  <c r="C49" i="6"/>
  <c r="B49" i="6"/>
  <c r="G49" i="6" s="1"/>
  <c r="C48" i="6"/>
  <c r="B48" i="6"/>
  <c r="G48" i="6" s="1"/>
  <c r="C47" i="6"/>
  <c r="B47" i="6"/>
  <c r="G47" i="6" s="1"/>
  <c r="C46" i="6"/>
  <c r="B46" i="6"/>
  <c r="G46" i="6" s="1"/>
  <c r="C45" i="6"/>
  <c r="B45" i="6"/>
  <c r="G45" i="6" s="1"/>
  <c r="C44" i="6"/>
  <c r="B44" i="6"/>
  <c r="G44" i="6" s="1"/>
  <c r="C43" i="6"/>
  <c r="B43" i="6"/>
  <c r="G43" i="6" s="1"/>
  <c r="C42" i="6"/>
  <c r="B42" i="6"/>
  <c r="G42" i="6" s="1"/>
  <c r="C41" i="6"/>
  <c r="B41" i="6"/>
  <c r="G41" i="6" s="1"/>
  <c r="C40" i="6"/>
  <c r="B40" i="6"/>
  <c r="G40" i="6" s="1"/>
  <c r="C39" i="6"/>
  <c r="B39" i="6"/>
  <c r="G39" i="6" s="1"/>
  <c r="C38" i="6"/>
  <c r="B38" i="6"/>
  <c r="G38" i="6" s="1"/>
  <c r="C37" i="6"/>
  <c r="B37" i="6"/>
  <c r="G37" i="6" s="1"/>
  <c r="C36" i="6"/>
  <c r="B36" i="6"/>
  <c r="G36" i="6" s="1"/>
  <c r="C35" i="6"/>
  <c r="B35" i="6"/>
  <c r="G35" i="6" s="1"/>
  <c r="C34" i="6"/>
  <c r="B34" i="6"/>
  <c r="G34" i="6" s="1"/>
  <c r="C33" i="6"/>
  <c r="B33" i="6"/>
  <c r="G33" i="6" s="1"/>
  <c r="C32" i="6"/>
  <c r="B32" i="6"/>
  <c r="G32" i="6" s="1"/>
  <c r="C31" i="6"/>
  <c r="B31" i="6"/>
  <c r="G31" i="6" s="1"/>
  <c r="C30" i="6"/>
  <c r="B30" i="6"/>
  <c r="G30" i="6" s="1"/>
  <c r="C29" i="6"/>
  <c r="B29" i="6"/>
  <c r="G29" i="6" s="1"/>
  <c r="C28" i="6"/>
  <c r="B28" i="6"/>
  <c r="G28" i="6" s="1"/>
  <c r="C27" i="6"/>
  <c r="B27" i="6"/>
  <c r="G27" i="6" s="1"/>
  <c r="C26" i="6"/>
  <c r="B26" i="6"/>
  <c r="G26" i="6" s="1"/>
  <c r="C25" i="6"/>
  <c r="B25" i="6"/>
  <c r="G25" i="6" s="1"/>
  <c r="C24" i="6"/>
  <c r="B24" i="6"/>
  <c r="G24" i="6" s="1"/>
  <c r="C23" i="6"/>
  <c r="B23" i="6"/>
  <c r="G23" i="6" s="1"/>
  <c r="C22" i="6"/>
  <c r="B22" i="6"/>
  <c r="G22" i="6" s="1"/>
  <c r="C21" i="6"/>
  <c r="B21" i="6"/>
  <c r="G21" i="6" s="1"/>
  <c r="C20" i="6"/>
  <c r="B20" i="6"/>
  <c r="G20" i="6" s="1"/>
  <c r="C19" i="6"/>
  <c r="B19" i="6"/>
  <c r="G19" i="6" s="1"/>
  <c r="C18" i="6"/>
  <c r="B18" i="6"/>
  <c r="G18" i="6" s="1"/>
  <c r="C17" i="6"/>
  <c r="B17" i="6"/>
  <c r="G17" i="6" s="1"/>
  <c r="G16" i="6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7" i="5"/>
  <c r="F16" i="5"/>
  <c r="C111" i="5"/>
  <c r="C112" i="5"/>
  <c r="C113" i="5"/>
  <c r="C114" i="5"/>
  <c r="B116" i="5"/>
  <c r="B117" i="5"/>
  <c r="B118" i="5"/>
  <c r="B119" i="5"/>
  <c r="B120" i="5"/>
  <c r="B121" i="5"/>
  <c r="B122" i="5"/>
  <c r="B123" i="5"/>
  <c r="G123" i="5" s="1"/>
  <c r="B124" i="5"/>
  <c r="B125" i="5"/>
  <c r="B126" i="5"/>
  <c r="B127" i="5"/>
  <c r="G127" i="5" s="1"/>
  <c r="B128" i="5"/>
  <c r="B129" i="5"/>
  <c r="B130" i="5"/>
  <c r="B131" i="5"/>
  <c r="B132" i="5"/>
  <c r="B133" i="5"/>
  <c r="B134" i="5"/>
  <c r="B135" i="5"/>
  <c r="G135" i="5" s="1"/>
  <c r="B136" i="5"/>
  <c r="B137" i="5"/>
  <c r="B138" i="5"/>
  <c r="B139" i="5"/>
  <c r="B140" i="5"/>
  <c r="B141" i="5"/>
  <c r="B142" i="5"/>
  <c r="B143" i="5"/>
  <c r="G143" i="5" s="1"/>
  <c r="B144" i="5"/>
  <c r="B145" i="5"/>
  <c r="B146" i="5"/>
  <c r="B147" i="5"/>
  <c r="G147" i="5" s="1"/>
  <c r="B148" i="5"/>
  <c r="B149" i="5"/>
  <c r="B150" i="5"/>
  <c r="B151" i="5"/>
  <c r="G151" i="5" s="1"/>
  <c r="B152" i="5"/>
  <c r="B153" i="5"/>
  <c r="B154" i="5"/>
  <c r="B155" i="5"/>
  <c r="G155" i="5" s="1"/>
  <c r="B156" i="5"/>
  <c r="B157" i="5"/>
  <c r="B158" i="5"/>
  <c r="B159" i="5"/>
  <c r="B160" i="5"/>
  <c r="B161" i="5"/>
  <c r="B162" i="5"/>
  <c r="B163" i="5"/>
  <c r="G163" i="5" s="1"/>
  <c r="B164" i="5"/>
  <c r="B165" i="5"/>
  <c r="B166" i="5"/>
  <c r="B167" i="5"/>
  <c r="B168" i="5"/>
  <c r="B169" i="5"/>
  <c r="B170" i="5"/>
  <c r="B171" i="5"/>
  <c r="G171" i="5" s="1"/>
  <c r="B172" i="5"/>
  <c r="B173" i="5"/>
  <c r="B174" i="5"/>
  <c r="B175" i="5"/>
  <c r="G175" i="5" s="1"/>
  <c r="B176" i="5"/>
  <c r="B177" i="5"/>
  <c r="B178" i="5"/>
  <c r="B179" i="5"/>
  <c r="G179" i="5" s="1"/>
  <c r="B180" i="5"/>
  <c r="B181" i="5"/>
  <c r="B182" i="5"/>
  <c r="B183" i="5"/>
  <c r="G183" i="5" s="1"/>
  <c r="B184" i="5"/>
  <c r="B185" i="5"/>
  <c r="B186" i="5"/>
  <c r="B187" i="5"/>
  <c r="B115" i="5"/>
  <c r="B62" i="5"/>
  <c r="B63" i="5"/>
  <c r="B64" i="5"/>
  <c r="B65" i="5"/>
  <c r="G65" i="5" s="1"/>
  <c r="B66" i="5"/>
  <c r="B67" i="5"/>
  <c r="B68" i="5"/>
  <c r="B69" i="5"/>
  <c r="G69" i="5" s="1"/>
  <c r="B70" i="5"/>
  <c r="B71" i="5"/>
  <c r="B72" i="5"/>
  <c r="B73" i="5"/>
  <c r="G73" i="5" s="1"/>
  <c r="B74" i="5"/>
  <c r="B75" i="5"/>
  <c r="B76" i="5"/>
  <c r="B77" i="5"/>
  <c r="G77" i="5" s="1"/>
  <c r="B78" i="5"/>
  <c r="B79" i="5"/>
  <c r="B80" i="5"/>
  <c r="B81" i="5"/>
  <c r="G81" i="5" s="1"/>
  <c r="B82" i="5"/>
  <c r="B83" i="5"/>
  <c r="B84" i="5"/>
  <c r="B85" i="5"/>
  <c r="G85" i="5" s="1"/>
  <c r="B86" i="5"/>
  <c r="B87" i="5"/>
  <c r="B88" i="5"/>
  <c r="B89" i="5"/>
  <c r="G89" i="5" s="1"/>
  <c r="B90" i="5"/>
  <c r="B91" i="5"/>
  <c r="B92" i="5"/>
  <c r="B93" i="5"/>
  <c r="G93" i="5" s="1"/>
  <c r="B94" i="5"/>
  <c r="B95" i="5"/>
  <c r="B96" i="5"/>
  <c r="B97" i="5"/>
  <c r="G97" i="5" s="1"/>
  <c r="B98" i="5"/>
  <c r="B99" i="5"/>
  <c r="B100" i="5"/>
  <c r="B101" i="5"/>
  <c r="G101" i="5" s="1"/>
  <c r="B102" i="5"/>
  <c r="B103" i="5"/>
  <c r="B104" i="5"/>
  <c r="B105" i="5"/>
  <c r="G105" i="5" s="1"/>
  <c r="B106" i="5"/>
  <c r="B107" i="5"/>
  <c r="B108" i="5"/>
  <c r="B109" i="5"/>
  <c r="G109" i="5" s="1"/>
  <c r="B110" i="5"/>
  <c r="B111" i="5"/>
  <c r="B112" i="5"/>
  <c r="B113" i="5"/>
  <c r="G113" i="5" s="1"/>
  <c r="B114" i="5"/>
  <c r="B61" i="5"/>
  <c r="B32" i="5"/>
  <c r="B33" i="5"/>
  <c r="B34" i="5"/>
  <c r="B35" i="5"/>
  <c r="G35" i="5" s="1"/>
  <c r="B36" i="5"/>
  <c r="B37" i="5"/>
  <c r="B38" i="5"/>
  <c r="B39" i="5"/>
  <c r="G39" i="5" s="1"/>
  <c r="B40" i="5"/>
  <c r="B41" i="5"/>
  <c r="B42" i="5"/>
  <c r="B43" i="5"/>
  <c r="G43" i="5" s="1"/>
  <c r="B44" i="5"/>
  <c r="B45" i="5"/>
  <c r="B46" i="5"/>
  <c r="B47" i="5"/>
  <c r="G47" i="5" s="1"/>
  <c r="B48" i="5"/>
  <c r="B49" i="5"/>
  <c r="B50" i="5"/>
  <c r="B51" i="5"/>
  <c r="G51" i="5" s="1"/>
  <c r="B52" i="5"/>
  <c r="B53" i="5"/>
  <c r="B54" i="5"/>
  <c r="B55" i="5"/>
  <c r="G55" i="5" s="1"/>
  <c r="B56" i="5"/>
  <c r="B57" i="5"/>
  <c r="B58" i="5"/>
  <c r="B59" i="5"/>
  <c r="B60" i="5"/>
  <c r="B31" i="5"/>
  <c r="B24" i="5"/>
  <c r="B25" i="5"/>
  <c r="B26" i="5"/>
  <c r="B27" i="5"/>
  <c r="G27" i="5" s="1"/>
  <c r="B28" i="5"/>
  <c r="B29" i="5"/>
  <c r="B30" i="5"/>
  <c r="B23" i="5"/>
  <c r="B18" i="5"/>
  <c r="B19" i="5"/>
  <c r="B20" i="5"/>
  <c r="B21" i="5"/>
  <c r="B22" i="5"/>
  <c r="B17" i="5"/>
  <c r="G17" i="5" s="1"/>
  <c r="G187" i="5"/>
  <c r="G186" i="5"/>
  <c r="G184" i="5"/>
  <c r="G182" i="5"/>
  <c r="G180" i="5"/>
  <c r="G178" i="5"/>
  <c r="G176" i="5"/>
  <c r="G174" i="5"/>
  <c r="G172" i="5"/>
  <c r="G170" i="5"/>
  <c r="G168" i="5"/>
  <c r="G167" i="5"/>
  <c r="G166" i="5"/>
  <c r="G164" i="5"/>
  <c r="G162" i="5"/>
  <c r="G160" i="5"/>
  <c r="G159" i="5"/>
  <c r="G158" i="5"/>
  <c r="G156" i="5"/>
  <c r="G154" i="5"/>
  <c r="G152" i="5"/>
  <c r="G150" i="5"/>
  <c r="G148" i="5"/>
  <c r="G146" i="5"/>
  <c r="G144" i="5"/>
  <c r="G142" i="5"/>
  <c r="G140" i="5"/>
  <c r="G139" i="5"/>
  <c r="G138" i="5"/>
  <c r="G136" i="5"/>
  <c r="G134" i="5"/>
  <c r="G132" i="5"/>
  <c r="G131" i="5"/>
  <c r="G130" i="5"/>
  <c r="G128" i="5"/>
  <c r="G126" i="5"/>
  <c r="G124" i="5"/>
  <c r="G122" i="5"/>
  <c r="G121" i="5"/>
  <c r="G120" i="5"/>
  <c r="G119" i="5"/>
  <c r="G118" i="5"/>
  <c r="G117" i="5"/>
  <c r="G116" i="5"/>
  <c r="G115" i="5"/>
  <c r="G112" i="5"/>
  <c r="G111" i="5"/>
  <c r="C110" i="5"/>
  <c r="G110" i="5"/>
  <c r="C109" i="5"/>
  <c r="C108" i="5"/>
  <c r="G108" i="5"/>
  <c r="C107" i="5"/>
  <c r="C106" i="5"/>
  <c r="G106" i="5"/>
  <c r="C105" i="5"/>
  <c r="C104" i="5"/>
  <c r="G104" i="5"/>
  <c r="C103" i="5"/>
  <c r="C102" i="5"/>
  <c r="G102" i="5"/>
  <c r="C101" i="5"/>
  <c r="C100" i="5"/>
  <c r="G100" i="5"/>
  <c r="C99" i="5"/>
  <c r="C98" i="5"/>
  <c r="G98" i="5"/>
  <c r="C97" i="5"/>
  <c r="C96" i="5"/>
  <c r="G96" i="5"/>
  <c r="C95" i="5"/>
  <c r="C94" i="5"/>
  <c r="G94" i="5"/>
  <c r="C93" i="5"/>
  <c r="C92" i="5"/>
  <c r="G92" i="5"/>
  <c r="C91" i="5"/>
  <c r="C90" i="5"/>
  <c r="G90" i="5"/>
  <c r="C89" i="5"/>
  <c r="C88" i="5"/>
  <c r="G88" i="5"/>
  <c r="C87" i="5"/>
  <c r="C86" i="5"/>
  <c r="G86" i="5"/>
  <c r="C85" i="5"/>
  <c r="C84" i="5"/>
  <c r="G84" i="5"/>
  <c r="C83" i="5"/>
  <c r="C82" i="5"/>
  <c r="G82" i="5"/>
  <c r="C81" i="5"/>
  <c r="C80" i="5"/>
  <c r="G80" i="5"/>
  <c r="C79" i="5"/>
  <c r="C78" i="5"/>
  <c r="G78" i="5"/>
  <c r="C77" i="5"/>
  <c r="C76" i="5"/>
  <c r="G76" i="5"/>
  <c r="C75" i="5"/>
  <c r="C74" i="5"/>
  <c r="G74" i="5"/>
  <c r="C73" i="5"/>
  <c r="C72" i="5"/>
  <c r="G72" i="5"/>
  <c r="C71" i="5"/>
  <c r="C70" i="5"/>
  <c r="G70" i="5"/>
  <c r="C69" i="5"/>
  <c r="C68" i="5"/>
  <c r="G68" i="5"/>
  <c r="C67" i="5"/>
  <c r="C66" i="5"/>
  <c r="G66" i="5"/>
  <c r="C65" i="5"/>
  <c r="C64" i="5"/>
  <c r="G64" i="5"/>
  <c r="C63" i="5"/>
  <c r="G63" i="5"/>
  <c r="C62" i="5"/>
  <c r="G62" i="5"/>
  <c r="C61" i="5"/>
  <c r="G61" i="5"/>
  <c r="C60" i="5"/>
  <c r="G60" i="5"/>
  <c r="C59" i="5"/>
  <c r="C58" i="5"/>
  <c r="G58" i="5"/>
  <c r="C57" i="5"/>
  <c r="G57" i="5"/>
  <c r="C56" i="5"/>
  <c r="G56" i="5"/>
  <c r="C55" i="5"/>
  <c r="C54" i="5"/>
  <c r="G54" i="5"/>
  <c r="C53" i="5"/>
  <c r="G53" i="5"/>
  <c r="C52" i="5"/>
  <c r="G52" i="5"/>
  <c r="C51" i="5"/>
  <c r="C50" i="5"/>
  <c r="G50" i="5"/>
  <c r="C49" i="5"/>
  <c r="G49" i="5"/>
  <c r="C48" i="5"/>
  <c r="G48" i="5"/>
  <c r="C47" i="5"/>
  <c r="C46" i="5"/>
  <c r="G46" i="5"/>
  <c r="C45" i="5"/>
  <c r="G45" i="5"/>
  <c r="C44" i="5"/>
  <c r="G44" i="5"/>
  <c r="C43" i="5"/>
  <c r="C42" i="5"/>
  <c r="G42" i="5"/>
  <c r="C41" i="5"/>
  <c r="G41" i="5"/>
  <c r="C40" i="5"/>
  <c r="G40" i="5"/>
  <c r="C39" i="5"/>
  <c r="C38" i="5"/>
  <c r="G38" i="5"/>
  <c r="C37" i="5"/>
  <c r="G37" i="5"/>
  <c r="C36" i="5"/>
  <c r="G36" i="5"/>
  <c r="C35" i="5"/>
  <c r="C34" i="5"/>
  <c r="G34" i="5"/>
  <c r="C33" i="5"/>
  <c r="G33" i="5"/>
  <c r="C32" i="5"/>
  <c r="G32" i="5"/>
  <c r="C31" i="5"/>
  <c r="G31" i="5"/>
  <c r="C30" i="5"/>
  <c r="G30" i="5"/>
  <c r="C29" i="5"/>
  <c r="G29" i="5"/>
  <c r="C28" i="5"/>
  <c r="G28" i="5"/>
  <c r="C27" i="5"/>
  <c r="C26" i="5"/>
  <c r="G26" i="5"/>
  <c r="C25" i="5"/>
  <c r="G25" i="5"/>
  <c r="C24" i="5"/>
  <c r="G24" i="5"/>
  <c r="C23" i="5"/>
  <c r="G23" i="5"/>
  <c r="C22" i="5"/>
  <c r="G22" i="5"/>
  <c r="C21" i="5"/>
  <c r="C20" i="5"/>
  <c r="G20" i="5"/>
  <c r="C19" i="5"/>
  <c r="G19" i="5"/>
  <c r="C18" i="5"/>
  <c r="G18" i="5"/>
  <c r="C17" i="5"/>
  <c r="G16" i="5"/>
  <c r="G79" i="2"/>
  <c r="G78" i="2"/>
  <c r="G77" i="2"/>
  <c r="G76" i="2"/>
  <c r="G75" i="2"/>
  <c r="G72" i="2"/>
  <c r="G70" i="2"/>
  <c r="G67" i="2"/>
  <c r="G65" i="2"/>
  <c r="G63" i="2"/>
  <c r="G62" i="2"/>
  <c r="G60" i="2"/>
  <c r="G58" i="2"/>
  <c r="G57" i="2"/>
  <c r="G55" i="2"/>
  <c r="G54" i="2"/>
  <c r="G53" i="2"/>
  <c r="G52" i="2"/>
  <c r="G51" i="2"/>
  <c r="G49" i="2"/>
  <c r="G48" i="2"/>
  <c r="G47" i="2"/>
  <c r="G46" i="2"/>
  <c r="G45" i="2"/>
  <c r="G43" i="2"/>
  <c r="G42" i="2"/>
  <c r="G37" i="2"/>
  <c r="G36" i="2"/>
  <c r="G31" i="2"/>
  <c r="G30" i="2"/>
  <c r="G25" i="2"/>
  <c r="G18" i="2"/>
  <c r="G12" i="2"/>
  <c r="G6" i="2"/>
  <c r="G78" i="18" l="1"/>
  <c r="G94" i="18"/>
  <c r="G110" i="18"/>
  <c r="G126" i="18"/>
  <c r="G17" i="18"/>
  <c r="G21" i="18"/>
  <c r="G25" i="18"/>
  <c r="G29" i="18"/>
  <c r="G33" i="18"/>
  <c r="G37" i="18"/>
  <c r="G41" i="18"/>
  <c r="G45" i="18"/>
  <c r="G49" i="18"/>
  <c r="G53" i="18"/>
  <c r="G57" i="18"/>
  <c r="G61" i="18"/>
  <c r="G65" i="18"/>
  <c r="G74" i="18"/>
  <c r="G90" i="18"/>
  <c r="G106" i="18"/>
  <c r="G122" i="18"/>
  <c r="G82" i="18"/>
  <c r="G98" i="18"/>
  <c r="G114" i="18"/>
  <c r="G130" i="18"/>
  <c r="G70" i="18"/>
  <c r="G86" i="18"/>
  <c r="G102" i="18"/>
  <c r="G118" i="18"/>
  <c r="G134" i="18"/>
  <c r="G69" i="18"/>
  <c r="G73" i="18"/>
  <c r="G77" i="18"/>
  <c r="G81" i="18"/>
  <c r="G85" i="18"/>
  <c r="G89" i="18"/>
  <c r="G93" i="18"/>
  <c r="G97" i="18"/>
  <c r="G101" i="18"/>
  <c r="G105" i="18"/>
  <c r="G109" i="18"/>
  <c r="G113" i="18"/>
  <c r="G117" i="18"/>
  <c r="G121" i="18"/>
  <c r="G125" i="18"/>
  <c r="G129" i="18"/>
  <c r="G133" i="18"/>
  <c r="G137" i="18"/>
  <c r="G141" i="18"/>
  <c r="G145" i="18"/>
  <c r="G149" i="18"/>
  <c r="G153" i="18"/>
  <c r="G157" i="18"/>
  <c r="G161" i="18"/>
  <c r="G165" i="18"/>
  <c r="G169" i="18"/>
  <c r="G173" i="18"/>
  <c r="G177" i="18"/>
  <c r="G181" i="18"/>
  <c r="G15" i="17"/>
  <c r="G19" i="17"/>
  <c r="G23" i="17"/>
  <c r="G27" i="17"/>
  <c r="G31" i="17"/>
  <c r="G35" i="17"/>
  <c r="G39" i="17"/>
  <c r="G43" i="17"/>
  <c r="G47" i="17"/>
  <c r="G51" i="17"/>
  <c r="G55" i="17"/>
  <c r="G59" i="17"/>
  <c r="G63" i="17"/>
  <c r="G67" i="17"/>
  <c r="G71" i="17"/>
  <c r="G75" i="17"/>
  <c r="G79" i="17"/>
  <c r="G83" i="17"/>
  <c r="G87" i="17"/>
  <c r="G91" i="17"/>
  <c r="G95" i="17"/>
  <c r="G101" i="17"/>
  <c r="G105" i="17"/>
  <c r="G109" i="17"/>
  <c r="G113" i="17"/>
  <c r="G117" i="17"/>
  <c r="G121" i="17"/>
  <c r="G125" i="17"/>
  <c r="G129" i="17"/>
  <c r="G133" i="17"/>
  <c r="G137" i="17"/>
  <c r="G141" i="17"/>
  <c r="G145" i="17"/>
  <c r="G149" i="17"/>
  <c r="G153" i="17"/>
  <c r="G157" i="17"/>
  <c r="G161" i="17"/>
  <c r="G165" i="17"/>
  <c r="G169" i="17"/>
  <c r="G173" i="17"/>
  <c r="G177" i="17"/>
  <c r="G181" i="17"/>
  <c r="G185" i="17"/>
  <c r="G189" i="17"/>
  <c r="G193" i="17"/>
  <c r="G197" i="17"/>
  <c r="G201" i="17"/>
  <c r="G205" i="17"/>
  <c r="G209" i="17"/>
  <c r="G213" i="17"/>
  <c r="G217" i="17"/>
  <c r="G221" i="17"/>
  <c r="G225" i="17"/>
  <c r="G229" i="17"/>
  <c r="G233" i="17"/>
  <c r="G237" i="17"/>
  <c r="G241" i="17"/>
  <c r="G245" i="17"/>
  <c r="G249" i="17"/>
  <c r="G253" i="17"/>
  <c r="G257" i="17"/>
  <c r="G261" i="17"/>
  <c r="G265" i="17"/>
  <c r="G21" i="16"/>
  <c r="G25" i="16"/>
  <c r="G29" i="16"/>
  <c r="G33" i="16"/>
  <c r="G37" i="16"/>
  <c r="G41" i="16"/>
  <c r="G45" i="16"/>
  <c r="G49" i="16"/>
  <c r="G53" i="16"/>
  <c r="G57" i="16"/>
  <c r="G61" i="16"/>
  <c r="G66" i="16"/>
  <c r="G70" i="16"/>
  <c r="G74" i="16"/>
  <c r="G78" i="16"/>
  <c r="G82" i="16"/>
  <c r="G86" i="16"/>
  <c r="G90" i="16"/>
  <c r="G94" i="16"/>
  <c r="G98" i="16"/>
  <c r="G102" i="16"/>
  <c r="G106" i="16"/>
  <c r="G110" i="16"/>
  <c r="G114" i="16"/>
  <c r="G118" i="16"/>
  <c r="G122" i="16"/>
  <c r="G126" i="16"/>
  <c r="G130" i="16"/>
  <c r="G134" i="16"/>
  <c r="G138" i="16"/>
  <c r="G142" i="16"/>
  <c r="G146" i="16"/>
  <c r="G150" i="16"/>
  <c r="G154" i="16"/>
  <c r="G158" i="16"/>
  <c r="G162" i="16"/>
  <c r="G166" i="16"/>
  <c r="G170" i="16"/>
  <c r="G174" i="16"/>
  <c r="G178" i="16"/>
  <c r="G182" i="16"/>
  <c r="G186" i="16"/>
  <c r="G190" i="16"/>
  <c r="G194" i="16"/>
  <c r="G198" i="16"/>
  <c r="G202" i="16"/>
  <c r="G206" i="16"/>
  <c r="G210" i="16"/>
  <c r="G214" i="16"/>
  <c r="G218" i="16"/>
  <c r="G222" i="16"/>
  <c r="G226" i="16"/>
  <c r="G230" i="16"/>
  <c r="G234" i="16"/>
  <c r="G139" i="15"/>
  <c r="G365" i="15"/>
  <c r="G397" i="15"/>
  <c r="G143" i="15"/>
  <c r="G159" i="15"/>
  <c r="G175" i="15"/>
  <c r="G191" i="15"/>
  <c r="G207" i="15"/>
  <c r="G223" i="15"/>
  <c r="G239" i="15"/>
  <c r="G255" i="15"/>
  <c r="G187" i="15"/>
  <c r="G203" i="15"/>
  <c r="G251" i="15"/>
  <c r="G301" i="15"/>
  <c r="G333" i="15"/>
  <c r="G381" i="15"/>
  <c r="G413" i="15"/>
  <c r="G99" i="15"/>
  <c r="G107" i="15"/>
  <c r="G115" i="15"/>
  <c r="G123" i="15"/>
  <c r="G147" i="15"/>
  <c r="G163" i="15"/>
  <c r="G179" i="15"/>
  <c r="G195" i="15"/>
  <c r="G211" i="15"/>
  <c r="G227" i="15"/>
  <c r="G243" i="15"/>
  <c r="G259" i="15"/>
  <c r="G155" i="15"/>
  <c r="G171" i="15"/>
  <c r="G219" i="15"/>
  <c r="G235" i="15"/>
  <c r="G317" i="15"/>
  <c r="G349" i="15"/>
  <c r="G135" i="15"/>
  <c r="G151" i="15"/>
  <c r="G167" i="15"/>
  <c r="G183" i="15"/>
  <c r="G199" i="15"/>
  <c r="G215" i="15"/>
  <c r="G231" i="15"/>
  <c r="G247" i="15"/>
  <c r="G297" i="15"/>
  <c r="G313" i="15"/>
  <c r="G329" i="15"/>
  <c r="G345" i="15"/>
  <c r="G361" i="15"/>
  <c r="G377" i="15"/>
  <c r="G393" i="15"/>
  <c r="G409" i="15"/>
  <c r="G425" i="15"/>
  <c r="G268" i="15"/>
  <c r="G272" i="15"/>
  <c r="G276" i="15"/>
  <c r="G280" i="15"/>
  <c r="G284" i="15"/>
  <c r="G293" i="15"/>
  <c r="G309" i="15"/>
  <c r="G325" i="15"/>
  <c r="G341" i="15"/>
  <c r="G357" i="15"/>
  <c r="G373" i="15"/>
  <c r="G389" i="15"/>
  <c r="G405" i="15"/>
  <c r="G421" i="15"/>
  <c r="G289" i="15"/>
  <c r="G305" i="15"/>
  <c r="G321" i="15"/>
  <c r="G337" i="15"/>
  <c r="G353" i="15"/>
  <c r="G369" i="15"/>
  <c r="G385" i="15"/>
  <c r="G401" i="15"/>
  <c r="G417" i="15"/>
  <c r="G545" i="14"/>
  <c r="G595" i="14"/>
  <c r="G609" i="14"/>
  <c r="G622" i="14"/>
  <c r="G641" i="14"/>
  <c r="G673" i="14"/>
  <c r="G698" i="14"/>
  <c r="G706" i="14"/>
  <c r="G718" i="14"/>
  <c r="G730" i="14"/>
  <c r="G742" i="14"/>
  <c r="G754" i="14"/>
  <c r="G766" i="14"/>
  <c r="G770" i="14"/>
  <c r="G782" i="14"/>
  <c r="G836" i="14"/>
  <c r="G872" i="14"/>
  <c r="G877" i="14"/>
  <c r="G888" i="14"/>
  <c r="G893" i="14"/>
  <c r="G904" i="14"/>
  <c r="G909" i="14"/>
  <c r="G920" i="14"/>
  <c r="G936" i="14"/>
  <c r="G952" i="14"/>
  <c r="G968" i="14"/>
  <c r="G444" i="14"/>
  <c r="G446" i="14"/>
  <c r="G460" i="14"/>
  <c r="G462" i="14"/>
  <c r="G476" i="14"/>
  <c r="G478" i="14"/>
  <c r="G482" i="14"/>
  <c r="G486" i="14"/>
  <c r="G490" i="14"/>
  <c r="G494" i="14"/>
  <c r="G498" i="14"/>
  <c r="G502" i="14"/>
  <c r="G506" i="14"/>
  <c r="G510" i="14"/>
  <c r="G514" i="14"/>
  <c r="G518" i="14"/>
  <c r="G522" i="14"/>
  <c r="G526" i="14"/>
  <c r="G530" i="14"/>
  <c r="G534" i="14"/>
  <c r="G539" i="14"/>
  <c r="G553" i="14"/>
  <c r="G566" i="14"/>
  <c r="G571" i="14"/>
  <c r="G585" i="14"/>
  <c r="G598" i="14"/>
  <c r="G603" i="14"/>
  <c r="G617" i="14"/>
  <c r="G630" i="14"/>
  <c r="G635" i="14"/>
  <c r="G649" i="14"/>
  <c r="G662" i="14"/>
  <c r="G667" i="14"/>
  <c r="G681" i="14"/>
  <c r="G686" i="14"/>
  <c r="G558" i="14"/>
  <c r="G577" i="14"/>
  <c r="G590" i="14"/>
  <c r="G627" i="14"/>
  <c r="G654" i="14"/>
  <c r="G694" i="14"/>
  <c r="G710" i="14"/>
  <c r="G714" i="14"/>
  <c r="G722" i="14"/>
  <c r="G734" i="14"/>
  <c r="G750" i="14"/>
  <c r="G762" i="14"/>
  <c r="G774" i="14"/>
  <c r="G542" i="14"/>
  <c r="G547" i="14"/>
  <c r="G561" i="14"/>
  <c r="G574" i="14"/>
  <c r="G579" i="14"/>
  <c r="G593" i="14"/>
  <c r="G606" i="14"/>
  <c r="G611" i="14"/>
  <c r="G625" i="14"/>
  <c r="G638" i="14"/>
  <c r="G643" i="14"/>
  <c r="G657" i="14"/>
  <c r="G670" i="14"/>
  <c r="G675" i="14"/>
  <c r="G563" i="14"/>
  <c r="G659" i="14"/>
  <c r="G690" i="14"/>
  <c r="G702" i="14"/>
  <c r="G726" i="14"/>
  <c r="G738" i="14"/>
  <c r="G746" i="14"/>
  <c r="G758" i="14"/>
  <c r="G778" i="14"/>
  <c r="G786" i="14"/>
  <c r="G436" i="14"/>
  <c r="G438" i="14"/>
  <c r="G452" i="14"/>
  <c r="G454" i="14"/>
  <c r="G468" i="14"/>
  <c r="G470" i="14"/>
  <c r="G537" i="14"/>
  <c r="G550" i="14"/>
  <c r="G555" i="14"/>
  <c r="G569" i="14"/>
  <c r="G582" i="14"/>
  <c r="G587" i="14"/>
  <c r="G601" i="14"/>
  <c r="G614" i="14"/>
  <c r="G619" i="14"/>
  <c r="G633" i="14"/>
  <c r="G646" i="14"/>
  <c r="G651" i="14"/>
  <c r="G665" i="14"/>
  <c r="G678" i="14"/>
  <c r="G683" i="14"/>
  <c r="G828" i="14"/>
  <c r="G860" i="14"/>
  <c r="G820" i="14"/>
  <c r="G852" i="14"/>
  <c r="G541" i="14"/>
  <c r="G549" i="14"/>
  <c r="G557" i="14"/>
  <c r="G565" i="14"/>
  <c r="G573" i="14"/>
  <c r="G581" i="14"/>
  <c r="G589" i="14"/>
  <c r="G597" i="14"/>
  <c r="G605" i="14"/>
  <c r="G613" i="14"/>
  <c r="G621" i="14"/>
  <c r="G629" i="14"/>
  <c r="G637" i="14"/>
  <c r="G645" i="14"/>
  <c r="G653" i="14"/>
  <c r="G661" i="14"/>
  <c r="G669" i="14"/>
  <c r="G677" i="14"/>
  <c r="G844" i="14"/>
  <c r="G868" i="14"/>
  <c r="G873" i="14"/>
  <c r="G884" i="14"/>
  <c r="G889" i="14"/>
  <c r="G900" i="14"/>
  <c r="G905" i="14"/>
  <c r="G916" i="14"/>
  <c r="G921" i="14"/>
  <c r="G932" i="14"/>
  <c r="G948" i="14"/>
  <c r="G964" i="14"/>
  <c r="G980" i="14"/>
  <c r="G790" i="14"/>
  <c r="G794" i="14"/>
  <c r="G798" i="14"/>
  <c r="G802" i="14"/>
  <c r="G806" i="14"/>
  <c r="G810" i="14"/>
  <c r="G814" i="14"/>
  <c r="G869" i="14"/>
  <c r="G880" i="14"/>
  <c r="G885" i="14"/>
  <c r="G896" i="14"/>
  <c r="G901" i="14"/>
  <c r="G912" i="14"/>
  <c r="G917" i="14"/>
  <c r="G928" i="14"/>
  <c r="G944" i="14"/>
  <c r="G960" i="14"/>
  <c r="G976" i="14"/>
  <c r="G876" i="14"/>
  <c r="G881" i="14"/>
  <c r="G892" i="14"/>
  <c r="G897" i="14"/>
  <c r="G908" i="14"/>
  <c r="G913" i="14"/>
  <c r="G924" i="14"/>
  <c r="G940" i="14"/>
  <c r="G956" i="14"/>
  <c r="G972" i="14"/>
  <c r="G819" i="14"/>
  <c r="G827" i="14"/>
  <c r="G835" i="14"/>
  <c r="G843" i="14"/>
  <c r="G851" i="14"/>
  <c r="G859" i="14"/>
  <c r="G263" i="12"/>
  <c r="G271" i="12"/>
  <c r="G279" i="12"/>
  <c r="G295" i="12"/>
  <c r="G143" i="12"/>
  <c r="G147" i="12"/>
  <c r="G151" i="12"/>
  <c r="G155" i="12"/>
  <c r="G159" i="12"/>
  <c r="G163" i="12"/>
  <c r="G167" i="12"/>
  <c r="G171" i="12"/>
  <c r="G175" i="12"/>
  <c r="G179" i="12"/>
  <c r="G183" i="12"/>
  <c r="G187" i="12"/>
  <c r="G191" i="12"/>
  <c r="G195" i="12"/>
  <c r="G199" i="12"/>
  <c r="G203" i="12"/>
  <c r="G207" i="12"/>
  <c r="G211" i="12"/>
  <c r="G215" i="12"/>
  <c r="G219" i="12"/>
  <c r="G223" i="12"/>
  <c r="G227" i="12"/>
  <c r="G231" i="12"/>
  <c r="G235" i="12"/>
  <c r="G239" i="12"/>
  <c r="G243" i="12"/>
  <c r="G247" i="12"/>
  <c r="G251" i="12"/>
  <c r="G255" i="12"/>
  <c r="G259" i="12"/>
  <c r="G287" i="12"/>
  <c r="G267" i="12"/>
  <c r="G275" i="12"/>
  <c r="G283" i="12"/>
  <c r="G291" i="12"/>
  <c r="G299" i="12"/>
  <c r="G307" i="12"/>
  <c r="G303" i="12"/>
  <c r="G309" i="11"/>
  <c r="G330" i="11"/>
  <c r="G341" i="11"/>
  <c r="G362" i="11"/>
  <c r="G373" i="11"/>
  <c r="G451" i="11"/>
  <c r="G459" i="11"/>
  <c r="G467" i="11"/>
  <c r="G475" i="11"/>
  <c r="G483" i="11"/>
  <c r="G491" i="11"/>
  <c r="G499" i="11"/>
  <c r="G507" i="11"/>
  <c r="G515" i="11"/>
  <c r="G534" i="11"/>
  <c r="G566" i="11"/>
  <c r="G306" i="11"/>
  <c r="G313" i="11"/>
  <c r="G317" i="11"/>
  <c r="G319" i="11"/>
  <c r="G338" i="11"/>
  <c r="G345" i="11"/>
  <c r="G349" i="11"/>
  <c r="G351" i="11"/>
  <c r="G370" i="11"/>
  <c r="G377" i="11"/>
  <c r="G381" i="11"/>
  <c r="G437" i="11"/>
  <c r="G441" i="11"/>
  <c r="G449" i="11"/>
  <c r="G457" i="11"/>
  <c r="G465" i="11"/>
  <c r="G473" i="11"/>
  <c r="G481" i="11"/>
  <c r="G489" i="11"/>
  <c r="G497" i="11"/>
  <c r="G505" i="11"/>
  <c r="G513" i="11"/>
  <c r="G521" i="11"/>
  <c r="G553" i="11"/>
  <c r="G601" i="11"/>
  <c r="G614" i="11"/>
  <c r="G22" i="11"/>
  <c r="G38" i="11"/>
  <c r="G42" i="11"/>
  <c r="G46" i="11"/>
  <c r="G58" i="11"/>
  <c r="G62" i="11"/>
  <c r="G66" i="11"/>
  <c r="G70" i="11"/>
  <c r="G235" i="11"/>
  <c r="G243" i="11"/>
  <c r="G251" i="11"/>
  <c r="G259" i="11"/>
  <c r="G267" i="11"/>
  <c r="G275" i="11"/>
  <c r="G283" i="11"/>
  <c r="G291" i="11"/>
  <c r="G299" i="11"/>
  <c r="G314" i="11"/>
  <c r="G321" i="11"/>
  <c r="G325" i="11"/>
  <c r="G327" i="11"/>
  <c r="G346" i="11"/>
  <c r="G353" i="11"/>
  <c r="G357" i="11"/>
  <c r="G359" i="11"/>
  <c r="G378" i="11"/>
  <c r="G385" i="11"/>
  <c r="G389" i="11"/>
  <c r="G391" i="11"/>
  <c r="G438" i="11"/>
  <c r="G322" i="11"/>
  <c r="G329" i="11"/>
  <c r="G333" i="11"/>
  <c r="G335" i="11"/>
  <c r="G354" i="11"/>
  <c r="G361" i="11"/>
  <c r="G365" i="11"/>
  <c r="G367" i="11"/>
  <c r="G386" i="11"/>
  <c r="G393" i="11"/>
  <c r="G401" i="11"/>
  <c r="G409" i="11"/>
  <c r="G417" i="11"/>
  <c r="G425" i="11"/>
  <c r="G429" i="11"/>
  <c r="G442" i="11"/>
  <c r="G446" i="11"/>
  <c r="G454" i="11"/>
  <c r="G462" i="11"/>
  <c r="G470" i="11"/>
  <c r="G478" i="11"/>
  <c r="G486" i="11"/>
  <c r="G494" i="11"/>
  <c r="G502" i="11"/>
  <c r="G510" i="11"/>
  <c r="G518" i="11"/>
  <c r="G550" i="11"/>
  <c r="G585" i="11"/>
  <c r="G598" i="11"/>
  <c r="G397" i="11"/>
  <c r="G405" i="11"/>
  <c r="G413" i="11"/>
  <c r="G421" i="11"/>
  <c r="G433" i="11"/>
  <c r="G537" i="11"/>
  <c r="G569" i="11"/>
  <c r="G582" i="11"/>
  <c r="G525" i="11"/>
  <c r="G541" i="11"/>
  <c r="G557" i="11"/>
  <c r="G573" i="11"/>
  <c r="G589" i="11"/>
  <c r="G605" i="11"/>
  <c r="G529" i="11"/>
  <c r="G545" i="11"/>
  <c r="G561" i="11"/>
  <c r="G577" i="11"/>
  <c r="G593" i="11"/>
  <c r="G609" i="11"/>
  <c r="G533" i="11"/>
  <c r="G549" i="11"/>
  <c r="G565" i="11"/>
  <c r="G581" i="11"/>
  <c r="G597" i="11"/>
  <c r="G613" i="11"/>
  <c r="G47" i="10"/>
  <c r="G114" i="10"/>
  <c r="G121" i="10"/>
  <c r="G125" i="10"/>
  <c r="G127" i="10"/>
  <c r="G146" i="10"/>
  <c r="G153" i="10"/>
  <c r="G157" i="10"/>
  <c r="G159" i="10"/>
  <c r="G178" i="10"/>
  <c r="G185" i="10"/>
  <c r="G189" i="10"/>
  <c r="G191" i="10"/>
  <c r="G210" i="10"/>
  <c r="G237" i="10"/>
  <c r="G257" i="10"/>
  <c r="G261" i="10"/>
  <c r="G106" i="10"/>
  <c r="G117" i="10"/>
  <c r="G202" i="10"/>
  <c r="G213" i="10"/>
  <c r="G226" i="10"/>
  <c r="G22" i="10"/>
  <c r="G30" i="10"/>
  <c r="G38" i="10"/>
  <c r="G46" i="10"/>
  <c r="G54" i="10"/>
  <c r="G62" i="10"/>
  <c r="G70" i="10"/>
  <c r="G78" i="10"/>
  <c r="G86" i="10"/>
  <c r="G94" i="10"/>
  <c r="G101" i="10"/>
  <c r="G103" i="10"/>
  <c r="G122" i="10"/>
  <c r="G129" i="10"/>
  <c r="G133" i="10"/>
  <c r="G135" i="10"/>
  <c r="G154" i="10"/>
  <c r="G161" i="10"/>
  <c r="G165" i="10"/>
  <c r="G167" i="10"/>
  <c r="G186" i="10"/>
  <c r="G193" i="10"/>
  <c r="G197" i="10"/>
  <c r="G199" i="10"/>
  <c r="G221" i="10"/>
  <c r="G241" i="10"/>
  <c r="G245" i="10"/>
  <c r="G258" i="10"/>
  <c r="G138" i="10"/>
  <c r="G149" i="10"/>
  <c r="G170" i="10"/>
  <c r="G181" i="10"/>
  <c r="G98" i="10"/>
  <c r="G105" i="10"/>
  <c r="G109" i="10"/>
  <c r="G111" i="10"/>
  <c r="G130" i="10"/>
  <c r="G137" i="10"/>
  <c r="G141" i="10"/>
  <c r="G143" i="10"/>
  <c r="G162" i="10"/>
  <c r="G169" i="10"/>
  <c r="G173" i="10"/>
  <c r="G175" i="10"/>
  <c r="G194" i="10"/>
  <c r="G201" i="10"/>
  <c r="G205" i="10"/>
  <c r="G207" i="10"/>
  <c r="G225" i="10"/>
  <c r="G229" i="10"/>
  <c r="G242" i="10"/>
  <c r="G217" i="10"/>
  <c r="G233" i="10"/>
  <c r="G249" i="10"/>
  <c r="G265" i="10"/>
  <c r="G253" i="10"/>
  <c r="G166" i="9"/>
  <c r="G171" i="9"/>
  <c r="G44" i="9"/>
  <c r="G52" i="9"/>
  <c r="G60" i="9"/>
  <c r="G68" i="9"/>
  <c r="G76" i="9"/>
  <c r="G84" i="9"/>
  <c r="G92" i="9"/>
  <c r="G100" i="9"/>
  <c r="G108" i="9"/>
  <c r="G116" i="9"/>
  <c r="G124" i="9"/>
  <c r="G132" i="9"/>
  <c r="G140" i="9"/>
  <c r="G148" i="9"/>
  <c r="G156" i="9"/>
  <c r="G162" i="9"/>
  <c r="G174" i="9"/>
  <c r="G167" i="9"/>
  <c r="G169" i="9"/>
  <c r="G40" i="9"/>
  <c r="G48" i="9"/>
  <c r="G64" i="9"/>
  <c r="G72" i="9"/>
  <c r="G80" i="9"/>
  <c r="G88" i="9"/>
  <c r="G96" i="9"/>
  <c r="G104" i="9"/>
  <c r="G112" i="9"/>
  <c r="G165" i="9"/>
  <c r="G173" i="9"/>
  <c r="G181" i="9"/>
  <c r="G189" i="9"/>
  <c r="G197" i="9"/>
  <c r="G205" i="9"/>
  <c r="G213" i="9"/>
  <c r="G221" i="9"/>
  <c r="G225" i="9"/>
  <c r="G229" i="9"/>
  <c r="G233" i="9"/>
  <c r="G237" i="9"/>
  <c r="G241" i="9"/>
  <c r="G245" i="9"/>
  <c r="G249" i="9"/>
  <c r="G253" i="9"/>
  <c r="G257" i="9"/>
  <c r="G261" i="9"/>
  <c r="G265" i="9"/>
  <c r="G269" i="9"/>
  <c r="G273" i="9"/>
  <c r="G277" i="9"/>
  <c r="G281" i="9"/>
  <c r="G285" i="9"/>
  <c r="G289" i="9"/>
  <c r="G293" i="9"/>
  <c r="G297" i="9"/>
  <c r="G301" i="9"/>
  <c r="G305" i="9"/>
  <c r="G309" i="9"/>
  <c r="G313" i="9"/>
  <c r="G317" i="9"/>
  <c r="G321" i="9"/>
  <c r="G325" i="9"/>
  <c r="G27" i="7"/>
  <c r="G31" i="7"/>
  <c r="G76" i="7"/>
  <c r="G108" i="7"/>
  <c r="G140" i="7"/>
  <c r="G40" i="7"/>
  <c r="G56" i="7"/>
  <c r="G72" i="7"/>
  <c r="G88" i="7"/>
  <c r="G104" i="7"/>
  <c r="G120" i="7"/>
  <c r="G136" i="7"/>
  <c r="G152" i="7"/>
  <c r="G168" i="7"/>
  <c r="G184" i="7"/>
  <c r="G23" i="7"/>
  <c r="G35" i="7"/>
  <c r="G44" i="7"/>
  <c r="G156" i="7"/>
  <c r="G172" i="7"/>
  <c r="G52" i="7"/>
  <c r="G68" i="7"/>
  <c r="G84" i="7"/>
  <c r="G100" i="7"/>
  <c r="G116" i="7"/>
  <c r="G132" i="7"/>
  <c r="G148" i="7"/>
  <c r="G164" i="7"/>
  <c r="G180" i="7"/>
  <c r="G19" i="7"/>
  <c r="G60" i="7"/>
  <c r="G92" i="7"/>
  <c r="G124" i="7"/>
  <c r="G48" i="7"/>
  <c r="G64" i="7"/>
  <c r="G80" i="7"/>
  <c r="G96" i="7"/>
  <c r="G112" i="7"/>
  <c r="G128" i="7"/>
  <c r="G144" i="7"/>
  <c r="G160" i="7"/>
  <c r="G176" i="7"/>
  <c r="G124" i="6"/>
  <c r="G172" i="6"/>
  <c r="G102" i="6"/>
  <c r="G106" i="6"/>
  <c r="G120" i="6"/>
  <c r="G136" i="6"/>
  <c r="G152" i="6"/>
  <c r="G168" i="6"/>
  <c r="G184" i="6"/>
  <c r="G65" i="6"/>
  <c r="G69" i="6"/>
  <c r="G73" i="6"/>
  <c r="G77" i="6"/>
  <c r="G81" i="6"/>
  <c r="G85" i="6"/>
  <c r="G89" i="6"/>
  <c r="G93" i="6"/>
  <c r="G97" i="6"/>
  <c r="G101" i="6"/>
  <c r="G105" i="6"/>
  <c r="G116" i="6"/>
  <c r="G132" i="6"/>
  <c r="G148" i="6"/>
  <c r="G164" i="6"/>
  <c r="G180" i="6"/>
  <c r="G140" i="6"/>
  <c r="G156" i="6"/>
  <c r="G112" i="6"/>
  <c r="G128" i="6"/>
  <c r="G144" i="6"/>
  <c r="G160" i="6"/>
  <c r="G176" i="6"/>
  <c r="G114" i="5"/>
  <c r="G59" i="5"/>
  <c r="G21" i="5"/>
  <c r="G145" i="5"/>
  <c r="G161" i="5"/>
  <c r="G177" i="5"/>
  <c r="G133" i="5"/>
  <c r="G149" i="5"/>
  <c r="G165" i="5"/>
  <c r="G181" i="5"/>
  <c r="G129" i="5"/>
  <c r="G137" i="5"/>
  <c r="G153" i="5"/>
  <c r="G169" i="5"/>
  <c r="G185" i="5"/>
  <c r="G67" i="5"/>
  <c r="G71" i="5"/>
  <c r="G75" i="5"/>
  <c r="G79" i="5"/>
  <c r="G83" i="5"/>
  <c r="G87" i="5"/>
  <c r="G91" i="5"/>
  <c r="G95" i="5"/>
  <c r="G99" i="5"/>
  <c r="G103" i="5"/>
  <c r="G107" i="5"/>
  <c r="G125" i="5"/>
  <c r="G141" i="5"/>
  <c r="G157" i="5"/>
  <c r="G173" i="5"/>
  <c r="K214" i="3" l="1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4" i="3"/>
  <c r="K23" i="3"/>
  <c r="K22" i="3"/>
  <c r="K21" i="3"/>
  <c r="K20" i="3"/>
  <c r="K19" i="3"/>
  <c r="K18" i="3"/>
  <c r="K17" i="3"/>
  <c r="K14" i="3"/>
  <c r="K13" i="3"/>
  <c r="K12" i="3"/>
  <c r="K11" i="3"/>
  <c r="K10" i="3"/>
  <c r="K9" i="3"/>
  <c r="K8" i="3"/>
  <c r="K7" i="3"/>
  <c r="K6" i="3"/>
  <c r="K5" i="3"/>
  <c r="H79" i="2" l="1"/>
  <c r="H78" i="2"/>
  <c r="H77" i="2"/>
  <c r="H76" i="2"/>
  <c r="H75" i="2"/>
  <c r="H72" i="2"/>
  <c r="H70" i="2"/>
  <c r="H67" i="2"/>
  <c r="H65" i="2"/>
  <c r="H63" i="2"/>
  <c r="H62" i="2"/>
  <c r="H60" i="2"/>
  <c r="H58" i="2"/>
  <c r="H57" i="2"/>
  <c r="H55" i="2"/>
  <c r="H54" i="2"/>
  <c r="H53" i="2"/>
  <c r="H52" i="2"/>
  <c r="H51" i="2"/>
  <c r="H49" i="2"/>
  <c r="H48" i="2"/>
  <c r="H47" i="2"/>
  <c r="H46" i="2"/>
  <c r="H45" i="2"/>
  <c r="H43" i="2"/>
  <c r="H42" i="2"/>
  <c r="H37" i="2"/>
  <c r="H36" i="2"/>
  <c r="H31" i="2"/>
  <c r="H30" i="2"/>
  <c r="H25" i="2"/>
  <c r="H18" i="2"/>
  <c r="H12" i="2"/>
  <c r="H6" i="2"/>
</calcChain>
</file>

<file path=xl/sharedStrings.xml><?xml version="1.0" encoding="utf-8"?>
<sst xmlns="http://schemas.openxmlformats.org/spreadsheetml/2006/main" count="1754" uniqueCount="754">
  <si>
    <t>Krajské normativy pro rozpis rozpočtu přímých výdajů regionálního školství Plzeňského kraje na rok 2017</t>
  </si>
  <si>
    <t xml:space="preserve">Ukazatel prům. počtu výkonů připadající na 1 zaměstnance </t>
  </si>
  <si>
    <t>Ukaz. průměr. výše měsíčního platu</t>
  </si>
  <si>
    <t>Základní částka</t>
  </si>
  <si>
    <t>z toho</t>
  </si>
  <si>
    <t>§/ písm</t>
  </si>
  <si>
    <t>Jednotka výkonu dle vyhlášky č. 492/2005 Sb., o krajských normativech</t>
  </si>
  <si>
    <t>Np</t>
  </si>
  <si>
    <t>No</t>
  </si>
  <si>
    <t>PP - ped.</t>
  </si>
  <si>
    <t>PO - nep.</t>
  </si>
  <si>
    <t>Základní částka na jednotku výkonu</t>
  </si>
  <si>
    <t>MP</t>
  </si>
  <si>
    <t xml:space="preserve">ONIV </t>
  </si>
  <si>
    <t>x</t>
  </si>
  <si>
    <t>§</t>
  </si>
  <si>
    <t>druh školy, zařízení/obor vzdělání</t>
  </si>
  <si>
    <t xml:space="preserve">pedagogického </t>
  </si>
  <si>
    <t xml:space="preserve">nepedagogického </t>
  </si>
  <si>
    <t>Kč</t>
  </si>
  <si>
    <t>§ 1)</t>
  </si>
  <si>
    <t>Předškolní vzdělávání</t>
  </si>
  <si>
    <t>a)</t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</si>
  <si>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</si>
  <si>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 xml:space="preserve">od 13 do 18 </t>
    </r>
    <r>
      <rPr>
        <sz val="10"/>
        <rFont val="Arial CE"/>
        <family val="2"/>
        <charset val="238"/>
      </rPr>
      <t>dětí včetně, jde-li o dítě ve třídě (škole) s celodenním provozem</t>
    </r>
  </si>
  <si>
    <r>
      <t>2,4962*x</t>
    </r>
    <r>
      <rPr>
        <b/>
        <vertAlign val="superscript"/>
        <sz val="9"/>
        <rFont val="Arial CE"/>
        <family val="2"/>
        <charset val="238"/>
      </rPr>
      <t>0,5</t>
    </r>
    <r>
      <rPr>
        <b/>
        <sz val="9"/>
        <rFont val="Arial CE"/>
        <charset val="238"/>
      </rPr>
      <t>-0,5</t>
    </r>
  </si>
  <si>
    <r>
      <t xml:space="preserve"> -0,0005*x</t>
    </r>
    <r>
      <rPr>
        <b/>
        <vertAlign val="superscript"/>
        <sz val="9"/>
        <rFont val="Arial CE"/>
        <charset val="238"/>
      </rPr>
      <t xml:space="preserve">2 </t>
    </r>
    <r>
      <rPr>
        <b/>
        <sz val="9"/>
        <rFont val="Arial CE"/>
        <charset val="238"/>
      </rPr>
      <t>+0,1103*x+35,00</t>
    </r>
  </si>
  <si>
    <t>příloha 1</t>
  </si>
  <si>
    <r>
      <t xml:space="preserve">dítě mateřské školy </t>
    </r>
    <r>
      <rPr>
        <b/>
        <sz val="10"/>
        <rFont val="Arial CE"/>
        <family val="2"/>
        <charset val="238"/>
      </rPr>
      <t>od 19 do 26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</si>
  <si>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>3,89*x</t>
    </r>
    <r>
      <rPr>
        <b/>
        <vertAlign val="superscript"/>
        <sz val="9"/>
        <rFont val="Arial CE"/>
        <family val="2"/>
        <charset val="238"/>
      </rPr>
      <t>0,355</t>
    </r>
    <r>
      <rPr>
        <b/>
        <sz val="9"/>
        <rFont val="Arial CE"/>
        <charset val="238"/>
      </rPr>
      <t>-0,5</t>
    </r>
  </si>
  <si>
    <r>
      <t xml:space="preserve"> -0,0005*x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 xml:space="preserve"> +0,1103*x+35,00</t>
    </r>
  </si>
  <si>
    <r>
      <t xml:space="preserve">dítě mateřské školy </t>
    </r>
    <r>
      <rPr>
        <b/>
        <sz val="10"/>
        <rFont val="Arial CE"/>
        <family val="2"/>
        <charset val="238"/>
      </rPr>
      <t>od 27 do 56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</si>
  <si>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t>Ln(x)+8,59</t>
  </si>
  <si>
    <r>
      <t xml:space="preserve">dítě mateřské školy </t>
    </r>
    <r>
      <rPr>
        <b/>
        <sz val="10"/>
        <rFont val="Arial CE"/>
        <charset val="238"/>
      </rPr>
      <t>o</t>
    </r>
    <r>
      <rPr>
        <b/>
        <sz val="10"/>
        <rFont val="Arial CE"/>
        <family val="2"/>
        <charset val="238"/>
      </rPr>
      <t>d 57 do 110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</si>
  <si>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t>0,0015*x+12,64</t>
  </si>
  <si>
    <r>
      <t xml:space="preserve">mateřská škola </t>
    </r>
    <r>
      <rPr>
        <b/>
        <sz val="10"/>
        <rFont val="Arial CE"/>
        <family val="2"/>
        <charset val="238"/>
      </rPr>
      <t>od 111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</si>
  <si>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t>0,0015*x+12,7</t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</si>
  <si>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</si>
  <si>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13 do 18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</si>
  <si>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>2*(2,4962*x</t>
    </r>
    <r>
      <rPr>
        <b/>
        <vertAlign val="superscript"/>
        <sz val="9"/>
        <rFont val="Arial CE"/>
        <family val="2"/>
        <charset val="238"/>
      </rPr>
      <t>0,5</t>
    </r>
    <r>
      <rPr>
        <b/>
        <sz val="9"/>
        <rFont val="Arial CE"/>
        <charset val="238"/>
      </rPr>
      <t>)</t>
    </r>
  </si>
  <si>
    <r>
      <t>2*(-0,0005*x</t>
    </r>
    <r>
      <rPr>
        <b/>
        <vertAlign val="superscript"/>
        <sz val="9"/>
        <rFont val="Arial CE"/>
        <family val="2"/>
        <charset val="238"/>
      </rPr>
      <t>2</t>
    </r>
    <r>
      <rPr>
        <b/>
        <sz val="9"/>
        <rFont val="Arial CE"/>
        <family val="2"/>
        <charset val="238"/>
      </rPr>
      <t>+0,1103*x +31,00)</t>
    </r>
  </si>
  <si>
    <t>příloha 1a</t>
  </si>
  <si>
    <r>
      <t xml:space="preserve">dítě mateřské školy </t>
    </r>
    <r>
      <rPr>
        <b/>
        <sz val="10"/>
        <rFont val="Arial CE"/>
        <family val="2"/>
        <charset val="238"/>
      </rPr>
      <t>od 19 do 24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</si>
  <si>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>2*(3,89*x</t>
    </r>
    <r>
      <rPr>
        <b/>
        <vertAlign val="superscript"/>
        <sz val="9"/>
        <rFont val="Arial CE"/>
        <family val="2"/>
        <charset val="238"/>
      </rPr>
      <t>0,355</t>
    </r>
    <r>
      <rPr>
        <b/>
        <sz val="9"/>
        <rFont val="Arial CE"/>
        <family val="2"/>
        <charset val="238"/>
      </rPr>
      <t>)</t>
    </r>
  </si>
  <si>
    <r>
      <t xml:space="preserve">dítě mateřské školy </t>
    </r>
    <r>
      <rPr>
        <b/>
        <sz val="10"/>
        <rFont val="Arial CE"/>
        <family val="2"/>
        <charset val="238"/>
      </rPr>
      <t>od 25 do 56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</si>
  <si>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t>2*(Ln(x)+8,803)</t>
  </si>
  <si>
    <r>
      <t xml:space="preserve">dítě mateřské školy </t>
    </r>
    <r>
      <rPr>
        <b/>
        <sz val="10"/>
        <rFont val="Arial CE"/>
        <family val="2"/>
        <charset val="238"/>
      </rPr>
      <t>od 57 do 106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</si>
  <si>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t>2*(0,0015*x+12,74285)</t>
  </si>
  <si>
    <r>
      <t xml:space="preserve">dítě mateřské školy </t>
    </r>
    <r>
      <rPr>
        <b/>
        <sz val="10"/>
        <rFont val="Arial CE"/>
        <family val="2"/>
        <charset val="238"/>
      </rPr>
      <t>od 107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</si>
  <si>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t>c)</t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</si>
  <si>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</si>
  <si>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 xml:space="preserve">dítě mateřské školy </t>
    </r>
    <r>
      <rPr>
        <b/>
        <sz val="10"/>
        <rFont val="Arial CE"/>
        <family val="2"/>
        <charset val="238"/>
      </rPr>
      <t>od 13 do 18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</si>
  <si>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>2,5*(2,4962*x</t>
    </r>
    <r>
      <rPr>
        <b/>
        <vertAlign val="superscript"/>
        <sz val="9"/>
        <rFont val="Arial CE"/>
        <family val="2"/>
        <charset val="238"/>
      </rPr>
      <t>0,5</t>
    </r>
    <r>
      <rPr>
        <b/>
        <sz val="9"/>
        <rFont val="Arial CE"/>
        <charset val="238"/>
      </rPr>
      <t>)</t>
    </r>
  </si>
  <si>
    <t>příloha 1b</t>
  </si>
  <si>
    <r>
      <t>dítě mateřské školy</t>
    </r>
    <r>
      <rPr>
        <b/>
        <sz val="10"/>
        <rFont val="Arial CE"/>
        <family val="2"/>
        <charset val="238"/>
      </rPr>
      <t xml:space="preserve"> od 19 do 24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</si>
  <si>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>2,5*(3,89*x</t>
    </r>
    <r>
      <rPr>
        <b/>
        <vertAlign val="superscript"/>
        <sz val="9"/>
        <rFont val="Arial CE"/>
        <family val="2"/>
        <charset val="238"/>
      </rPr>
      <t>0,355</t>
    </r>
    <r>
      <rPr>
        <b/>
        <sz val="9"/>
        <rFont val="Arial CE"/>
        <family val="2"/>
        <charset val="238"/>
      </rPr>
      <t>)</t>
    </r>
  </si>
  <si>
    <r>
      <t>dítě mateřské školy</t>
    </r>
    <r>
      <rPr>
        <b/>
        <sz val="10"/>
        <rFont val="Arial CE"/>
        <family val="2"/>
        <charset val="238"/>
      </rPr>
      <t xml:space="preserve"> od 25 do 56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</si>
  <si>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t>2,5*(Ln(x)+8,803)</t>
  </si>
  <si>
    <r>
      <t xml:space="preserve">mateřská škola </t>
    </r>
    <r>
      <rPr>
        <b/>
        <sz val="10"/>
        <rFont val="Arial CE"/>
        <family val="2"/>
        <charset val="238"/>
      </rPr>
      <t>od 57 do 106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</si>
  <si>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t>2,5*(0,0015*x+12,74285)</t>
  </si>
  <si>
    <r>
      <t xml:space="preserve">dítě mateřské školy </t>
    </r>
    <r>
      <rPr>
        <b/>
        <sz val="10"/>
        <rFont val="Arial CE"/>
        <family val="2"/>
        <charset val="238"/>
      </rPr>
      <t xml:space="preserve">od 107 </t>
    </r>
    <r>
      <rPr>
        <sz val="10"/>
        <rFont val="Arial CE"/>
        <family val="2"/>
        <charset val="238"/>
      </rPr>
      <t>dětí včetně, jde-li o dítě s omezenou délkou docházky (zák.117/1995 Sb.,ve znění pozdějších předpisů)</t>
    </r>
  </si>
  <si>
    <t>Základní vzdělávání</t>
  </si>
  <si>
    <t>e)</t>
  </si>
  <si>
    <r>
      <t xml:space="preserve">žák základní školy, </t>
    </r>
    <r>
      <rPr>
        <b/>
        <sz val="10"/>
        <rFont val="Arial"/>
        <family val="2"/>
      </rPr>
      <t>do 9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</si>
  <si>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10 do 15</t>
    </r>
    <r>
      <rPr>
        <sz val="10"/>
        <rFont val="Arial"/>
        <family val="2"/>
        <charset val="238"/>
      </rPr>
      <t xml:space="preserve"> žáků včetně, tvořené pouze třídami prvního stupně</t>
    </r>
  </si>
  <si>
    <t>4,7*Ln(x)-3,78</t>
  </si>
  <si>
    <r>
      <t>0,94*(-0,00285*x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+0,62285*x+17,497)</t>
    </r>
  </si>
  <si>
    <t>příloha 2</t>
  </si>
  <si>
    <r>
      <t xml:space="preserve">žák základní školy, </t>
    </r>
    <r>
      <rPr>
        <b/>
        <sz val="10"/>
        <rFont val="Arial"/>
        <family val="2"/>
      </rPr>
      <t>od 16 do 21</t>
    </r>
    <r>
      <rPr>
        <sz val="10"/>
        <rFont val="Arial"/>
        <family val="2"/>
        <charset val="238"/>
      </rPr>
      <t xml:space="preserve"> žáků včetně, tvořené pouze třídami prvního stupně</t>
    </r>
  </si>
  <si>
    <t>3,91*Ln(x*0,51)+1,06</t>
  </si>
  <si>
    <r>
      <t>0,94*(-0,00285*x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 xml:space="preserve"> +0,62285*x+17,497)</t>
    </r>
  </si>
  <si>
    <r>
      <t>žák základní školy, o</t>
    </r>
    <r>
      <rPr>
        <b/>
        <sz val="10"/>
        <rFont val="Arial"/>
        <family val="2"/>
      </rPr>
      <t>d 22 do 60</t>
    </r>
    <r>
      <rPr>
        <sz val="10"/>
        <rFont val="Arial"/>
        <family val="2"/>
        <charset val="238"/>
      </rPr>
      <t xml:space="preserve"> žáků včetně, tvořené pouze třídami prvního stupně</t>
    </r>
  </si>
  <si>
    <t>2,98*Ln(x*0,86)+1,78</t>
  </si>
  <si>
    <r>
      <t xml:space="preserve">žák základní školy, </t>
    </r>
    <r>
      <rPr>
        <b/>
        <sz val="10"/>
        <rFont val="Arial"/>
        <family val="2"/>
      </rPr>
      <t>od 61 do 99</t>
    </r>
    <r>
      <rPr>
        <sz val="10"/>
        <rFont val="Arial"/>
        <family val="2"/>
        <charset val="238"/>
      </rPr>
      <t xml:space="preserve"> žáků včetně, tvořené pouze třídami prvního stupně</t>
    </r>
  </si>
  <si>
    <t>13,64+0,04*x-2,53</t>
  </si>
  <si>
    <r>
      <t xml:space="preserve">žák základní školy, </t>
    </r>
    <r>
      <rPr>
        <b/>
        <sz val="10"/>
        <rFont val="Arial"/>
        <family val="2"/>
      </rPr>
      <t>od 100</t>
    </r>
    <r>
      <rPr>
        <sz val="10"/>
        <rFont val="Arial"/>
        <family val="2"/>
        <charset val="238"/>
      </rPr>
      <t xml:space="preserve"> žáků, tvořené pouze třídami prvního stupně</t>
    </r>
  </si>
  <si>
    <t>f)</t>
  </si>
  <si>
    <r>
      <t xml:space="preserve">žák 1.stupně základní školy </t>
    </r>
    <r>
      <rPr>
        <b/>
        <sz val="10"/>
        <rFont val="Arial"/>
        <family val="2"/>
      </rPr>
      <t>do 88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</si>
  <si>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89 až 149</t>
    </r>
    <r>
      <rPr>
        <sz val="10"/>
        <rFont val="Arial"/>
        <family val="2"/>
        <charset val="238"/>
      </rPr>
      <t xml:space="preserve"> žáky včetně, tvořené oběma stupni</t>
    </r>
  </si>
  <si>
    <r>
      <t>-0,00000622*x</t>
    </r>
    <r>
      <rPr>
        <b/>
        <vertAlign val="superscript"/>
        <sz val="9"/>
        <rFont val="Arial CE"/>
        <charset val="238"/>
      </rPr>
      <t>3</t>
    </r>
    <r>
      <rPr>
        <b/>
        <sz val="9"/>
        <rFont val="Arial CE"/>
        <family val="2"/>
        <charset val="238"/>
      </rPr>
      <t>+ 0,0009011*x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>+0,108211*x+2,2</t>
    </r>
  </si>
  <si>
    <t>příloha 2a</t>
  </si>
  <si>
    <r>
      <t xml:space="preserve">žák 1.stupně základní školy s </t>
    </r>
    <r>
      <rPr>
        <b/>
        <sz val="10"/>
        <rFont val="Arial"/>
        <family val="2"/>
      </rPr>
      <t>150 až 230</t>
    </r>
    <r>
      <rPr>
        <sz val="10"/>
        <rFont val="Arial"/>
        <family val="2"/>
        <charset val="238"/>
      </rPr>
      <t xml:space="preserve"> žáky včetně, tvořené oběma stupni</t>
    </r>
  </si>
  <si>
    <t>0,022*x+14,445</t>
  </si>
  <si>
    <r>
      <t xml:space="preserve">žák 1.stupně základní školy s </t>
    </r>
    <r>
      <rPr>
        <b/>
        <sz val="10"/>
        <rFont val="Arial"/>
        <family val="2"/>
      </rPr>
      <t>231 až 320</t>
    </r>
    <r>
      <rPr>
        <sz val="10"/>
        <rFont val="Arial"/>
        <family val="2"/>
        <charset val="238"/>
      </rPr>
      <t xml:space="preserve"> žáky včetně, tvořené oběma stupni</t>
    </r>
  </si>
  <si>
    <t>0,0045*x+18,455</t>
  </si>
  <si>
    <r>
      <t xml:space="preserve">žák 1.stupně základní školy s </t>
    </r>
    <r>
      <rPr>
        <b/>
        <sz val="10"/>
        <rFont val="Arial"/>
        <family val="2"/>
      </rPr>
      <t>321 až 399</t>
    </r>
    <r>
      <rPr>
        <sz val="10"/>
        <rFont val="Arial"/>
        <family val="2"/>
        <charset val="238"/>
      </rPr>
      <t xml:space="preserve"> žáky včetně, tvořené oběma stupni</t>
    </r>
  </si>
  <si>
    <t>0,007*x+17,63</t>
  </si>
  <si>
    <r>
      <t xml:space="preserve">žák 1.stupně základní školy s </t>
    </r>
    <r>
      <rPr>
        <b/>
        <sz val="10"/>
        <rFont val="Arial"/>
        <family val="2"/>
      </rPr>
      <t xml:space="preserve">400 a více </t>
    </r>
    <r>
      <rPr>
        <sz val="10"/>
        <rFont val="Arial"/>
        <family val="2"/>
        <charset val="238"/>
      </rPr>
      <t>žáky,</t>
    </r>
    <r>
      <rPr>
        <sz val="10"/>
        <rFont val="Arial"/>
        <family val="2"/>
        <charset val="238"/>
      </rPr>
      <t xml:space="preserve"> tvořené oběma stupni</t>
    </r>
  </si>
  <si>
    <t>g)</t>
  </si>
  <si>
    <r>
      <t xml:space="preserve">žák 2.stupně základní školy do </t>
    </r>
    <r>
      <rPr>
        <b/>
        <sz val="10"/>
        <rFont val="Arial"/>
        <family val="2"/>
        <charset val="238"/>
      </rPr>
      <t>69</t>
    </r>
    <r>
      <rPr>
        <sz val="10"/>
        <rFont val="Arial"/>
        <family val="2"/>
        <charset val="238"/>
      </rPr>
      <t xml:space="preserve"> žáků včetně, tvořené oběma stupni</t>
    </r>
  </si>
  <si>
    <r>
      <t>žák 2.stupně základní školy s</t>
    </r>
    <r>
      <rPr>
        <b/>
        <sz val="10"/>
        <rFont val="Arial"/>
        <family val="2"/>
        <charset val="238"/>
      </rPr>
      <t xml:space="preserve"> 70 </t>
    </r>
    <r>
      <rPr>
        <b/>
        <sz val="10"/>
        <rFont val="Arial"/>
        <family val="2"/>
      </rPr>
      <t>až 110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</si>
  <si>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 -0,000009*x</t>
    </r>
    <r>
      <rPr>
        <b/>
        <vertAlign val="superscript"/>
        <sz val="9"/>
        <rFont val="Arial CE"/>
        <charset val="238"/>
      </rPr>
      <t>3</t>
    </r>
    <r>
      <rPr>
        <b/>
        <sz val="9"/>
        <rFont val="Arial CE"/>
        <family val="2"/>
        <charset val="238"/>
      </rPr>
      <t>+ 0,0009*x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>+0,118*x +0,15</t>
    </r>
  </si>
  <si>
    <t>příloha 2b</t>
  </si>
  <si>
    <r>
      <t xml:space="preserve">žák 2.stupně základní školy s </t>
    </r>
    <r>
      <rPr>
        <b/>
        <sz val="10"/>
        <rFont val="Arial"/>
        <family val="2"/>
      </rPr>
      <t>111 až 160</t>
    </r>
    <r>
      <rPr>
        <sz val="10"/>
        <rFont val="Arial"/>
        <family val="2"/>
        <charset val="238"/>
      </rPr>
      <t xml:space="preserve"> žáky včetně, tvořené oběma stupni</t>
    </r>
  </si>
  <si>
    <t>0,0094*x+11,0</t>
  </si>
  <si>
    <r>
      <t xml:space="preserve">žák 2.stupně základní školy s </t>
    </r>
    <r>
      <rPr>
        <b/>
        <sz val="10"/>
        <rFont val="Arial"/>
        <family val="2"/>
      </rPr>
      <t xml:space="preserve">161 až 210 </t>
    </r>
    <r>
      <rPr>
        <sz val="10"/>
        <rFont val="Arial"/>
        <family val="2"/>
        <charset val="238"/>
      </rPr>
      <t>žáky včetně, tvořené oběma stupni</t>
    </r>
  </si>
  <si>
    <t>0,01*x+11,07</t>
  </si>
  <si>
    <r>
      <t xml:space="preserve">žák 2.stupně základní školy s </t>
    </r>
    <r>
      <rPr>
        <b/>
        <sz val="10"/>
        <rFont val="Arial"/>
        <family val="2"/>
      </rPr>
      <t>211 až 320</t>
    </r>
    <r>
      <rPr>
        <sz val="10"/>
        <rFont val="Arial"/>
        <family val="2"/>
        <charset val="238"/>
      </rPr>
      <t xml:space="preserve"> žáky včetně, tvořené oběma stupni</t>
    </r>
  </si>
  <si>
    <t>0,0095*x+11,18</t>
  </si>
  <si>
    <r>
      <t xml:space="preserve">žák 2.stupně základní školy s </t>
    </r>
    <r>
      <rPr>
        <b/>
        <sz val="10"/>
        <rFont val="Arial"/>
        <family val="2"/>
      </rPr>
      <t>321 a více</t>
    </r>
    <r>
      <rPr>
        <sz val="10"/>
        <rFont val="Arial"/>
        <family val="2"/>
        <charset val="238"/>
      </rPr>
      <t xml:space="preserve"> žáky, tvořené oběma stupni</t>
    </r>
  </si>
  <si>
    <t>f,g)</t>
  </si>
  <si>
    <r>
      <t xml:space="preserve">žák základní školy, tvořené oběma stupni </t>
    </r>
    <r>
      <rPr>
        <b/>
        <sz val="10"/>
        <rFont val="Arial"/>
        <family val="2"/>
      </rPr>
      <t>do 152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</si>
  <si>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r>
      <t xml:space="preserve">žák základní školy, tvořené oběma stupni </t>
    </r>
    <r>
      <rPr>
        <b/>
        <sz val="10"/>
        <rFont val="Arial"/>
        <family val="2"/>
      </rPr>
      <t>od 153 do 753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</si>
  <si>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r>
      <t>0,928*(-0,0000491*x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+0,0818939*x+34,00)</t>
    </r>
  </si>
  <si>
    <t>příloha 2c</t>
  </si>
  <si>
    <r>
      <t xml:space="preserve">žák základní školy, tvořené oběma stupni </t>
    </r>
    <r>
      <rPr>
        <b/>
        <sz val="10"/>
        <rFont val="Arial"/>
        <family val="2"/>
      </rPr>
      <t>od 754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</si>
  <si>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t>h)</t>
  </si>
  <si>
    <r>
      <t xml:space="preserve">žák v </t>
    </r>
    <r>
      <rPr>
        <b/>
        <sz val="10"/>
        <rFont val="Arial"/>
        <family val="2"/>
      </rPr>
      <t>základní škole speciální</t>
    </r>
  </si>
  <si>
    <t>k)</t>
  </si>
  <si>
    <t>u</t>
  </si>
  <si>
    <r>
      <t xml:space="preserve">žák </t>
    </r>
    <r>
      <rPr>
        <b/>
        <sz val="10"/>
        <rFont val="Arial"/>
        <family val="2"/>
      </rPr>
      <t>kursu</t>
    </r>
    <r>
      <rPr>
        <sz val="10"/>
        <rFont val="Arial"/>
        <family val="2"/>
        <charset val="238"/>
      </rPr>
      <t xml:space="preserve"> pro získání základního vzdělání</t>
    </r>
  </si>
  <si>
    <t>s)</t>
  </si>
  <si>
    <t>v</t>
  </si>
  <si>
    <r>
      <t xml:space="preserve">dítě v </t>
    </r>
    <r>
      <rPr>
        <b/>
        <sz val="10"/>
        <rFont val="Arial"/>
        <family val="2"/>
      </rPr>
      <t xml:space="preserve">přípravném stupni </t>
    </r>
    <r>
      <rPr>
        <sz val="10"/>
        <rFont val="Arial"/>
        <family val="2"/>
        <charset val="238"/>
      </rPr>
      <t>ZŠ speciální</t>
    </r>
  </si>
  <si>
    <t>r)</t>
  </si>
  <si>
    <t>i)</t>
  </si>
  <si>
    <r>
      <t xml:space="preserve">dítě v </t>
    </r>
    <r>
      <rPr>
        <b/>
        <sz val="10"/>
        <rFont val="Arial"/>
        <family val="2"/>
        <charset val="238"/>
      </rPr>
      <t>přípravné třídě ZŠ</t>
    </r>
    <r>
      <rPr>
        <sz val="10"/>
        <rFont val="Arial"/>
        <family val="2"/>
        <charset val="238"/>
      </rPr>
      <t xml:space="preserve"> pro děti v posledním roce před zahájením povinné školní docházky</t>
    </r>
  </si>
  <si>
    <t>l)</t>
  </si>
  <si>
    <t>Základní umělecké školy</t>
  </si>
  <si>
    <t>žák základní umělecké školy v hudebním oboru s individuální výukou</t>
  </si>
  <si>
    <t>žák základní umělecké školy v hudebním oboru s kolektivní výukou</t>
  </si>
  <si>
    <t xml:space="preserve">žák základní umělecké školy ve výtvarném oboru </t>
  </si>
  <si>
    <t>žák základní umělecké školy v tanečním oboru</t>
  </si>
  <si>
    <t>žák základní umělecké školy v literárně dramatickém oboru</t>
  </si>
  <si>
    <r>
      <t xml:space="preserve">Školní družina - </t>
    </r>
    <r>
      <rPr>
        <sz val="10"/>
        <rFont val="Arial CE"/>
        <family val="2"/>
        <charset val="238"/>
      </rPr>
      <t>žák ve školní družině</t>
    </r>
  </si>
  <si>
    <t>1,12233*Ln(x)+26,078</t>
  </si>
  <si>
    <t>příloha3</t>
  </si>
  <si>
    <t>příloha 3</t>
  </si>
  <si>
    <t>q)</t>
  </si>
  <si>
    <r>
      <t>Školní klub -</t>
    </r>
    <r>
      <rPr>
        <sz val="10"/>
        <rFont val="Arial CE"/>
        <family val="2"/>
        <charset val="238"/>
      </rPr>
      <t xml:space="preserve"> žák ve školním klubu</t>
    </r>
  </si>
  <si>
    <t>p)</t>
  </si>
  <si>
    <r>
      <t xml:space="preserve">Středisko pro volný čas dětí a mládeže (SVČ) - </t>
    </r>
    <r>
      <rPr>
        <sz val="10"/>
        <rFont val="Arial CE"/>
        <family val="2"/>
        <charset val="238"/>
      </rPr>
      <t>žák, student ve SVČ</t>
    </r>
  </si>
  <si>
    <t>t)</t>
  </si>
  <si>
    <t>Školní stravování</t>
  </si>
  <si>
    <t>t),  2)</t>
  </si>
  <si>
    <r>
      <t xml:space="preserve">  -0,0009*x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+0,2862*x+19</t>
    </r>
  </si>
  <si>
    <t>příloha 4</t>
  </si>
  <si>
    <t>t),  1)</t>
  </si>
  <si>
    <t xml:space="preserve">0,89 Korekce výkonů dle odst.9) §4 vyhlášky </t>
  </si>
  <si>
    <t>10,899*Ln(x)+x/150-3</t>
  </si>
  <si>
    <t>příloha 4a</t>
  </si>
  <si>
    <t>t),  3)</t>
  </si>
  <si>
    <t>(10,899*Ln(x) +x/200)*0,5-1,5</t>
  </si>
  <si>
    <t>příloha 4b</t>
  </si>
  <si>
    <t>t),  4)</t>
  </si>
  <si>
    <t>(10,899*Ln(x) +x/200)*1,667</t>
  </si>
  <si>
    <t>příloha 4c</t>
  </si>
  <si>
    <t>Domovy mládeže</t>
  </si>
  <si>
    <t>u),  1)</t>
  </si>
  <si>
    <r>
      <t xml:space="preserve">1 ubytovaný v DM, který se zároveň vzdělává v ZŠ, SŠ nebo konzervatoři </t>
    </r>
    <r>
      <rPr>
        <b/>
        <sz val="10"/>
        <rFont val="Arial"/>
        <family val="2"/>
        <charset val="238"/>
      </rPr>
      <t xml:space="preserve">do 22 </t>
    </r>
    <r>
      <rPr>
        <sz val="10"/>
        <rFont val="Arial"/>
        <family val="2"/>
        <charset val="238"/>
      </rPr>
      <t>žáků včetně</t>
    </r>
  </si>
  <si>
    <r>
      <t xml:space="preserve">1 ubytovaný v DM, který se zároveň vzdělává  v ZŠ, SŠ  nebo konzervatoři </t>
    </r>
    <r>
      <rPr>
        <b/>
        <sz val="10"/>
        <rFont val="Arial"/>
        <family val="2"/>
        <charset val="238"/>
      </rPr>
      <t xml:space="preserve">od 23 do 275 </t>
    </r>
    <r>
      <rPr>
        <sz val="10"/>
        <rFont val="Arial"/>
        <family val="2"/>
        <charset val="238"/>
      </rPr>
      <t>žáků včetně</t>
    </r>
  </si>
  <si>
    <t>0,73*(6,558*Ln(x)-4)</t>
  </si>
  <si>
    <t>příloha 5</t>
  </si>
  <si>
    <r>
      <t xml:space="preserve">1 ubytovaný v DM, který se zároveň vzdělává  v ZŠ, SŠ  nebo konzervatoři </t>
    </r>
    <r>
      <rPr>
        <b/>
        <sz val="10"/>
        <rFont val="Arial"/>
        <family val="2"/>
        <charset val="238"/>
      </rPr>
      <t xml:space="preserve">od 276 </t>
    </r>
    <r>
      <rPr>
        <sz val="10"/>
        <rFont val="Arial"/>
        <family val="2"/>
        <charset val="238"/>
      </rPr>
      <t>žáků</t>
    </r>
  </si>
  <si>
    <t>u),  2)</t>
  </si>
  <si>
    <t xml:space="preserve">1 ubytovaný v domově mládeže, který se zároveň vzdělává ve vyšší odborné škole </t>
  </si>
  <si>
    <t>1,11*(1,1233*Ln(x)+17)</t>
  </si>
  <si>
    <t>příloha 5a</t>
  </si>
  <si>
    <t>Internáty</t>
  </si>
  <si>
    <t>v),  1)</t>
  </si>
  <si>
    <t>1 ubytovaný  dle § 1, písm.v) odst. 1)</t>
  </si>
  <si>
    <t>v),  2)</t>
  </si>
  <si>
    <t>1 ubytovaný  dle § 1, písm.v) odst. 2)</t>
  </si>
  <si>
    <t xml:space="preserve">w)  </t>
  </si>
  <si>
    <t>Dětský domov</t>
  </si>
  <si>
    <t>n)</t>
  </si>
  <si>
    <r>
      <t xml:space="preserve">Pedagogicko-psychologická poradna (PPP) </t>
    </r>
    <r>
      <rPr>
        <sz val="10"/>
        <rFont val="Arial CE"/>
        <family val="2"/>
        <charset val="238"/>
      </rPr>
      <t>- dítě, žák, student</t>
    </r>
  </si>
  <si>
    <t>Speciální pedagogické centrum (SPC)</t>
  </si>
  <si>
    <t xml:space="preserve">Ukazatel prům. počtu výkonů na 1 zaměstnance </t>
  </si>
  <si>
    <t>Obor</t>
  </si>
  <si>
    <t>kmenobor</t>
  </si>
  <si>
    <t>kmzamer</t>
  </si>
  <si>
    <t>vzděl</t>
  </si>
  <si>
    <t>Obor - název</t>
  </si>
  <si>
    <t>Průměr. plat Ped.</t>
  </si>
  <si>
    <t>Průměr. plat Neped.</t>
  </si>
  <si>
    <t>ZČ na jedn. výkonu</t>
  </si>
  <si>
    <t>obor vzdělání</t>
  </si>
  <si>
    <t>Gymnázia</t>
  </si>
  <si>
    <t>7941K41</t>
  </si>
  <si>
    <t>7941K</t>
  </si>
  <si>
    <t>41</t>
  </si>
  <si>
    <t>K</t>
  </si>
  <si>
    <t>Gymnázium (4-leté)</t>
  </si>
  <si>
    <t>7942K41</t>
  </si>
  <si>
    <t>7942K</t>
  </si>
  <si>
    <t>Gymnázium se sportovní přípravou (4-leté)</t>
  </si>
  <si>
    <t>7941K61</t>
  </si>
  <si>
    <t>61</t>
  </si>
  <si>
    <t>Gymnázium  (6leté) - nižší stupeň</t>
  </si>
  <si>
    <t>Gymnázium  (6leté) - vyšší stupeň</t>
  </si>
  <si>
    <t>7943K61</t>
  </si>
  <si>
    <t>7943K</t>
  </si>
  <si>
    <t>Dvojjazyčné gymnázium  (6leté) - nižší stupeň</t>
  </si>
  <si>
    <t>Dvojjazyčné gymnázium  (6leté) - vyšší stupeň</t>
  </si>
  <si>
    <t>7941K610</t>
  </si>
  <si>
    <t>610</t>
  </si>
  <si>
    <t>Gymnázium - vybrané předměty v cizím jazyce (6leté) - nižší stupeň</t>
  </si>
  <si>
    <t>Gymnázium - vybrané předměty v cizím jazyce (6leté) - vyšší stupeň</t>
  </si>
  <si>
    <t>7941K81</t>
  </si>
  <si>
    <t>81</t>
  </si>
  <si>
    <t>Gymnázium (8leté) - nižší stupeň</t>
  </si>
  <si>
    <t>Gymnázium (8leté) - vyšší stupeň</t>
  </si>
  <si>
    <t>Konzervatoř</t>
  </si>
  <si>
    <t>8244N001</t>
  </si>
  <si>
    <t>8244N</t>
  </si>
  <si>
    <t>001</t>
  </si>
  <si>
    <t>N-k</t>
  </si>
  <si>
    <t>Hudba</t>
  </si>
  <si>
    <t>Hudba (kombin. studium)</t>
  </si>
  <si>
    <t>8245N001</t>
  </si>
  <si>
    <t>8245N</t>
  </si>
  <si>
    <t>Zpěv</t>
  </si>
  <si>
    <t>Zpěv (kombin. studium)</t>
  </si>
  <si>
    <t>8244P01</t>
  </si>
  <si>
    <t>8244P</t>
  </si>
  <si>
    <t>01</t>
  </si>
  <si>
    <t>P</t>
  </si>
  <si>
    <t>8245P01</t>
  </si>
  <si>
    <t>8245P</t>
  </si>
  <si>
    <t>VOŠ</t>
  </si>
  <si>
    <t>2641N06</t>
  </si>
  <si>
    <t>2641N</t>
  </si>
  <si>
    <t>06</t>
  </si>
  <si>
    <t>N</t>
  </si>
  <si>
    <t>Elektrotechnika v inteligentních stavbách</t>
  </si>
  <si>
    <t>2647N19</t>
  </si>
  <si>
    <t>2647N</t>
  </si>
  <si>
    <t>19</t>
  </si>
  <si>
    <t>2647N19 - Správce počítačových sítí</t>
  </si>
  <si>
    <t>3641N04</t>
  </si>
  <si>
    <t>3641N</t>
  </si>
  <si>
    <t>04</t>
  </si>
  <si>
    <t>3641N04 - Stavebnictví</t>
  </si>
  <si>
    <t>3741N03</t>
  </si>
  <si>
    <t>3741N</t>
  </si>
  <si>
    <t>03</t>
  </si>
  <si>
    <t>3741N03 - Provoz a ekonomika dopravy</t>
  </si>
  <si>
    <t>5341N11</t>
  </si>
  <si>
    <t>5341N</t>
  </si>
  <si>
    <t>11</t>
  </si>
  <si>
    <t>5341N11 - Diplomovaná všeobecná sestra</t>
  </si>
  <si>
    <t>5341N11 - Diplomovaná všeobecná sestra (kombin. studium)</t>
  </si>
  <si>
    <t>5341N21</t>
  </si>
  <si>
    <t>21</t>
  </si>
  <si>
    <t>5341N21 - Diplomovaný zdravotnický záchranář</t>
  </si>
  <si>
    <t>5341N31</t>
  </si>
  <si>
    <t>31</t>
  </si>
  <si>
    <t>5341N31 - Diplomovaná dentální hygienistka</t>
  </si>
  <si>
    <t>5341N41</t>
  </si>
  <si>
    <t>5341N41 - Diplomovaný nutriční terapeut</t>
  </si>
  <si>
    <t>5341N41 - Diplomovaný nutriční terapeut (kombin. studium)</t>
  </si>
  <si>
    <t>5343N11</t>
  </si>
  <si>
    <t>5343N</t>
  </si>
  <si>
    <t>5343N11 - Diplomovaný farmaceutický asistent</t>
  </si>
  <si>
    <t>5343N21</t>
  </si>
  <si>
    <t>5343N21 - Diplomovaný zdravotní laborant</t>
  </si>
  <si>
    <t>5344N11</t>
  </si>
  <si>
    <t>5344N</t>
  </si>
  <si>
    <t>5344N11 - Diplomovaný zubní technik</t>
  </si>
  <si>
    <t>6341N03</t>
  </si>
  <si>
    <t>6341N</t>
  </si>
  <si>
    <t xml:space="preserve">6341N03- Marketing                                                                       </t>
  </si>
  <si>
    <t>6341N22</t>
  </si>
  <si>
    <t>22</t>
  </si>
  <si>
    <t xml:space="preserve">6341N22 - Účetnictví a daně                                                               </t>
  </si>
  <si>
    <t>6341N22 - Účetnictví a daně  (kombin. studium)</t>
  </si>
  <si>
    <t>6343N03</t>
  </si>
  <si>
    <t>6343N</t>
  </si>
  <si>
    <t xml:space="preserve">6343N03 - Bankovnictví                                                                    </t>
  </si>
  <si>
    <t>6343N03 - Bankovnictví  (kombin. studium)</t>
  </si>
  <si>
    <t>7532N01</t>
  </si>
  <si>
    <t>7532N</t>
  </si>
  <si>
    <t>7532N01 - Sociální práce</t>
  </si>
  <si>
    <t xml:space="preserve">7532N01 - Sociální práce (kombin. studium)                                        </t>
  </si>
  <si>
    <t>Střední škola - teoretické vyučování</t>
  </si>
  <si>
    <t>7862C01</t>
  </si>
  <si>
    <t>7862C</t>
  </si>
  <si>
    <t>C</t>
  </si>
  <si>
    <t>7862C01 - Praktická škola jednoletá</t>
  </si>
  <si>
    <t>7862C02</t>
  </si>
  <si>
    <t>02</t>
  </si>
  <si>
    <t>7862C02 - Praktická škola dvouletá</t>
  </si>
  <si>
    <t>2351E01</t>
  </si>
  <si>
    <t>2351E</t>
  </si>
  <si>
    <t>E</t>
  </si>
  <si>
    <t xml:space="preserve">2351E01 - Strojírenské práce                                                              </t>
  </si>
  <si>
    <t>2651E01</t>
  </si>
  <si>
    <t>2651E</t>
  </si>
  <si>
    <t>2651E01 - Elektrotechnické a strojně montážní práce</t>
  </si>
  <si>
    <t>2857E01</t>
  </si>
  <si>
    <t>2857E</t>
  </si>
  <si>
    <t>2857E01 - Keramická výroba</t>
  </si>
  <si>
    <t>2951E01</t>
  </si>
  <si>
    <t>2951E</t>
  </si>
  <si>
    <t xml:space="preserve">2951E01 - Potravinářská výroba                                                            </t>
  </si>
  <si>
    <t>3657E01</t>
  </si>
  <si>
    <t>3657E</t>
  </si>
  <si>
    <t>3657E01 - Malířské a natěračské práce</t>
  </si>
  <si>
    <t>3664E01</t>
  </si>
  <si>
    <t>3664E</t>
  </si>
  <si>
    <t xml:space="preserve">3664E01 - Tesařské práce                                                                  </t>
  </si>
  <si>
    <t>3667E01</t>
  </si>
  <si>
    <t>3667E</t>
  </si>
  <si>
    <t xml:space="preserve">3667E01 - Zednické práce                                                                  </t>
  </si>
  <si>
    <t>4152E01</t>
  </si>
  <si>
    <t>4152E</t>
  </si>
  <si>
    <t xml:space="preserve">4152E01 - Zahradnické práce                                                               </t>
  </si>
  <si>
    <t>4152E02</t>
  </si>
  <si>
    <t>4152E02 - Zahradnická výroba</t>
  </si>
  <si>
    <t>4155E01</t>
  </si>
  <si>
    <t>4155E</t>
  </si>
  <si>
    <t xml:space="preserve">4155E01 - Opravářské práce                                                                </t>
  </si>
  <si>
    <t>6551E01</t>
  </si>
  <si>
    <t>6551E</t>
  </si>
  <si>
    <t xml:space="preserve">6551E01 - Stravovací a ubytovací služby                                                   </t>
  </si>
  <si>
    <t>6651E01</t>
  </si>
  <si>
    <t>6651E</t>
  </si>
  <si>
    <t xml:space="preserve">6651E01 - Prodavačské práce                                                               </t>
  </si>
  <si>
    <t>6954E01</t>
  </si>
  <si>
    <t>6954E</t>
  </si>
  <si>
    <t xml:space="preserve">6954E01 - Provozní služby                                                                 </t>
  </si>
  <si>
    <t>7541E01</t>
  </si>
  <si>
    <t>7541E</t>
  </si>
  <si>
    <t xml:space="preserve">7541E01 - Pečovatelské služby                                                             </t>
  </si>
  <si>
    <t>2153H01</t>
  </si>
  <si>
    <t>2153H</t>
  </si>
  <si>
    <t>H</t>
  </si>
  <si>
    <t>2153H01 - Modelář</t>
  </si>
  <si>
    <t>2351H01</t>
  </si>
  <si>
    <t>2351H</t>
  </si>
  <si>
    <t xml:space="preserve">2351H01 - Strojní mechanik                                                                </t>
  </si>
  <si>
    <t>2352H01</t>
  </si>
  <si>
    <t>2352H</t>
  </si>
  <si>
    <t>2352H01 - Nástrojař</t>
  </si>
  <si>
    <t>2355H01</t>
  </si>
  <si>
    <t>2355H</t>
  </si>
  <si>
    <t xml:space="preserve">2355H01 - Klempiř                                                                         </t>
  </si>
  <si>
    <t>2355H02</t>
  </si>
  <si>
    <t xml:space="preserve">2355H02 - Karosář                                                                         </t>
  </si>
  <si>
    <t>2356H01</t>
  </si>
  <si>
    <t>2356H</t>
  </si>
  <si>
    <t>2356H01 - Obráběč kovů</t>
  </si>
  <si>
    <t>2361H01</t>
  </si>
  <si>
    <t>2361H</t>
  </si>
  <si>
    <t xml:space="preserve">2361H01 - Autolakýrník                                                                    </t>
  </si>
  <si>
    <t>2368H01</t>
  </si>
  <si>
    <t>2368H</t>
  </si>
  <si>
    <t>2368H01 - Mechanik opravář motorových vozidel</t>
  </si>
  <si>
    <t>2651H01</t>
  </si>
  <si>
    <t>2651H</t>
  </si>
  <si>
    <t>2651H01 - Elektrikář</t>
  </si>
  <si>
    <t>2651H02</t>
  </si>
  <si>
    <t>2651H02 - Elektrikář - silnoproud</t>
  </si>
  <si>
    <t>2652H01</t>
  </si>
  <si>
    <t>2652H</t>
  </si>
  <si>
    <t xml:space="preserve">2652H01 - Elektromechanik pro zařízení a přístroje                                        </t>
  </si>
  <si>
    <t>2657H01</t>
  </si>
  <si>
    <t>2657H</t>
  </si>
  <si>
    <t>2657H01 - Autoelektrikář</t>
  </si>
  <si>
    <t>2857H01</t>
  </si>
  <si>
    <t>2857H</t>
  </si>
  <si>
    <t xml:space="preserve">2857H01 - Výrobce a dekoratér keramiky                                                    </t>
  </si>
  <si>
    <t>2953H01</t>
  </si>
  <si>
    <t>2953H</t>
  </si>
  <si>
    <t>2953H01 - Pekař</t>
  </si>
  <si>
    <t>2954H01</t>
  </si>
  <si>
    <t>2954H</t>
  </si>
  <si>
    <t xml:space="preserve">2954H01 - Cukrář                                                                          </t>
  </si>
  <si>
    <t>2956H01</t>
  </si>
  <si>
    <t>2956H</t>
  </si>
  <si>
    <t>2956H01 - Řezník - uzenář</t>
  </si>
  <si>
    <t>3356H01</t>
  </si>
  <si>
    <t>3356H</t>
  </si>
  <si>
    <t>3356H01 - Truhlář</t>
  </si>
  <si>
    <t>3359H01</t>
  </si>
  <si>
    <t>3359H</t>
  </si>
  <si>
    <t>3359H01 - Čalouník</t>
  </si>
  <si>
    <t>3652H01</t>
  </si>
  <si>
    <t>3652H</t>
  </si>
  <si>
    <t>3652H01 - Instalatér</t>
  </si>
  <si>
    <t>3664H01</t>
  </si>
  <si>
    <t>3664H</t>
  </si>
  <si>
    <t>3664H01 - Tesař</t>
  </si>
  <si>
    <t>3667H01</t>
  </si>
  <si>
    <t>3667H</t>
  </si>
  <si>
    <t>3667H01 - Zedník</t>
  </si>
  <si>
    <t>3667H02</t>
  </si>
  <si>
    <t>3667H02 - Kamnář</t>
  </si>
  <si>
    <t>3669H01</t>
  </si>
  <si>
    <t>3669H</t>
  </si>
  <si>
    <t>3669H01 - Pokrývač</t>
  </si>
  <si>
    <t>3751H01</t>
  </si>
  <si>
    <t>3751H</t>
  </si>
  <si>
    <t>3751H01 - Manipulant poštovního provozu a přepravy</t>
  </si>
  <si>
    <t>3752H01</t>
  </si>
  <si>
    <t>3752H</t>
  </si>
  <si>
    <t>3752H01 - Železničář</t>
  </si>
  <si>
    <t>3941H01</t>
  </si>
  <si>
    <t>3941H</t>
  </si>
  <si>
    <t>3941H01 - Malíř a lakýrník</t>
  </si>
  <si>
    <t>4152H01</t>
  </si>
  <si>
    <t>4152H</t>
  </si>
  <si>
    <t>4152H0 - Zahradník</t>
  </si>
  <si>
    <t>4155H01</t>
  </si>
  <si>
    <t>4155H</t>
  </si>
  <si>
    <t>4155H01 - Opravář zemědělských strojů</t>
  </si>
  <si>
    <t>4156H01</t>
  </si>
  <si>
    <t>4156H</t>
  </si>
  <si>
    <t xml:space="preserve">4156H01 - Lesní mechanizátor                                                              </t>
  </si>
  <si>
    <t>5341H01</t>
  </si>
  <si>
    <t>5341H</t>
  </si>
  <si>
    <t xml:space="preserve">5341H01 - Ošetřovatel                                                                     </t>
  </si>
  <si>
    <t>6551H01</t>
  </si>
  <si>
    <t>6551H</t>
  </si>
  <si>
    <t>6551H01 - Kuchař - číšník</t>
  </si>
  <si>
    <t>6651H01</t>
  </si>
  <si>
    <t>6651H</t>
  </si>
  <si>
    <t xml:space="preserve">6651H01 - Prodavač                                                                        </t>
  </si>
  <si>
    <t>6652H01</t>
  </si>
  <si>
    <t>6652H</t>
  </si>
  <si>
    <t>6652H01 - Aranžér</t>
  </si>
  <si>
    <t>6653H01</t>
  </si>
  <si>
    <t>6653H</t>
  </si>
  <si>
    <t>6653H01 - Operátor skladování</t>
  </si>
  <si>
    <t>6951H01</t>
  </si>
  <si>
    <t>6951H</t>
  </si>
  <si>
    <t>6951H01 - Kadeřník</t>
  </si>
  <si>
    <t>2344L01</t>
  </si>
  <si>
    <t>2344L</t>
  </si>
  <si>
    <t>L</t>
  </si>
  <si>
    <t>2344L01 - Mechanik strojů a zařízení</t>
  </si>
  <si>
    <t>2345L01</t>
  </si>
  <si>
    <t>2345L</t>
  </si>
  <si>
    <t xml:space="preserve">2345L01 - Mechanik seřizovač                                                              </t>
  </si>
  <si>
    <t>2641L01</t>
  </si>
  <si>
    <t>2641L</t>
  </si>
  <si>
    <t xml:space="preserve">2641L01 - Mechanik elektrotechnik                                                         </t>
  </si>
  <si>
    <t>3941L01</t>
  </si>
  <si>
    <t>3941L</t>
  </si>
  <si>
    <t>3941L01 - Autotronik</t>
  </si>
  <si>
    <t>3941L02</t>
  </si>
  <si>
    <t xml:space="preserve">3941L02 - Mechanik instalatérských a elektrotechnických zařízení                          </t>
  </si>
  <si>
    <t>6541L01</t>
  </si>
  <si>
    <t>6541L</t>
  </si>
  <si>
    <t>6541L01 - Gastronomie</t>
  </si>
  <si>
    <t>6641L01</t>
  </si>
  <si>
    <t>6641L</t>
  </si>
  <si>
    <t>6641L01 - Obchodník</t>
  </si>
  <si>
    <t>6941L01</t>
  </si>
  <si>
    <t>6941L</t>
  </si>
  <si>
    <t xml:space="preserve">6941L01 - Kosmetické služby                                                               </t>
  </si>
  <si>
    <t>6941L02</t>
  </si>
  <si>
    <t>6941L02 - Masér sportovní a rekondiční</t>
  </si>
  <si>
    <t>8251L01</t>
  </si>
  <si>
    <t>8251L</t>
  </si>
  <si>
    <t xml:space="preserve">8251L01 - Uměleckořemeslné zpracování kovů                                                </t>
  </si>
  <si>
    <t>8251L02</t>
  </si>
  <si>
    <t xml:space="preserve">8251L02 - Uměleckořemeslné zpracování dřeva                                               </t>
  </si>
  <si>
    <t>8251L04</t>
  </si>
  <si>
    <t xml:space="preserve">8251L04 - Uměleckořemeslné zpracování kamene a keramiky                                   </t>
  </si>
  <si>
    <t>2343L51</t>
  </si>
  <si>
    <t>2343L</t>
  </si>
  <si>
    <t>51</t>
  </si>
  <si>
    <t>L-5</t>
  </si>
  <si>
    <t>2343L51 - Provozní technika</t>
  </si>
  <si>
    <t>2641L52</t>
  </si>
  <si>
    <t>52</t>
  </si>
  <si>
    <t>2641L52 - Provozní elektrotechnika</t>
  </si>
  <si>
    <t>3342L51</t>
  </si>
  <si>
    <t>3342L</t>
  </si>
  <si>
    <t>3342L51 - Nábytkářská a dřevařská výroba</t>
  </si>
  <si>
    <t>3644L51</t>
  </si>
  <si>
    <t>3644L</t>
  </si>
  <si>
    <t>3644L51 - Stavební provoz</t>
  </si>
  <si>
    <t>6441L51</t>
  </si>
  <si>
    <t>6441L</t>
  </si>
  <si>
    <t xml:space="preserve">6441L51 - Podnikání                                                                       </t>
  </si>
  <si>
    <t>6541L51</t>
  </si>
  <si>
    <t>6541L51 - Gastronomie</t>
  </si>
  <si>
    <t>1601M01</t>
  </si>
  <si>
    <t>1601M</t>
  </si>
  <si>
    <t>M</t>
  </si>
  <si>
    <t>1601M01 - Ekologie a životní prostředí</t>
  </si>
  <si>
    <t>1820M01</t>
  </si>
  <si>
    <t>1820M</t>
  </si>
  <si>
    <t xml:space="preserve">1820M01 - Informační technologie                                                          </t>
  </si>
  <si>
    <t>2341M01</t>
  </si>
  <si>
    <t>2341M</t>
  </si>
  <si>
    <t>2341M01 - Strojírenství</t>
  </si>
  <si>
    <t>2345M01</t>
  </si>
  <si>
    <t>2345M</t>
  </si>
  <si>
    <t xml:space="preserve">2345M01 - Dopravní prostředky                                                             </t>
  </si>
  <si>
    <t>2641M01</t>
  </si>
  <si>
    <t>2641M</t>
  </si>
  <si>
    <t>2641M01 - Elektrotechnika</t>
  </si>
  <si>
    <t>2645M01</t>
  </si>
  <si>
    <t>2645M</t>
  </si>
  <si>
    <t xml:space="preserve">2645M01 - Telekomunikace                                                                  </t>
  </si>
  <si>
    <t>3143M01</t>
  </si>
  <si>
    <t>3143M</t>
  </si>
  <si>
    <t>3143M01 - Oděvnictví</t>
  </si>
  <si>
    <t>3646M01</t>
  </si>
  <si>
    <t>3646M</t>
  </si>
  <si>
    <t xml:space="preserve">3646M01 - Geodézie a katastr nemovitostí                                                  </t>
  </si>
  <si>
    <t>3647M01</t>
  </si>
  <si>
    <t>3647M</t>
  </si>
  <si>
    <t>3647M01 - Stavebnictví</t>
  </si>
  <si>
    <t>3741M01</t>
  </si>
  <si>
    <t>3741M</t>
  </si>
  <si>
    <t>3741M01 - Provoz a ekonomika dopravy</t>
  </si>
  <si>
    <t>3742M01</t>
  </si>
  <si>
    <t>3742M</t>
  </si>
  <si>
    <t xml:space="preserve">3742M01 - Logistické a finanční služby                                                    </t>
  </si>
  <si>
    <t>4141M01</t>
  </si>
  <si>
    <t>4141M</t>
  </si>
  <si>
    <t>4141M01 - Agropodnikání</t>
  </si>
  <si>
    <t>4145M01</t>
  </si>
  <si>
    <t>4145M</t>
  </si>
  <si>
    <t>4145M01 - Mechanizace a služby</t>
  </si>
  <si>
    <t>4341M01</t>
  </si>
  <si>
    <t>4341M</t>
  </si>
  <si>
    <t xml:space="preserve">4341M01 - Veterinářství                                                                   </t>
  </si>
  <si>
    <t>5341M01</t>
  </si>
  <si>
    <t>5341M</t>
  </si>
  <si>
    <t xml:space="preserve">5341M01 - Zdravotnický asistent                                                           </t>
  </si>
  <si>
    <t>5343M01</t>
  </si>
  <si>
    <t>5343M</t>
  </si>
  <si>
    <t>5343M01 - Laboratorní asistent</t>
  </si>
  <si>
    <t>5344M03</t>
  </si>
  <si>
    <t>5344M</t>
  </si>
  <si>
    <t>5344M03 - Asistent zubního technika</t>
  </si>
  <si>
    <t>6341M01</t>
  </si>
  <si>
    <t>6341M</t>
  </si>
  <si>
    <t>6341M01 - Obchodně podnikatelská činnost</t>
  </si>
  <si>
    <t>6341M02</t>
  </si>
  <si>
    <t>6341M02 - Obchodní akademie</t>
  </si>
  <si>
    <t>6542M01</t>
  </si>
  <si>
    <t>6542M</t>
  </si>
  <si>
    <t xml:space="preserve">6542M01 - Hotelnictví                                                                     </t>
  </si>
  <si>
    <t>6542M02</t>
  </si>
  <si>
    <t xml:space="preserve">6542M02 - Cestovní ruch                                                                   </t>
  </si>
  <si>
    <t>6843M01</t>
  </si>
  <si>
    <t>6843M</t>
  </si>
  <si>
    <t>6843M01 - Veřejnosprávní činnost</t>
  </si>
  <si>
    <t>7241M01</t>
  </si>
  <si>
    <t>7241M</t>
  </si>
  <si>
    <t xml:space="preserve">7241M01 - Informační služby                                                               </t>
  </si>
  <si>
    <t>7531M01</t>
  </si>
  <si>
    <t>7531M</t>
  </si>
  <si>
    <t>7531M01 - Předškolní,mimoškolní pedagogika</t>
  </si>
  <si>
    <t>7541M01</t>
  </si>
  <si>
    <t>7541M</t>
  </si>
  <si>
    <t xml:space="preserve">7541M01 - Sociální činnost                                                                </t>
  </si>
  <si>
    <t>7842M01</t>
  </si>
  <si>
    <t>7842M</t>
  </si>
  <si>
    <t>7842M01 - Technické lyceum</t>
  </si>
  <si>
    <t>7842M02</t>
  </si>
  <si>
    <t>7842M02 - Ekonomické lyceum</t>
  </si>
  <si>
    <t>7842M03</t>
  </si>
  <si>
    <t>7842M03 - Pedagogické lyceum</t>
  </si>
  <si>
    <t>7842M04</t>
  </si>
  <si>
    <t>7842M04 - Zdravotnické lyceum</t>
  </si>
  <si>
    <t>7842M05</t>
  </si>
  <si>
    <t>05</t>
  </si>
  <si>
    <t xml:space="preserve">7842M05 - Přírodovědné lyceum                                                             </t>
  </si>
  <si>
    <t>8241M05</t>
  </si>
  <si>
    <t>8241M</t>
  </si>
  <si>
    <t xml:space="preserve">8241M05 - Grafický design                                                                 </t>
  </si>
  <si>
    <t>8241M07</t>
  </si>
  <si>
    <t>07</t>
  </si>
  <si>
    <t xml:space="preserve">8241M07 - Modelářství a návrhářství oděvů                                                 </t>
  </si>
  <si>
    <t>8241M11</t>
  </si>
  <si>
    <t>8241M11 - Design interiéru</t>
  </si>
  <si>
    <t>8241M12</t>
  </si>
  <si>
    <t>12</t>
  </si>
  <si>
    <t xml:space="preserve">8241M12 - Výtvarné zpracování keramiky a porcelánu                                        </t>
  </si>
  <si>
    <t>8241M17</t>
  </si>
  <si>
    <t>17</t>
  </si>
  <si>
    <t>8241M17 - Multimediální tvorba</t>
  </si>
  <si>
    <t>Střední škola - praktické vyučování</t>
  </si>
  <si>
    <t>E-p</t>
  </si>
  <si>
    <t>H-p</t>
  </si>
  <si>
    <t>4152H01 - Zahradník</t>
  </si>
  <si>
    <t>L-p</t>
  </si>
  <si>
    <t xml:space="preserve">8251L01 - Uměleckořemeslné zpracování kovů </t>
  </si>
  <si>
    <t>Příplatky a opravné koeficienty</t>
  </si>
  <si>
    <r>
      <t>K základní normativní částce budou použity opravné koeficienty:</t>
    </r>
    <r>
      <rPr>
        <sz val="12"/>
        <rFont val="Arial"/>
        <family val="2"/>
        <charset val="238"/>
      </rPr>
      <t>(násobky základní částky)</t>
    </r>
  </si>
  <si>
    <t>koeficient</t>
  </si>
  <si>
    <t>v případě, že výuka je zajišťována jinou nežli denní formou:</t>
  </si>
  <si>
    <t xml:space="preserve">dálková forma </t>
  </si>
  <si>
    <t>večerní forma</t>
  </si>
  <si>
    <t>distanční forma</t>
  </si>
  <si>
    <t xml:space="preserve">V případě mateřské školy (ve třídě) s celodenním provozem dle § 4 odst. 4) vyhlášky o krajských normativech </t>
  </si>
  <si>
    <t>na dítě se stanovenou délkou pobytu odpovídajícímu polodennímu provozu</t>
  </si>
  <si>
    <t>V případě základní školy - dle § 41 školského zákona</t>
  </si>
  <si>
    <t>na žáka individuálně vzdělávaného</t>
  </si>
  <si>
    <t>V případě školy, v níž lze plnit povinnou školní docházku - dle § 38 školského zákona</t>
  </si>
  <si>
    <t>na žáka plnícího povinnou školní docházku v zahraničí</t>
  </si>
  <si>
    <t>V případě střední školy, konzervatoře, VOŠ (nejedná li se o případ mimořádně nadaných nebo se spec.vzděl.potřebami)</t>
  </si>
  <si>
    <t xml:space="preserve">na žáka vzdělávaného podle individuálního vzdělávacího plánu </t>
  </si>
  <si>
    <t>Rozdělení rozpočtu pro školní jídelnu</t>
  </si>
  <si>
    <t>ŠJ - vývařovnu:</t>
  </si>
  <si>
    <t>ŠJ -výdejnu:</t>
  </si>
  <si>
    <t xml:space="preserve">Počet jednotek výkonu ve školní jídelně dle § 1 písm. t) vyhlášky o krajských normativech </t>
  </si>
  <si>
    <t>bude stanoven v souladu s § 4 odst. 9) opravným koeficientem</t>
  </si>
  <si>
    <t>Příplatky na zdravotní postižení dle § 3 vyhlášky:</t>
  </si>
  <si>
    <t>Příplatek je násobkem základní částky pro druhy zdravotního postižení, uvedené v § 3</t>
  </si>
  <si>
    <t>odst. 6a): (třídy, školy)</t>
  </si>
  <si>
    <t>lehké mentální postižení, závažné vady řeči, závažné vývojové poruchy učení a chování, závažné vývojové poruchy v MŠ, sluchové postižení, zrakové a tělesné postižení</t>
  </si>
  <si>
    <t>středně těžké mentální postižení, kategorie těžkého zdravotního postižení, postižení více vadami a autismem</t>
  </si>
  <si>
    <t>odst. 6c): (praktická škola)</t>
  </si>
  <si>
    <t>lehké a středně těžké mentální postižení, závažné vady řeči, závažné vývojové poruchy učení a chování, sluchové postižení, zrakové a tělesné postižení</t>
  </si>
  <si>
    <t>kategorie těžkého zdravotního postižení</t>
  </si>
  <si>
    <t>odst. 6d): (škola při zdravotnickém zařízení)</t>
  </si>
  <si>
    <t>odst. 6g): (školní družina v oddělení pouze pro žáky se zdravotním postižením</t>
  </si>
  <si>
    <t>pro druhy zdravotního postižení, uvedené v § 3</t>
  </si>
  <si>
    <t>odst. 6h): (ubytovaný se zdravotním postižením)</t>
  </si>
  <si>
    <t>odst. 6b): (individuální integrace)</t>
  </si>
  <si>
    <t>lehké mentální postižení</t>
  </si>
  <si>
    <t>sluchové postižení, zrakové postižení, tělesné postižení, závažné vady řeči</t>
  </si>
  <si>
    <t>středně těžké mentální postižení, těžké sluchové postižení, těžké zrakové postižení, těžké tělesné postižení</t>
  </si>
  <si>
    <t>těžké mentální postižení, postižení s více vadami, autismus</t>
  </si>
  <si>
    <t>1.</t>
  </si>
  <si>
    <t xml:space="preserve">Opravným koeficientem se základní částka vynásobí, bude uplatněn u těch škol a zařízení, kde je průměrný </t>
  </si>
  <si>
    <t>platový stupeň pedagogických pracovníků vyšší nebo nižší než dále uvedené krajské průměry.</t>
  </si>
  <si>
    <t>2.</t>
  </si>
  <si>
    <t>Krajské průměrné platové stupně za jednotlivé druhy škol a školských zařízení</t>
  </si>
  <si>
    <t>mateřské školy</t>
  </si>
  <si>
    <t>speciálně pedagogická centra</t>
  </si>
  <si>
    <t>základní školy</t>
  </si>
  <si>
    <t>školní družiny a školní kluby</t>
  </si>
  <si>
    <t>střední školy a VOŠ</t>
  </si>
  <si>
    <t>základní umělecké školy</t>
  </si>
  <si>
    <t>střediska volného času</t>
  </si>
  <si>
    <t>dětské domovy</t>
  </si>
  <si>
    <t>domovy mládeže a internáty</t>
  </si>
  <si>
    <t>3.</t>
  </si>
  <si>
    <t xml:space="preserve">Výše opravných koeficientů - podle výše rozdílové hodnoty(±) u školy v intervalu: </t>
  </si>
  <si>
    <t>rozdíl - do ±0,5 (včetně)</t>
  </si>
  <si>
    <t xml:space="preserve"> - není koeficient aplikován</t>
  </si>
  <si>
    <t xml:space="preserve">rozdíl - od ±0,5 do ±1,0 (včetně) - při nižším průměrném stupni je koeficient </t>
  </si>
  <si>
    <t xml:space="preserve">                                                    - při vyšším průměrném stupni je koeficient </t>
  </si>
  <si>
    <t xml:space="preserve">rozdíl - od ±1,0 do ±1,5 (včetně) - při nižším průměrném stupni je koeficient </t>
  </si>
  <si>
    <t xml:space="preserve">                                                 - při vyšším průměrném stupni je koeficient </t>
  </si>
  <si>
    <t xml:space="preserve">rozdíl - nad ±1,5                          - při nižším průměrném stupni je koeficient </t>
  </si>
  <si>
    <r>
      <t xml:space="preserve">stravovaný podle § 1 písm. t), odst. 2.) - </t>
    </r>
    <r>
      <rPr>
        <b/>
        <sz val="10"/>
        <rFont val="Arial"/>
        <family val="2"/>
      </rPr>
      <t>do 12</t>
    </r>
    <r>
      <rPr>
        <sz val="10"/>
        <rFont val="Arial"/>
        <family val="2"/>
        <charset val="238"/>
      </rPr>
      <t xml:space="preserve"> stravovaných včetně (MŠ - oběd+doplňkové jídlo)</t>
    </r>
  </si>
  <si>
    <r>
      <t xml:space="preserve">stravovaný podle § 1 písm. t), odst.1.) </t>
    </r>
    <r>
      <rPr>
        <b/>
        <sz val="10"/>
        <rFont val="Arial"/>
        <family val="2"/>
      </rPr>
      <t xml:space="preserve">do 29 </t>
    </r>
    <r>
      <rPr>
        <sz val="10"/>
        <rFont val="Arial"/>
        <family val="2"/>
        <charset val="238"/>
      </rPr>
      <t>stravovaných včetně - výkony po korekci (ZŠ,SŠ - oběd)</t>
    </r>
  </si>
  <si>
    <r>
      <t xml:space="preserve">stravovaný podle § 1 písm. t), odst. 1.)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  -výkony po korekci (ZŠ,SŠ - oběd)</t>
    </r>
  </si>
  <si>
    <r>
      <t xml:space="preserve">stravovaný podle § 1 písm. t), odst. 3.) </t>
    </r>
    <r>
      <rPr>
        <b/>
        <sz val="10"/>
        <rFont val="Arial"/>
        <family val="2"/>
      </rPr>
      <t>do 29</t>
    </r>
    <r>
      <rPr>
        <sz val="10"/>
        <rFont val="Arial"/>
        <family val="2"/>
        <charset val="238"/>
      </rPr>
      <t xml:space="preserve"> stravovaných včetně-výkony po korekci (oběd+večeře)</t>
    </r>
  </si>
  <si>
    <r>
      <t xml:space="preserve">stravovaný podle § 1 písm. t), odst. 3.)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stravovaných-výkony po korekci (oběd+večeře)</t>
    </r>
  </si>
  <si>
    <r>
      <t xml:space="preserve">stravovaný podle § 1 písm. t), odst. 4) </t>
    </r>
    <r>
      <rPr>
        <b/>
        <sz val="10"/>
        <rFont val="Arial"/>
        <family val="2"/>
      </rPr>
      <t>do 29</t>
    </r>
    <r>
      <rPr>
        <sz val="10"/>
        <rFont val="Arial"/>
        <family val="2"/>
        <charset val="238"/>
      </rPr>
      <t xml:space="preserve"> stravovaných včetně-výkony po korekci (strav. služby kromě oběda)</t>
    </r>
  </si>
  <si>
    <r>
      <t xml:space="preserve">stravovaný podle § 1 písm. t), odst. 4)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stravovaných-výkony po korekci (strav. služby kromě oběda)</t>
    </r>
  </si>
  <si>
    <r>
      <t>stravovaný podle § 1 písm. t), odst. 2.) -</t>
    </r>
    <r>
      <rPr>
        <b/>
        <sz val="10"/>
        <rFont val="Arial"/>
        <family val="2"/>
      </rPr>
      <t xml:space="preserve"> od 13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do 160</t>
    </r>
    <r>
      <rPr>
        <sz val="10"/>
        <rFont val="Arial"/>
        <family val="2"/>
        <charset val="238"/>
      </rPr>
      <t xml:space="preserve"> stravovaných (MŠ - oběd+doplňkové jídlo)</t>
    </r>
  </si>
  <si>
    <r>
      <t>stravovaný podle § 1 písm. t), odst. 2.) -</t>
    </r>
    <r>
      <rPr>
        <b/>
        <sz val="10"/>
        <rFont val="Arial"/>
        <family val="2"/>
      </rPr>
      <t xml:space="preserve"> od 161</t>
    </r>
    <r>
      <rPr>
        <sz val="10"/>
        <rFont val="Arial"/>
        <family val="2"/>
        <charset val="238"/>
      </rPr>
      <t xml:space="preserve"> stravovaných (MŠ - oběd+doplňkové jídlo)</t>
    </r>
  </si>
  <si>
    <t>Příloha 1</t>
  </si>
  <si>
    <t>1 dítě v mateřské škole nebo třídě s celodenním provozem</t>
  </si>
  <si>
    <t>do 12 dětí</t>
  </si>
  <si>
    <t>od 13 do 18 dětí</t>
  </si>
  <si>
    <r>
      <t xml:space="preserve"> -0,0005*x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+0,1103*x+35,00</t>
    </r>
  </si>
  <si>
    <t>od 19 do 24 dětí</t>
  </si>
  <si>
    <t>od 25 do 56 dětí</t>
  </si>
  <si>
    <t>od 57 do 106 dětí</t>
  </si>
  <si>
    <t>od 107</t>
  </si>
  <si>
    <t>počet dětí/ žáků</t>
  </si>
  <si>
    <t>PO - ost.</t>
  </si>
  <si>
    <t>do 12</t>
  </si>
  <si>
    <t>Krajské normativy pro rozpis rozpočtu přímých výdajů na rok 2017</t>
  </si>
  <si>
    <t>od 19 do 26 dětí</t>
  </si>
  <si>
    <t>od 27 do 56 dětí</t>
  </si>
  <si>
    <t>od 57 do 110 dětí</t>
  </si>
  <si>
    <r>
      <t>2,4962*x</t>
    </r>
    <r>
      <rPr>
        <b/>
        <vertAlign val="superscript"/>
        <sz val="10"/>
        <rFont val="Arial CE"/>
        <family val="2"/>
        <charset val="238"/>
      </rPr>
      <t>0,5</t>
    </r>
    <r>
      <rPr>
        <b/>
        <sz val="10"/>
        <rFont val="Arial CE"/>
        <charset val="238"/>
      </rPr>
      <t>-0,5</t>
    </r>
  </si>
  <si>
    <r>
      <t>3,89*x</t>
    </r>
    <r>
      <rPr>
        <b/>
        <vertAlign val="superscript"/>
        <sz val="10"/>
        <rFont val="Arial CE"/>
        <family val="2"/>
        <charset val="238"/>
      </rPr>
      <t>0,355</t>
    </r>
    <r>
      <rPr>
        <b/>
        <sz val="10"/>
        <rFont val="Arial CE"/>
        <charset val="238"/>
      </rPr>
      <t>-0,5</t>
    </r>
  </si>
  <si>
    <t>Příloha 1a</t>
  </si>
  <si>
    <t>1 dítě v mateřské škole nebo třídě s polodenním provozem</t>
  </si>
  <si>
    <r>
      <t>2*(2,4962*x</t>
    </r>
    <r>
      <rPr>
        <b/>
        <vertAlign val="superscript"/>
        <sz val="10"/>
        <rFont val="Arial CE"/>
        <charset val="238"/>
      </rPr>
      <t>0,5</t>
    </r>
    <r>
      <rPr>
        <b/>
        <sz val="10"/>
        <rFont val="Arial CE"/>
        <family val="2"/>
        <charset val="238"/>
      </rPr>
      <t>)</t>
    </r>
  </si>
  <si>
    <r>
      <t>2*(-0,0005*x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family val="2"/>
        <charset val="238"/>
      </rPr>
      <t>+0,1103*x +31,00)</t>
    </r>
  </si>
  <si>
    <r>
      <t>2*(3,89*x</t>
    </r>
    <r>
      <rPr>
        <b/>
        <vertAlign val="superscript"/>
        <sz val="10"/>
        <rFont val="Arial CE"/>
        <charset val="238"/>
      </rPr>
      <t>0,355</t>
    </r>
    <r>
      <rPr>
        <b/>
        <sz val="10"/>
        <rFont val="Arial CE"/>
        <family val="2"/>
        <charset val="238"/>
      </rPr>
      <t>)</t>
    </r>
  </si>
  <si>
    <t>Příloha 1b</t>
  </si>
  <si>
    <t>1 dítě v MŠ s omezenou délkou docházky</t>
  </si>
  <si>
    <t>Zákon č. 117/1995 Sb., ve znění pozdějších předpisů</t>
  </si>
  <si>
    <r>
      <t>2,5*(2,4962*x</t>
    </r>
    <r>
      <rPr>
        <b/>
        <vertAlign val="superscript"/>
        <sz val="10"/>
        <rFont val="Arial CE"/>
        <family val="2"/>
        <charset val="238"/>
      </rPr>
      <t>0,5</t>
    </r>
    <r>
      <rPr>
        <b/>
        <sz val="10"/>
        <rFont val="Arial CE"/>
        <charset val="238"/>
      </rPr>
      <t>)</t>
    </r>
  </si>
  <si>
    <r>
      <t>2,5*(3,89*x</t>
    </r>
    <r>
      <rPr>
        <b/>
        <vertAlign val="superscript"/>
        <sz val="10"/>
        <rFont val="Arial CE"/>
        <family val="2"/>
        <charset val="238"/>
      </rPr>
      <t>0,355</t>
    </r>
    <r>
      <rPr>
        <b/>
        <sz val="10"/>
        <rFont val="Arial CE"/>
        <family val="2"/>
        <charset val="238"/>
      </rPr>
      <t>)</t>
    </r>
  </si>
  <si>
    <t>Příloha 2</t>
  </si>
  <si>
    <t>1 žák v základní škole tvořené pouze třídami prvního stupně</t>
  </si>
  <si>
    <t>do 9 žáků</t>
  </si>
  <si>
    <t>od 10 do 15 žáků</t>
  </si>
  <si>
    <r>
      <t>(-0,00285*x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>+0,62285*x +17,497)*0,94</t>
    </r>
  </si>
  <si>
    <t>od 16 do 21 žáků</t>
  </si>
  <si>
    <t>od 100</t>
  </si>
  <si>
    <t>do 9</t>
  </si>
  <si>
    <t>od 22 do 60 žáků</t>
  </si>
  <si>
    <t>od 61 do 99 žáků</t>
  </si>
  <si>
    <t>Příloha 2a</t>
  </si>
  <si>
    <t>1 žák v prvním stupni základní školy tvořené oběma stupni</t>
  </si>
  <si>
    <t>Np - 1. st.</t>
  </si>
  <si>
    <t>do 88 žáků</t>
  </si>
  <si>
    <t>od 89 do 149 žáků</t>
  </si>
  <si>
    <t>od 150 do 230 žáků</t>
  </si>
  <si>
    <t>od 231 do 320 žáků</t>
  </si>
  <si>
    <t>od 321 do 399 žáků</t>
  </si>
  <si>
    <t>od 400</t>
  </si>
  <si>
    <t xml:space="preserve">MP </t>
  </si>
  <si>
    <t>do 88</t>
  </si>
  <si>
    <t xml:space="preserve">od 111 </t>
  </si>
  <si>
    <t>Příloha 2b</t>
  </si>
  <si>
    <t>1 žák v druhém stupni základní školy tvořené oběma stupni</t>
  </si>
  <si>
    <t>Np - 2. st.</t>
  </si>
  <si>
    <t>do 69 žáků</t>
  </si>
  <si>
    <t>od 161 do 210 žáků</t>
  </si>
  <si>
    <t>od 211 do 320 žáků</t>
  </si>
  <si>
    <t>od 321</t>
  </si>
  <si>
    <t>do 69</t>
  </si>
  <si>
    <t>od 70 do 110 žáků</t>
  </si>
  <si>
    <t>od 111 do 160 žáků</t>
  </si>
  <si>
    <t>Příloha 2c</t>
  </si>
  <si>
    <t>1 žák v základní škole tvořené oběma stupni - nepedagogové</t>
  </si>
  <si>
    <t>do 152 žáků</t>
  </si>
  <si>
    <t>od 153 do 753 žáků</t>
  </si>
  <si>
    <r>
      <t>(-0,0000491*x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>+0,0818939*x +34) *0,928</t>
    </r>
  </si>
  <si>
    <t>od 754</t>
  </si>
  <si>
    <t>do 152</t>
  </si>
  <si>
    <t>Příloha 3</t>
  </si>
  <si>
    <t>1 žák ve školní družině</t>
  </si>
  <si>
    <t>Příloha 4</t>
  </si>
  <si>
    <t>1 stravovaný zároveň se vzdělávající v MŠ - oběd+doplňkové jídlo</t>
  </si>
  <si>
    <t>do 12 stravovaných</t>
  </si>
  <si>
    <t>od 13 do 160 stravovaných</t>
  </si>
  <si>
    <r>
      <t xml:space="preserve"> -0,0009*x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+0,2862*x+19</t>
    </r>
  </si>
  <si>
    <t>od 161 stravovaných</t>
  </si>
  <si>
    <t>Příloha 4a</t>
  </si>
  <si>
    <t>1 stravovaný zároveň se vzdělávající v ZŠ, SŠ - oběd</t>
  </si>
  <si>
    <t>do 29 stravovaných</t>
  </si>
  <si>
    <t>od 30 stravovaných</t>
  </si>
  <si>
    <t>do 29</t>
  </si>
  <si>
    <t>Příloha 4b</t>
  </si>
  <si>
    <t>1 stravovaný zároveň jemuž je poskytován oběd a večeře</t>
  </si>
  <si>
    <t>(10,899*Ln(x)+x/200)*0,5-1,5</t>
  </si>
  <si>
    <t>Příloha 4c</t>
  </si>
  <si>
    <t>1 stravovaný zároveň jemuž jsou poskytovány strav. služby kromě oběda</t>
  </si>
  <si>
    <t>(10,899*Ln(x)+x/200)*1,667</t>
  </si>
  <si>
    <t>Příloha 5</t>
  </si>
  <si>
    <t>1 ubytovaný v domově mládeže, který se zároveň vzdělává ve střední škole nebo konzervatoři</t>
  </si>
  <si>
    <t>do 22 ubytovaných včetně</t>
  </si>
  <si>
    <t>od 23 do 275 ubyt. včetně</t>
  </si>
  <si>
    <t>od 276 ubytovaných</t>
  </si>
  <si>
    <t>Příloha 5a</t>
  </si>
  <si>
    <t>(1,1233*Ln(x)+17)*1,11</t>
  </si>
  <si>
    <t>Normativy pro obory středních škol 2017</t>
  </si>
  <si>
    <t>odst. 6e,f): (školní družina ve třídě přípravného stupně ZŠ speciální a v ZŠ speciální)</t>
  </si>
  <si>
    <t>zdravotního postižení, uvedené v § 3</t>
  </si>
  <si>
    <t>závažné vývojové poruchy učení</t>
  </si>
  <si>
    <t>závažné vývojové poruchy chování, závažné vývojové poruchy v MŠ</t>
  </si>
  <si>
    <t>Zásady uplatnění opravného koeficientu podle odst. 5 § 4 vyhlášky MŠMT č. 492/2005 Sb., o krajských normativech.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</si>
</sst>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4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b/>
      <vertAlign val="superscript"/>
      <sz val="9"/>
      <name val="Arial CE"/>
      <family val="2"/>
      <charset val="238"/>
    </font>
    <font>
      <b/>
      <sz val="9"/>
      <name val="Arial CE"/>
      <charset val="238"/>
    </font>
    <font>
      <b/>
      <vertAlign val="superscript"/>
      <sz val="9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i/>
      <sz val="9"/>
      <name val="Arial CE"/>
      <family val="2"/>
      <charset val="238"/>
    </font>
    <font>
      <b/>
      <sz val="10"/>
      <name val="Arial"/>
      <family val="2"/>
    </font>
    <font>
      <b/>
      <i/>
      <sz val="10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4"/>
      <name val="Arial"/>
      <family val="2"/>
      <charset val="238"/>
    </font>
    <font>
      <sz val="10"/>
      <name val="Arial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31" fillId="0" borderId="0"/>
    <xf numFmtId="0" fontId="1" fillId="0" borderId="0"/>
    <xf numFmtId="0" fontId="1" fillId="0" borderId="0"/>
  </cellStyleXfs>
  <cellXfs count="665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/>
    <xf numFmtId="0" fontId="1" fillId="0" borderId="0" xfId="1" applyFill="1"/>
    <xf numFmtId="0" fontId="3" fillId="0" borderId="1" xfId="1" applyFont="1" applyBorder="1" applyAlignment="1">
      <alignment vertical="center"/>
    </xf>
    <xf numFmtId="1" fontId="3" fillId="0" borderId="3" xfId="3" applyNumberFormat="1" applyFont="1" applyFill="1" applyBorder="1" applyAlignment="1">
      <alignment vertical="center"/>
    </xf>
    <xf numFmtId="0" fontId="4" fillId="0" borderId="1" xfId="3" applyFont="1" applyFill="1" applyBorder="1" applyAlignment="1">
      <alignment horizontal="left" vertical="center"/>
    </xf>
    <xf numFmtId="0" fontId="4" fillId="0" borderId="4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/>
    </xf>
    <xf numFmtId="1" fontId="5" fillId="0" borderId="5" xfId="1" applyNumberFormat="1" applyFont="1" applyFill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1" fillId="0" borderId="11" xfId="3" applyBorder="1" applyAlignment="1">
      <alignment horizontal="center" vertical="center" wrapText="1"/>
    </xf>
    <xf numFmtId="0" fontId="1" fillId="0" borderId="13" xfId="3" applyBorder="1" applyAlignment="1">
      <alignment horizontal="center" vertical="center" wrapText="1"/>
    </xf>
    <xf numFmtId="0" fontId="1" fillId="0" borderId="14" xfId="3" applyBorder="1" applyAlignment="1">
      <alignment horizontal="center" vertical="center" wrapText="1"/>
    </xf>
    <xf numFmtId="0" fontId="1" fillId="0" borderId="15" xfId="3" applyBorder="1" applyAlignment="1">
      <alignment horizontal="center" vertical="center" wrapText="1"/>
    </xf>
    <xf numFmtId="0" fontId="10" fillId="0" borderId="14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0" fillId="0" borderId="17" xfId="3" applyFont="1" applyFill="1" applyBorder="1" applyAlignment="1">
      <alignment horizontal="center" vertical="center" wrapText="1"/>
    </xf>
    <xf numFmtId="0" fontId="1" fillId="0" borderId="18" xfId="1" applyFont="1" applyBorder="1" applyAlignment="1">
      <alignment horizontal="left" vertical="center"/>
    </xf>
    <xf numFmtId="1" fontId="11" fillId="2" borderId="19" xfId="1" applyNumberFormat="1" applyFont="1" applyFill="1" applyBorder="1" applyAlignment="1">
      <alignment horizontal="left" vertical="center" wrapText="1"/>
    </xf>
    <xf numFmtId="2" fontId="12" fillId="0" borderId="19" xfId="1" applyNumberFormat="1" applyFont="1" applyFill="1" applyBorder="1" applyAlignment="1">
      <alignment horizontal="center" vertical="center" wrapText="1"/>
    </xf>
    <xf numFmtId="1" fontId="12" fillId="0" borderId="19" xfId="1" applyNumberFormat="1" applyFont="1" applyFill="1" applyBorder="1" applyAlignment="1">
      <alignment horizontal="right" vertical="center" wrapText="1"/>
    </xf>
    <xf numFmtId="1" fontId="12" fillId="0" borderId="19" xfId="1" applyNumberFormat="1" applyFont="1" applyFill="1" applyBorder="1" applyAlignment="1">
      <alignment horizontal="center" vertical="center" wrapText="1"/>
    </xf>
    <xf numFmtId="1" fontId="12" fillId="0" borderId="20" xfId="1" applyNumberFormat="1" applyFont="1" applyFill="1" applyBorder="1" applyAlignment="1">
      <alignment horizontal="center" vertical="center" wrapText="1"/>
    </xf>
    <xf numFmtId="0" fontId="1" fillId="0" borderId="21" xfId="1" applyFont="1" applyBorder="1" applyAlignment="1">
      <alignment horizontal="left" vertical="center"/>
    </xf>
    <xf numFmtId="1" fontId="13" fillId="0" borderId="21" xfId="1" applyNumberFormat="1" applyFont="1" applyFill="1" applyBorder="1" applyAlignment="1">
      <alignment horizontal="left" vertical="center" wrapText="1"/>
    </xf>
    <xf numFmtId="2" fontId="11" fillId="0" borderId="7" xfId="1" applyNumberFormat="1" applyFont="1" applyFill="1" applyBorder="1" applyAlignment="1">
      <alignment horizontal="right" vertical="center" indent="2"/>
    </xf>
    <xf numFmtId="3" fontId="11" fillId="0" borderId="5" xfId="1" applyNumberFormat="1" applyFont="1" applyFill="1" applyBorder="1" applyAlignment="1">
      <alignment horizontal="right" vertical="center" indent="1"/>
    </xf>
    <xf numFmtId="3" fontId="11" fillId="0" borderId="9" xfId="1" applyNumberFormat="1" applyFont="1" applyFill="1" applyBorder="1" applyAlignment="1">
      <alignment horizontal="right" vertical="center" indent="1"/>
    </xf>
    <xf numFmtId="3" fontId="11" fillId="0" borderId="21" xfId="1" applyNumberFormat="1" applyFont="1" applyFill="1" applyBorder="1" applyAlignment="1">
      <alignment horizontal="right" vertical="center" indent="1"/>
    </xf>
    <xf numFmtId="1" fontId="11" fillId="0" borderId="9" xfId="1" applyNumberFormat="1" applyFont="1" applyFill="1" applyBorder="1" applyAlignment="1">
      <alignment horizontal="right" vertical="center" indent="1"/>
    </xf>
    <xf numFmtId="2" fontId="11" fillId="0" borderId="5" xfId="1" applyNumberFormat="1" applyFont="1" applyFill="1" applyBorder="1" applyAlignment="1">
      <alignment horizontal="right" vertical="center" indent="2"/>
    </xf>
    <xf numFmtId="0" fontId="1" fillId="0" borderId="22" xfId="1" applyFont="1" applyBorder="1" applyAlignment="1">
      <alignment horizontal="left" vertical="center"/>
    </xf>
    <xf numFmtId="1" fontId="13" fillId="0" borderId="22" xfId="1" applyNumberFormat="1" applyFont="1" applyFill="1" applyBorder="1" applyAlignment="1">
      <alignment horizontal="left" vertical="center" wrapText="1"/>
    </xf>
    <xf numFmtId="2" fontId="10" fillId="0" borderId="23" xfId="1" applyNumberFormat="1" applyFont="1" applyFill="1" applyBorder="1" applyAlignment="1">
      <alignment horizontal="center" vertical="center" wrapText="1"/>
    </xf>
    <xf numFmtId="3" fontId="11" fillId="0" borderId="24" xfId="1" applyNumberFormat="1" applyFont="1" applyFill="1" applyBorder="1" applyAlignment="1">
      <alignment horizontal="right" vertical="center" indent="1"/>
    </xf>
    <xf numFmtId="3" fontId="11" fillId="0" borderId="25" xfId="1" applyNumberFormat="1" applyFont="1" applyFill="1" applyBorder="1" applyAlignment="1">
      <alignment horizontal="right" vertical="center" indent="1"/>
    </xf>
    <xf numFmtId="2" fontId="17" fillId="0" borderId="22" xfId="1" applyNumberFormat="1" applyFont="1" applyFill="1" applyBorder="1" applyAlignment="1" applyProtection="1">
      <alignment horizontal="right" vertical="center" indent="1"/>
      <protection locked="0"/>
    </xf>
    <xf numFmtId="2" fontId="17" fillId="0" borderId="26" xfId="1" applyNumberFormat="1" applyFont="1" applyFill="1" applyBorder="1" applyAlignment="1" applyProtection="1">
      <alignment horizontal="right" vertical="center" indent="1"/>
      <protection locked="0"/>
    </xf>
    <xf numFmtId="1" fontId="11" fillId="0" borderId="25" xfId="1" applyNumberFormat="1" applyFont="1" applyFill="1" applyBorder="1" applyAlignment="1">
      <alignment horizontal="right" vertical="center" indent="1"/>
    </xf>
    <xf numFmtId="0" fontId="1" fillId="0" borderId="27" xfId="1" applyFont="1" applyBorder="1" applyAlignment="1">
      <alignment horizontal="left" vertical="center"/>
    </xf>
    <xf numFmtId="2" fontId="11" fillId="0" borderId="29" xfId="1" applyNumberFormat="1" applyFont="1" applyFill="1" applyBorder="1" applyAlignment="1">
      <alignment horizontal="right" vertical="center" indent="2"/>
    </xf>
    <xf numFmtId="3" fontId="11" fillId="0" borderId="14" xfId="1" applyNumberFormat="1" applyFont="1" applyFill="1" applyBorder="1" applyAlignment="1">
      <alignment horizontal="right" vertical="center" indent="1"/>
    </xf>
    <xf numFmtId="3" fontId="11" fillId="0" borderId="30" xfId="1" applyNumberFormat="1" applyFont="1" applyFill="1" applyBorder="1" applyAlignment="1">
      <alignment horizontal="right" vertical="center" indent="1"/>
    </xf>
    <xf numFmtId="2" fontId="17" fillId="0" borderId="27" xfId="1" applyNumberFormat="1" applyFont="1" applyFill="1" applyBorder="1" applyAlignment="1" applyProtection="1">
      <alignment horizontal="right" vertical="center" indent="1"/>
      <protection locked="0"/>
    </xf>
    <xf numFmtId="2" fontId="17" fillId="0" borderId="31" xfId="1" applyNumberFormat="1" applyFont="1" applyFill="1" applyBorder="1" applyAlignment="1" applyProtection="1">
      <alignment horizontal="right" vertical="center" indent="1"/>
      <protection locked="0"/>
    </xf>
    <xf numFmtId="1" fontId="11" fillId="0" borderId="30" xfId="1" applyNumberFormat="1" applyFont="1" applyFill="1" applyBorder="1" applyAlignment="1">
      <alignment horizontal="right" vertical="center" indent="1"/>
    </xf>
    <xf numFmtId="1" fontId="13" fillId="0" borderId="27" xfId="1" applyNumberFormat="1" applyFont="1" applyFill="1" applyBorder="1" applyAlignment="1">
      <alignment horizontal="left" vertical="center" wrapText="1"/>
    </xf>
    <xf numFmtId="2" fontId="10" fillId="0" borderId="28" xfId="1" applyNumberFormat="1" applyFont="1" applyFill="1" applyBorder="1" applyAlignment="1">
      <alignment horizontal="center" vertical="center" wrapText="1"/>
    </xf>
    <xf numFmtId="2" fontId="11" fillId="0" borderId="5" xfId="1" applyNumberFormat="1" applyFont="1" applyFill="1" applyBorder="1" applyAlignment="1">
      <alignment horizontal="center" vertical="center"/>
    </xf>
    <xf numFmtId="0" fontId="1" fillId="0" borderId="32" xfId="1" applyFont="1" applyBorder="1" applyAlignment="1">
      <alignment horizontal="left" vertical="center"/>
    </xf>
    <xf numFmtId="1" fontId="13" fillId="0" borderId="32" xfId="1" applyNumberFormat="1" applyFont="1" applyFill="1" applyBorder="1" applyAlignment="1">
      <alignment horizontal="left" vertical="center" wrapText="1"/>
    </xf>
    <xf numFmtId="2" fontId="11" fillId="0" borderId="24" xfId="1" applyNumberFormat="1" applyFont="1" applyFill="1" applyBorder="1" applyAlignment="1">
      <alignment horizontal="center" vertical="center"/>
    </xf>
    <xf numFmtId="2" fontId="11" fillId="0" borderId="33" xfId="1" applyNumberFormat="1" applyFont="1" applyFill="1" applyBorder="1" applyAlignment="1">
      <alignment horizontal="right" vertical="center" indent="2"/>
    </xf>
    <xf numFmtId="3" fontId="18" fillId="0" borderId="32" xfId="1" applyNumberFormat="1" applyFont="1" applyFill="1" applyBorder="1" applyAlignment="1">
      <alignment horizontal="right" vertical="center" indent="1"/>
    </xf>
    <xf numFmtId="3" fontId="18" fillId="0" borderId="24" xfId="1" applyNumberFormat="1" applyFont="1" applyFill="1" applyBorder="1" applyAlignment="1">
      <alignment horizontal="right" vertical="center" indent="1"/>
    </xf>
    <xf numFmtId="2" fontId="11" fillId="0" borderId="24" xfId="1" applyNumberFormat="1" applyFont="1" applyFill="1" applyBorder="1" applyAlignment="1">
      <alignment horizontal="right" vertical="center" indent="2"/>
    </xf>
    <xf numFmtId="2" fontId="11" fillId="0" borderId="28" xfId="1" applyNumberFormat="1" applyFont="1" applyFill="1" applyBorder="1" applyAlignment="1">
      <alignment horizontal="right" vertical="center" wrapText="1" indent="2"/>
    </xf>
    <xf numFmtId="2" fontId="19" fillId="0" borderId="19" xfId="1" applyNumberFormat="1" applyFont="1" applyFill="1" applyBorder="1" applyAlignment="1">
      <alignment horizontal="center" vertical="center" wrapText="1"/>
    </xf>
    <xf numFmtId="3" fontId="19" fillId="0" borderId="19" xfId="1" applyNumberFormat="1" applyFont="1" applyFill="1" applyBorder="1" applyAlignment="1">
      <alignment horizontal="right" vertical="center" indent="1"/>
    </xf>
    <xf numFmtId="1" fontId="19" fillId="0" borderId="19" xfId="1" applyNumberFormat="1" applyFont="1" applyFill="1" applyBorder="1" applyAlignment="1">
      <alignment horizontal="right" vertical="center" indent="1"/>
    </xf>
    <xf numFmtId="1" fontId="19" fillId="0" borderId="20" xfId="1" applyNumberFormat="1" applyFont="1" applyFill="1" applyBorder="1" applyAlignment="1">
      <alignment horizontal="right" vertical="center" indent="1"/>
    </xf>
    <xf numFmtId="0" fontId="1" fillId="0" borderId="21" xfId="1" applyFont="1" applyBorder="1" applyAlignment="1">
      <alignment horizontal="left" vertical="center" wrapText="1"/>
    </xf>
    <xf numFmtId="0" fontId="1" fillId="0" borderId="22" xfId="1" applyFont="1" applyBorder="1" applyAlignment="1">
      <alignment horizontal="left" vertical="center" wrapText="1"/>
    </xf>
    <xf numFmtId="3" fontId="11" fillId="0" borderId="26" xfId="1" applyNumberFormat="1" applyFont="1" applyFill="1" applyBorder="1" applyAlignment="1">
      <alignment horizontal="right" vertical="center" indent="1"/>
    </xf>
    <xf numFmtId="3" fontId="11" fillId="0" borderId="34" xfId="1" applyNumberFormat="1" applyFont="1" applyFill="1" applyBorder="1" applyAlignment="1">
      <alignment horizontal="right" vertical="center" indent="1"/>
    </xf>
    <xf numFmtId="2" fontId="17" fillId="0" borderId="22" xfId="1" applyNumberFormat="1" applyFont="1" applyFill="1" applyBorder="1" applyAlignment="1">
      <alignment horizontal="right" vertical="center" indent="1"/>
    </xf>
    <xf numFmtId="2" fontId="17" fillId="0" borderId="26" xfId="1" applyNumberFormat="1" applyFont="1" applyFill="1" applyBorder="1" applyAlignment="1">
      <alignment horizontal="right" vertical="center" indent="1"/>
    </xf>
    <xf numFmtId="3" fontId="18" fillId="0" borderId="34" xfId="1" applyNumberFormat="1" applyFont="1" applyFill="1" applyBorder="1" applyAlignment="1">
      <alignment horizontal="right" vertical="center" indent="1"/>
    </xf>
    <xf numFmtId="164" fontId="10" fillId="0" borderId="23" xfId="1" applyNumberFormat="1" applyFont="1" applyFill="1" applyBorder="1" applyAlignment="1">
      <alignment horizontal="center" vertical="center" wrapText="1"/>
    </xf>
    <xf numFmtId="0" fontId="1" fillId="0" borderId="27" xfId="1" applyFont="1" applyBorder="1" applyAlignment="1">
      <alignment horizontal="left" vertical="center" wrapText="1"/>
    </xf>
    <xf numFmtId="2" fontId="11" fillId="0" borderId="31" xfId="1" applyNumberFormat="1" applyFont="1" applyFill="1" applyBorder="1" applyAlignment="1">
      <alignment horizontal="right" vertical="center" indent="2"/>
    </xf>
    <xf numFmtId="3" fontId="11" fillId="0" borderId="31" xfId="1" applyNumberFormat="1" applyFont="1" applyFill="1" applyBorder="1" applyAlignment="1">
      <alignment horizontal="right" vertical="center" indent="1"/>
    </xf>
    <xf numFmtId="3" fontId="18" fillId="0" borderId="27" xfId="1" applyNumberFormat="1" applyFont="1" applyFill="1" applyBorder="1" applyAlignment="1">
      <alignment horizontal="right" vertical="center" indent="1"/>
    </xf>
    <xf numFmtId="3" fontId="18" fillId="0" borderId="30" xfId="1" applyNumberFormat="1" applyFont="1" applyFill="1" applyBorder="1" applyAlignment="1">
      <alignment horizontal="right" vertical="center" indent="1"/>
    </xf>
    <xf numFmtId="0" fontId="1" fillId="0" borderId="21" xfId="1" applyFont="1" applyFill="1" applyBorder="1" applyAlignment="1">
      <alignment horizontal="left" vertical="center" wrapText="1"/>
    </xf>
    <xf numFmtId="2" fontId="10" fillId="0" borderId="7" xfId="1" applyNumberFormat="1" applyFont="1" applyFill="1" applyBorder="1" applyAlignment="1">
      <alignment horizontal="right" vertical="center" indent="2"/>
    </xf>
    <xf numFmtId="3" fontId="18" fillId="0" borderId="21" xfId="1" applyNumberFormat="1" applyFont="1" applyFill="1" applyBorder="1" applyAlignment="1">
      <alignment horizontal="right" vertical="center" indent="1"/>
    </xf>
    <xf numFmtId="3" fontId="18" fillId="0" borderId="5" xfId="1" applyNumberFormat="1" applyFont="1" applyFill="1" applyBorder="1" applyAlignment="1">
      <alignment horizontal="right" vertical="center" indent="1"/>
    </xf>
    <xf numFmtId="3" fontId="18" fillId="0" borderId="9" xfId="1" applyNumberFormat="1" applyFont="1" applyFill="1" applyBorder="1" applyAlignment="1">
      <alignment horizontal="right" vertical="center" indent="1"/>
    </xf>
    <xf numFmtId="0" fontId="1" fillId="0" borderId="22" xfId="1" applyFont="1" applyFill="1" applyBorder="1" applyAlignment="1">
      <alignment horizontal="left" vertical="center" wrapText="1"/>
    </xf>
    <xf numFmtId="49" fontId="10" fillId="0" borderId="23" xfId="1" applyNumberFormat="1" applyFont="1" applyFill="1" applyBorder="1" applyAlignment="1">
      <alignment horizontal="center" vertical="center" wrapText="1"/>
    </xf>
    <xf numFmtId="3" fontId="18" fillId="0" borderId="31" xfId="1" applyNumberFormat="1" applyFont="1" applyFill="1" applyBorder="1" applyAlignment="1">
      <alignment horizontal="right" vertical="center" indent="1"/>
    </xf>
    <xf numFmtId="0" fontId="1" fillId="3" borderId="22" xfId="1" applyFont="1" applyFill="1" applyBorder="1" applyAlignment="1">
      <alignment horizontal="left" vertical="center" wrapText="1"/>
    </xf>
    <xf numFmtId="2" fontId="10" fillId="0" borderId="35" xfId="1" applyNumberFormat="1" applyFont="1" applyFill="1" applyBorder="1" applyAlignment="1">
      <alignment horizontal="right" vertical="center" indent="2"/>
    </xf>
    <xf numFmtId="0" fontId="1" fillId="3" borderId="27" xfId="1" applyFont="1" applyFill="1" applyBorder="1" applyAlignment="1">
      <alignment horizontal="left" vertical="center" wrapText="1"/>
    </xf>
    <xf numFmtId="0" fontId="1" fillId="0" borderId="32" xfId="1" applyFont="1" applyBorder="1" applyAlignment="1">
      <alignment horizontal="left" vertical="center" wrapText="1"/>
    </xf>
    <xf numFmtId="3" fontId="10" fillId="0" borderId="24" xfId="1" applyNumberFormat="1" applyFont="1" applyFill="1" applyBorder="1" applyAlignment="1">
      <alignment horizontal="right" vertical="center" indent="1"/>
    </xf>
    <xf numFmtId="3" fontId="18" fillId="0" borderId="25" xfId="1" applyNumberFormat="1" applyFont="1" applyFill="1" applyBorder="1" applyAlignment="1">
      <alignment horizontal="right" vertical="center" indent="1"/>
    </xf>
    <xf numFmtId="3" fontId="10" fillId="0" borderId="26" xfId="1" applyNumberFormat="1" applyFont="1" applyFill="1" applyBorder="1" applyAlignment="1">
      <alignment horizontal="right" vertical="center" indent="1"/>
    </xf>
    <xf numFmtId="2" fontId="10" fillId="0" borderId="31" xfId="1" applyNumberFormat="1" applyFont="1" applyFill="1" applyBorder="1" applyAlignment="1">
      <alignment horizontal="right" vertical="center" wrapText="1" indent="2"/>
    </xf>
    <xf numFmtId="2" fontId="11" fillId="0" borderId="29" xfId="1" applyNumberFormat="1" applyFont="1" applyFill="1" applyBorder="1" applyAlignment="1">
      <alignment horizontal="right" vertical="center" wrapText="1" indent="2"/>
    </xf>
    <xf numFmtId="0" fontId="1" fillId="0" borderId="36" xfId="1" applyFont="1" applyBorder="1" applyAlignment="1">
      <alignment horizontal="left" vertical="center"/>
    </xf>
    <xf numFmtId="1" fontId="1" fillId="0" borderId="36" xfId="1" applyNumberFormat="1" applyFont="1" applyFill="1" applyBorder="1" applyAlignment="1">
      <alignment horizontal="left" vertical="center" wrapText="1"/>
    </xf>
    <xf numFmtId="2" fontId="11" fillId="0" borderId="37" xfId="1" applyNumberFormat="1" applyFont="1" applyFill="1" applyBorder="1" applyAlignment="1">
      <alignment horizontal="right" vertical="center" wrapText="1" indent="2"/>
    </xf>
    <xf numFmtId="2" fontId="11" fillId="0" borderId="3" xfId="1" applyNumberFormat="1" applyFont="1" applyFill="1" applyBorder="1" applyAlignment="1">
      <alignment horizontal="right" vertical="center" wrapText="1" indent="2"/>
    </xf>
    <xf numFmtId="3" fontId="11" fillId="0" borderId="37" xfId="1" applyNumberFormat="1" applyFont="1" applyFill="1" applyBorder="1" applyAlignment="1">
      <alignment horizontal="right" vertical="center" indent="1"/>
    </xf>
    <xf numFmtId="3" fontId="11" fillId="0" borderId="4" xfId="1" applyNumberFormat="1" applyFont="1" applyFill="1" applyBorder="1" applyAlignment="1">
      <alignment horizontal="right" vertical="center" indent="1"/>
    </xf>
    <xf numFmtId="3" fontId="18" fillId="0" borderId="36" xfId="1" applyNumberFormat="1" applyFont="1" applyFill="1" applyBorder="1" applyAlignment="1">
      <alignment horizontal="right" vertical="center" indent="1"/>
    </xf>
    <xf numFmtId="3" fontId="18" fillId="0" borderId="37" xfId="1" applyNumberFormat="1" applyFont="1" applyFill="1" applyBorder="1" applyAlignment="1">
      <alignment horizontal="right" vertical="center" indent="1"/>
    </xf>
    <xf numFmtId="3" fontId="18" fillId="0" borderId="4" xfId="1" applyNumberFormat="1" applyFont="1" applyFill="1" applyBorder="1" applyAlignment="1">
      <alignment horizontal="right" vertical="center" indent="1"/>
    </xf>
    <xf numFmtId="0" fontId="1" fillId="0" borderId="38" xfId="1" applyFont="1" applyBorder="1" applyAlignment="1">
      <alignment horizontal="left" vertical="center"/>
    </xf>
    <xf numFmtId="1" fontId="1" fillId="0" borderId="38" xfId="1" applyNumberFormat="1" applyFont="1" applyFill="1" applyBorder="1" applyAlignment="1">
      <alignment horizontal="left" vertical="center" wrapText="1"/>
    </xf>
    <xf numFmtId="2" fontId="11" fillId="0" borderId="14" xfId="1" applyNumberFormat="1" applyFont="1" applyFill="1" applyBorder="1" applyAlignment="1">
      <alignment horizontal="right" vertical="center" wrapText="1" indent="2"/>
    </xf>
    <xf numFmtId="2" fontId="11" fillId="0" borderId="0" xfId="1" applyNumberFormat="1" applyFont="1" applyFill="1" applyBorder="1" applyAlignment="1">
      <alignment horizontal="right" vertical="center" wrapText="1" indent="2"/>
    </xf>
    <xf numFmtId="3" fontId="21" fillId="0" borderId="20" xfId="1" applyNumberFormat="1" applyFont="1" applyFill="1" applyBorder="1" applyAlignment="1">
      <alignment horizontal="right" vertical="center" indent="1"/>
    </xf>
    <xf numFmtId="1" fontId="1" fillId="0" borderId="21" xfId="1" applyNumberFormat="1" applyFont="1" applyFill="1" applyBorder="1" applyAlignment="1">
      <alignment horizontal="left" vertical="center" wrapText="1"/>
    </xf>
    <xf numFmtId="1" fontId="11" fillId="0" borderId="7" xfId="1" applyNumberFormat="1" applyFont="1" applyFill="1" applyBorder="1" applyAlignment="1">
      <alignment horizontal="right" vertical="center" indent="2"/>
    </xf>
    <xf numFmtId="1" fontId="1" fillId="0" borderId="22" xfId="1" applyNumberFormat="1" applyFont="1" applyFill="1" applyBorder="1" applyAlignment="1">
      <alignment horizontal="left" vertical="center" wrapText="1"/>
    </xf>
    <xf numFmtId="2" fontId="11" fillId="0" borderId="26" xfId="1" applyNumberFormat="1" applyFont="1" applyFill="1" applyBorder="1" applyAlignment="1">
      <alignment horizontal="right" vertical="center" indent="2"/>
    </xf>
    <xf numFmtId="1" fontId="11" fillId="0" borderId="35" xfId="1" applyNumberFormat="1" applyFont="1" applyFill="1" applyBorder="1" applyAlignment="1">
      <alignment horizontal="right" vertical="center" indent="2"/>
    </xf>
    <xf numFmtId="1" fontId="1" fillId="0" borderId="27" xfId="1" applyNumberFormat="1" applyFont="1" applyFill="1" applyBorder="1" applyAlignment="1">
      <alignment horizontal="left" vertical="center" wrapText="1"/>
    </xf>
    <xf numFmtId="1" fontId="11" fillId="0" borderId="29" xfId="1" applyNumberFormat="1" applyFont="1" applyFill="1" applyBorder="1" applyAlignment="1">
      <alignment horizontal="right" vertical="center" indent="2"/>
    </xf>
    <xf numFmtId="3" fontId="18" fillId="0" borderId="39" xfId="1" applyNumberFormat="1" applyFont="1" applyFill="1" applyBorder="1" applyAlignment="1">
      <alignment horizontal="right" vertical="center" indent="1"/>
    </xf>
    <xf numFmtId="3" fontId="18" fillId="0" borderId="14" xfId="1" applyNumberFormat="1" applyFont="1" applyFill="1" applyBorder="1" applyAlignment="1">
      <alignment horizontal="right" vertical="center" indent="1"/>
    </xf>
    <xf numFmtId="1" fontId="11" fillId="2" borderId="36" xfId="1" applyNumberFormat="1" applyFont="1" applyFill="1" applyBorder="1" applyAlignment="1">
      <alignment horizontal="left" vertical="center" wrapText="1"/>
    </xf>
    <xf numFmtId="1" fontId="10" fillId="0" borderId="40" xfId="1" applyNumberFormat="1" applyFont="1" applyFill="1" applyBorder="1" applyAlignment="1">
      <alignment horizontal="center" vertical="center" wrapText="1"/>
    </xf>
    <xf numFmtId="1" fontId="10" fillId="0" borderId="4" xfId="1" applyNumberFormat="1" applyFont="1" applyFill="1" applyBorder="1" applyAlignment="1">
      <alignment horizontal="right" vertical="center" wrapText="1" indent="2"/>
    </xf>
    <xf numFmtId="2" fontId="17" fillId="0" borderId="36" xfId="1" applyNumberFormat="1" applyFont="1" applyFill="1" applyBorder="1" applyAlignment="1">
      <alignment horizontal="right" vertical="center" indent="1"/>
    </xf>
    <xf numFmtId="2" fontId="17" fillId="0" borderId="37" xfId="1" applyNumberFormat="1" applyFont="1" applyFill="1" applyBorder="1" applyAlignment="1">
      <alignment horizontal="right" vertical="center" indent="1"/>
    </xf>
    <xf numFmtId="0" fontId="1" fillId="0" borderId="36" xfId="1" applyFont="1" applyBorder="1" applyAlignment="1">
      <alignment horizontal="left" vertical="center" wrapText="1"/>
    </xf>
    <xf numFmtId="2" fontId="11" fillId="0" borderId="37" xfId="1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left" vertical="center" wrapText="1"/>
    </xf>
    <xf numFmtId="1" fontId="11" fillId="2" borderId="39" xfId="1" applyNumberFormat="1" applyFont="1" applyFill="1" applyBorder="1" applyAlignment="1">
      <alignment horizontal="left" vertical="center" wrapText="1"/>
    </xf>
    <xf numFmtId="1" fontId="11" fillId="0" borderId="17" xfId="1" applyNumberFormat="1" applyFont="1" applyFill="1" applyBorder="1" applyAlignment="1">
      <alignment horizontal="right" vertical="center" wrapText="1" indent="2"/>
    </xf>
    <xf numFmtId="3" fontId="11" fillId="0" borderId="16" xfId="1" applyNumberFormat="1" applyFont="1" applyFill="1" applyBorder="1" applyAlignment="1">
      <alignment horizontal="right" vertical="center" indent="1"/>
    </xf>
    <xf numFmtId="1" fontId="10" fillId="0" borderId="41" xfId="1" applyNumberFormat="1" applyFont="1" applyFill="1" applyBorder="1" applyAlignment="1">
      <alignment horizontal="center" vertical="center" wrapText="1"/>
    </xf>
    <xf numFmtId="2" fontId="11" fillId="0" borderId="41" xfId="1" applyNumberFormat="1" applyFont="1" applyFill="1" applyBorder="1" applyAlignment="1">
      <alignment horizontal="right" vertical="center" wrapText="1" indent="2"/>
    </xf>
    <xf numFmtId="3" fontId="11" fillId="0" borderId="20" xfId="1" applyNumberFormat="1" applyFont="1" applyFill="1" applyBorder="1" applyAlignment="1">
      <alignment horizontal="right" vertical="center" indent="1"/>
    </xf>
    <xf numFmtId="1" fontId="10" fillId="0" borderId="23" xfId="1" applyNumberFormat="1" applyFont="1" applyFill="1" applyBorder="1" applyAlignment="1">
      <alignment horizontal="center" vertical="center" wrapText="1"/>
    </xf>
    <xf numFmtId="3" fontId="22" fillId="0" borderId="32" xfId="1" applyNumberFormat="1" applyFont="1" applyFill="1" applyBorder="1" applyAlignment="1">
      <alignment horizontal="right" vertical="center" indent="1"/>
    </xf>
    <xf numFmtId="3" fontId="22" fillId="0" borderId="24" xfId="1" applyNumberFormat="1" applyFont="1" applyFill="1" applyBorder="1" applyAlignment="1">
      <alignment horizontal="right" vertical="center" indent="1"/>
    </xf>
    <xf numFmtId="0" fontId="1" fillId="0" borderId="27" xfId="1" applyFont="1" applyFill="1" applyBorder="1" applyAlignment="1">
      <alignment horizontal="left" vertical="center" wrapText="1"/>
    </xf>
    <xf numFmtId="1" fontId="10" fillId="0" borderId="28" xfId="1" applyNumberFormat="1" applyFont="1" applyFill="1" applyBorder="1" applyAlignment="1">
      <alignment horizontal="center" vertical="center" wrapText="1"/>
    </xf>
    <xf numFmtId="3" fontId="10" fillId="0" borderId="5" xfId="1" applyNumberFormat="1" applyFont="1" applyFill="1" applyBorder="1" applyAlignment="1">
      <alignment horizontal="right" vertical="center" indent="1"/>
    </xf>
    <xf numFmtId="3" fontId="10" fillId="0" borderId="31" xfId="1" applyNumberFormat="1" applyFont="1" applyFill="1" applyBorder="1" applyAlignment="1">
      <alignment horizontal="right" vertical="center" indent="1"/>
    </xf>
    <xf numFmtId="3" fontId="22" fillId="0" borderId="39" xfId="1" applyNumberFormat="1" applyFont="1" applyFill="1" applyBorder="1" applyAlignment="1">
      <alignment horizontal="right" vertical="center" indent="1"/>
    </xf>
    <xf numFmtId="3" fontId="22" fillId="0" borderId="14" xfId="1" applyNumberFormat="1" applyFont="1" applyFill="1" applyBorder="1" applyAlignment="1">
      <alignment horizontal="right" vertical="center" indent="1"/>
    </xf>
    <xf numFmtId="2" fontId="18" fillId="0" borderId="41" xfId="1" applyNumberFormat="1" applyFont="1" applyFill="1" applyBorder="1" applyAlignment="1">
      <alignment horizontal="right" vertical="center" wrapText="1" indent="2"/>
    </xf>
    <xf numFmtId="0" fontId="1" fillId="0" borderId="32" xfId="1" applyFont="1" applyFill="1" applyBorder="1" applyAlignment="1">
      <alignment horizontal="left" vertical="center" wrapText="1"/>
    </xf>
    <xf numFmtId="1" fontId="1" fillId="0" borderId="32" xfId="1" applyNumberFormat="1" applyFont="1" applyFill="1" applyBorder="1" applyAlignment="1">
      <alignment horizontal="left" vertical="center" wrapText="1"/>
    </xf>
    <xf numFmtId="1" fontId="10" fillId="0" borderId="42" xfId="1" applyNumberFormat="1" applyFont="1" applyFill="1" applyBorder="1" applyAlignment="1">
      <alignment horizontal="center" vertical="center" wrapText="1"/>
    </xf>
    <xf numFmtId="2" fontId="11" fillId="0" borderId="42" xfId="1" applyNumberFormat="1" applyFont="1" applyFill="1" applyBorder="1" applyAlignment="1">
      <alignment horizontal="right" vertical="center" wrapText="1" indent="2"/>
    </xf>
    <xf numFmtId="1" fontId="10" fillId="0" borderId="31" xfId="1" applyNumberFormat="1" applyFont="1" applyFill="1" applyBorder="1" applyAlignment="1">
      <alignment horizontal="center" vertical="center" wrapText="1"/>
    </xf>
    <xf numFmtId="1" fontId="10" fillId="0" borderId="30" xfId="1" applyNumberFormat="1" applyFont="1" applyFill="1" applyBorder="1" applyAlignment="1">
      <alignment horizontal="center" vertical="center" wrapText="1"/>
    </xf>
    <xf numFmtId="2" fontId="17" fillId="0" borderId="43" xfId="1" applyNumberFormat="1" applyFont="1" applyFill="1" applyBorder="1" applyAlignment="1">
      <alignment horizontal="right" vertical="center" indent="1"/>
    </xf>
    <xf numFmtId="2" fontId="17" fillId="0" borderId="44" xfId="1" applyNumberFormat="1" applyFont="1" applyFill="1" applyBorder="1" applyAlignment="1">
      <alignment horizontal="right" vertical="center" indent="1"/>
    </xf>
    <xf numFmtId="0" fontId="1" fillId="0" borderId="45" xfId="1" applyFont="1" applyFill="1" applyBorder="1" applyAlignment="1">
      <alignment horizontal="left" vertical="center" wrapText="1"/>
    </xf>
    <xf numFmtId="1" fontId="11" fillId="2" borderId="45" xfId="1" applyNumberFormat="1" applyFont="1" applyFill="1" applyBorder="1" applyAlignment="1">
      <alignment horizontal="left" vertical="center" wrapText="1"/>
    </xf>
    <xf numFmtId="3" fontId="19" fillId="0" borderId="46" xfId="1" applyNumberFormat="1" applyFont="1" applyFill="1" applyBorder="1" applyAlignment="1">
      <alignment horizontal="right" vertical="center" indent="1"/>
    </xf>
    <xf numFmtId="3" fontId="19" fillId="0" borderId="20" xfId="1" applyNumberFormat="1" applyFont="1" applyFill="1" applyBorder="1" applyAlignment="1">
      <alignment horizontal="right" vertical="center" indent="1"/>
    </xf>
    <xf numFmtId="1" fontId="19" fillId="0" borderId="45" xfId="1" applyNumberFormat="1" applyFont="1" applyFill="1" applyBorder="1" applyAlignment="1">
      <alignment horizontal="right" vertical="center" indent="1"/>
    </xf>
    <xf numFmtId="1" fontId="19" fillId="0" borderId="46" xfId="1" applyNumberFormat="1" applyFont="1" applyFill="1" applyBorder="1" applyAlignment="1">
      <alignment horizontal="right" vertical="center" indent="1"/>
    </xf>
    <xf numFmtId="2" fontId="11" fillId="0" borderId="41" xfId="1" applyNumberFormat="1" applyFont="1" applyFill="1" applyBorder="1" applyAlignment="1">
      <alignment horizontal="right" vertical="center" indent="2"/>
    </xf>
    <xf numFmtId="2" fontId="11" fillId="0" borderId="23" xfId="1" applyNumberFormat="1" applyFont="1" applyFill="1" applyBorder="1" applyAlignment="1">
      <alignment horizontal="right" vertical="center" indent="2"/>
    </xf>
    <xf numFmtId="2" fontId="18" fillId="0" borderId="28" xfId="1" applyNumberFormat="1" applyFont="1" applyFill="1" applyBorder="1" applyAlignment="1">
      <alignment horizontal="right" vertical="center" wrapText="1" indent="2"/>
    </xf>
    <xf numFmtId="2" fontId="11" fillId="0" borderId="28" xfId="1" applyNumberFormat="1" applyFont="1" applyFill="1" applyBorder="1" applyAlignment="1">
      <alignment horizontal="right" vertical="center" indent="2"/>
    </xf>
    <xf numFmtId="2" fontId="11" fillId="0" borderId="42" xfId="1" applyNumberFormat="1" applyFont="1" applyFill="1" applyBorder="1" applyAlignment="1">
      <alignment horizontal="right" vertical="center" indent="2"/>
    </xf>
    <xf numFmtId="2" fontId="17" fillId="0" borderId="38" xfId="1" applyNumberFormat="1" applyFont="1" applyFill="1" applyBorder="1" applyAlignment="1">
      <alignment horizontal="right" vertical="center" indent="1"/>
    </xf>
    <xf numFmtId="2" fontId="17" fillId="0" borderId="47" xfId="1" applyNumberFormat="1" applyFont="1" applyFill="1" applyBorder="1" applyAlignment="1">
      <alignment horizontal="right" vertical="center" indent="1"/>
    </xf>
    <xf numFmtId="2" fontId="18" fillId="0" borderId="40" xfId="1" applyNumberFormat="1" applyFont="1" applyFill="1" applyBorder="1" applyAlignment="1">
      <alignment horizontal="right" vertical="center" wrapText="1" indent="2"/>
    </xf>
    <xf numFmtId="1" fontId="18" fillId="0" borderId="40" xfId="1" applyNumberFormat="1" applyFont="1" applyFill="1" applyBorder="1" applyAlignment="1">
      <alignment horizontal="right" vertical="center" wrapText="1" indent="2"/>
    </xf>
    <xf numFmtId="1" fontId="23" fillId="0" borderId="0" xfId="1" applyNumberFormat="1" applyFont="1" applyFill="1" applyBorder="1" applyAlignment="1"/>
    <xf numFmtId="0" fontId="1" fillId="0" borderId="0" xfId="1" applyBorder="1"/>
    <xf numFmtId="0" fontId="24" fillId="0" borderId="0" xfId="1" applyFont="1" applyBorder="1" applyAlignment="1"/>
    <xf numFmtId="0" fontId="24" fillId="0" borderId="0" xfId="1" applyFont="1" applyFill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3" fontId="24" fillId="0" borderId="0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25" fillId="0" borderId="0" xfId="1" applyFont="1"/>
    <xf numFmtId="0" fontId="3" fillId="0" borderId="5" xfId="1" applyFont="1" applyFill="1" applyBorder="1" applyAlignment="1">
      <alignment vertical="center"/>
    </xf>
    <xf numFmtId="0" fontId="3" fillId="0" borderId="19" xfId="1" applyFont="1" applyFill="1" applyBorder="1" applyAlignment="1">
      <alignment vertical="center"/>
    </xf>
    <xf numFmtId="1" fontId="3" fillId="0" borderId="19" xfId="3" applyNumberFormat="1" applyFont="1" applyFill="1" applyBorder="1" applyAlignment="1">
      <alignment vertical="center"/>
    </xf>
    <xf numFmtId="2" fontId="4" fillId="0" borderId="48" xfId="3" applyNumberFormat="1" applyFont="1" applyFill="1" applyBorder="1" applyAlignment="1">
      <alignment horizontal="left" vertical="center"/>
    </xf>
    <xf numFmtId="2" fontId="4" fillId="0" borderId="9" xfId="3" applyNumberFormat="1" applyFont="1" applyFill="1" applyBorder="1" applyAlignment="1">
      <alignment horizontal="center" vertical="center" wrapText="1"/>
    </xf>
    <xf numFmtId="3" fontId="4" fillId="0" borderId="18" xfId="3" applyNumberFormat="1" applyFont="1" applyFill="1" applyBorder="1" applyAlignment="1">
      <alignment horizontal="left" vertical="center"/>
    </xf>
    <xf numFmtId="3" fontId="4" fillId="0" borderId="20" xfId="3" applyNumberFormat="1" applyFont="1" applyFill="1" applyBorder="1" applyAlignment="1">
      <alignment horizontal="center" vertical="center" wrapText="1"/>
    </xf>
    <xf numFmtId="3" fontId="4" fillId="0" borderId="21" xfId="3" applyNumberFormat="1" applyFont="1" applyFill="1" applyBorder="1" applyAlignment="1">
      <alignment horizontal="left" vertical="center"/>
    </xf>
    <xf numFmtId="0" fontId="1" fillId="0" borderId="0" xfId="3"/>
    <xf numFmtId="0" fontId="6" fillId="0" borderId="26" xfId="1" applyFont="1" applyFill="1" applyBorder="1" applyAlignment="1">
      <alignment horizontal="center" vertical="center" wrapText="1"/>
    </xf>
    <xf numFmtId="0" fontId="6" fillId="0" borderId="49" xfId="1" applyFont="1" applyFill="1" applyBorder="1" applyAlignment="1">
      <alignment horizontal="center" vertical="center" wrapText="1"/>
    </xf>
    <xf numFmtId="0" fontId="6" fillId="0" borderId="50" xfId="1" applyFont="1" applyFill="1" applyBorder="1" applyAlignment="1">
      <alignment horizontal="center" vertical="center" wrapText="1"/>
    </xf>
    <xf numFmtId="2" fontId="6" fillId="0" borderId="26" xfId="1" applyNumberFormat="1" applyFont="1" applyFill="1" applyBorder="1" applyAlignment="1">
      <alignment horizontal="center" vertical="center" wrapText="1"/>
    </xf>
    <xf numFmtId="2" fontId="6" fillId="0" borderId="35" xfId="1" applyNumberFormat="1" applyFont="1" applyFill="1" applyBorder="1" applyAlignment="1">
      <alignment horizontal="center" vertical="center" wrapText="1"/>
    </xf>
    <xf numFmtId="3" fontId="27" fillId="0" borderId="26" xfId="1" applyNumberFormat="1" applyFont="1" applyFill="1" applyBorder="1" applyAlignment="1">
      <alignment horizontal="center" vertical="center" wrapText="1"/>
    </xf>
    <xf numFmtId="3" fontId="27" fillId="0" borderId="35" xfId="1" applyNumberFormat="1" applyFont="1" applyFill="1" applyBorder="1" applyAlignment="1">
      <alignment horizontal="center" vertical="center" wrapText="1"/>
    </xf>
    <xf numFmtId="3" fontId="27" fillId="0" borderId="22" xfId="1" applyNumberFormat="1" applyFont="1" applyFill="1" applyBorder="1" applyAlignment="1">
      <alignment horizontal="center" vertical="center" wrapText="1"/>
    </xf>
    <xf numFmtId="3" fontId="27" fillId="0" borderId="23" xfId="1" applyNumberFormat="1" applyFont="1" applyFill="1" applyBorder="1" applyAlignment="1">
      <alignment horizontal="center" vertical="center" wrapText="1"/>
    </xf>
    <xf numFmtId="3" fontId="6" fillId="0" borderId="35" xfId="1" applyNumberFormat="1" applyFont="1" applyFill="1" applyBorder="1" applyAlignment="1">
      <alignment horizontal="center" vertical="center" wrapText="1"/>
    </xf>
    <xf numFmtId="0" fontId="1" fillId="0" borderId="0" xfId="3" applyAlignment="1">
      <alignment vertical="top" wrapText="1"/>
    </xf>
    <xf numFmtId="0" fontId="1" fillId="0" borderId="11" xfId="3" applyFill="1" applyBorder="1" applyAlignment="1">
      <alignment horizontal="center" vertical="center" wrapText="1"/>
    </xf>
    <xf numFmtId="0" fontId="1" fillId="0" borderId="12" xfId="3" applyFill="1" applyBorder="1" applyAlignment="1">
      <alignment horizontal="center" vertical="center" wrapText="1"/>
    </xf>
    <xf numFmtId="0" fontId="9" fillId="0" borderId="15" xfId="3" applyFont="1" applyFill="1" applyBorder="1" applyAlignment="1">
      <alignment horizontal="center" vertical="center" wrapText="1"/>
    </xf>
    <xf numFmtId="2" fontId="9" fillId="0" borderId="11" xfId="3" applyNumberFormat="1" applyFont="1" applyFill="1" applyBorder="1" applyAlignment="1">
      <alignment horizontal="center" vertical="center" wrapText="1"/>
    </xf>
    <xf numFmtId="2" fontId="9" fillId="0" borderId="13" xfId="3" applyNumberFormat="1" applyFont="1" applyFill="1" applyBorder="1" applyAlignment="1">
      <alignment horizontal="center" vertical="center" wrapText="1"/>
    </xf>
    <xf numFmtId="3" fontId="4" fillId="0" borderId="14" xfId="3" applyNumberFormat="1" applyFont="1" applyFill="1" applyBorder="1" applyAlignment="1">
      <alignment horizontal="center" vertical="center" wrapText="1"/>
    </xf>
    <xf numFmtId="3" fontId="4" fillId="0" borderId="13" xfId="3" applyNumberFormat="1" applyFont="1" applyFill="1" applyBorder="1" applyAlignment="1">
      <alignment horizontal="center" vertical="center" wrapText="1"/>
    </xf>
    <xf numFmtId="3" fontId="4" fillId="0" borderId="39" xfId="3" applyNumberFormat="1" applyFont="1" applyFill="1" applyBorder="1" applyAlignment="1">
      <alignment horizontal="center" vertical="center" wrapText="1"/>
    </xf>
    <xf numFmtId="3" fontId="4" fillId="0" borderId="31" xfId="3" applyNumberFormat="1" applyFont="1" applyFill="1" applyBorder="1" applyAlignment="1">
      <alignment horizontal="center" vertical="center" wrapText="1"/>
    </xf>
    <xf numFmtId="3" fontId="4" fillId="0" borderId="16" xfId="3" applyNumberFormat="1" applyFont="1" applyFill="1" applyBorder="1" applyAlignment="1">
      <alignment horizontal="center" vertical="center" wrapText="1"/>
    </xf>
    <xf numFmtId="3" fontId="1" fillId="0" borderId="45" xfId="3" applyNumberFormat="1" applyFill="1" applyBorder="1"/>
    <xf numFmtId="3" fontId="1" fillId="0" borderId="0" xfId="3" applyNumberFormat="1" applyFill="1"/>
    <xf numFmtId="49" fontId="28" fillId="0" borderId="24" xfId="1" applyNumberFormat="1" applyFont="1" applyFill="1" applyBorder="1" applyAlignment="1"/>
    <xf numFmtId="49" fontId="28" fillId="0" borderId="51" xfId="1" applyNumberFormat="1" applyFont="1" applyFill="1" applyBorder="1" applyAlignment="1"/>
    <xf numFmtId="0" fontId="29" fillId="0" borderId="52" xfId="1" applyNumberFormat="1" applyFont="1" applyFill="1" applyBorder="1" applyAlignment="1"/>
    <xf numFmtId="2" fontId="28" fillId="0" borderId="24" xfId="1" applyNumberFormat="1" applyFont="1" applyFill="1" applyBorder="1" applyAlignment="1">
      <alignment horizontal="right" indent="1"/>
    </xf>
    <xf numFmtId="2" fontId="28" fillId="0" borderId="33" xfId="1" applyNumberFormat="1" applyFont="1" applyFill="1" applyBorder="1" applyAlignment="1">
      <alignment horizontal="right" indent="1"/>
    </xf>
    <xf numFmtId="3" fontId="28" fillId="0" borderId="5" xfId="1" applyNumberFormat="1" applyFont="1" applyFill="1" applyBorder="1" applyAlignment="1">
      <alignment horizontal="right" indent="1"/>
    </xf>
    <xf numFmtId="3" fontId="28" fillId="0" borderId="7" xfId="1" applyNumberFormat="1" applyFont="1" applyFill="1" applyBorder="1" applyAlignment="1">
      <alignment horizontal="right" indent="1"/>
    </xf>
    <xf numFmtId="3" fontId="28" fillId="0" borderId="21" xfId="1" applyNumberFormat="1" applyFont="1" applyFill="1" applyBorder="1" applyAlignment="1">
      <alignment horizontal="right" indent="1"/>
    </xf>
    <xf numFmtId="3" fontId="28" fillId="0" borderId="42" xfId="1" applyNumberFormat="1" applyFont="1" applyFill="1" applyBorder="1" applyAlignment="1">
      <alignment horizontal="right" indent="1"/>
    </xf>
    <xf numFmtId="3" fontId="28" fillId="0" borderId="33" xfId="1" applyNumberFormat="1" applyFont="1" applyFill="1" applyBorder="1" applyAlignment="1">
      <alignment horizontal="right" indent="1"/>
    </xf>
    <xf numFmtId="3" fontId="28" fillId="0" borderId="24" xfId="1" applyNumberFormat="1" applyFont="1" applyFill="1" applyBorder="1" applyAlignment="1">
      <alignment horizontal="right" indent="1"/>
    </xf>
    <xf numFmtId="3" fontId="28" fillId="0" borderId="22" xfId="1" applyNumberFormat="1" applyFont="1" applyFill="1" applyBorder="1" applyAlignment="1">
      <alignment horizontal="right" indent="1"/>
    </xf>
    <xf numFmtId="3" fontId="28" fillId="0" borderId="0" xfId="1" applyNumberFormat="1" applyFont="1" applyFill="1" applyBorder="1" applyAlignment="1">
      <alignment horizontal="right" indent="1"/>
    </xf>
    <xf numFmtId="49" fontId="28" fillId="0" borderId="26" xfId="1" applyNumberFormat="1" applyFont="1" applyFill="1" applyBorder="1" applyAlignment="1"/>
    <xf numFmtId="49" fontId="28" fillId="0" borderId="49" xfId="1" applyNumberFormat="1" applyFont="1" applyFill="1" applyBorder="1" applyAlignment="1"/>
    <xf numFmtId="0" fontId="29" fillId="0" borderId="50" xfId="1" applyNumberFormat="1" applyFont="1" applyFill="1" applyBorder="1" applyAlignment="1"/>
    <xf numFmtId="2" fontId="28" fillId="0" borderId="26" xfId="1" applyNumberFormat="1" applyFont="1" applyFill="1" applyBorder="1" applyAlignment="1">
      <alignment horizontal="right" indent="1"/>
    </xf>
    <xf numFmtId="2" fontId="28" fillId="0" borderId="35" xfId="1" applyNumberFormat="1" applyFont="1" applyFill="1" applyBorder="1" applyAlignment="1">
      <alignment horizontal="right" indent="1"/>
    </xf>
    <xf numFmtId="3" fontId="28" fillId="0" borderId="23" xfId="1" applyNumberFormat="1" applyFont="1" applyFill="1" applyBorder="1" applyAlignment="1">
      <alignment horizontal="right" indent="1"/>
    </xf>
    <xf numFmtId="3" fontId="28" fillId="0" borderId="35" xfId="1" applyNumberFormat="1" applyFont="1" applyFill="1" applyBorder="1" applyAlignment="1">
      <alignment horizontal="right" indent="1"/>
    </xf>
    <xf numFmtId="3" fontId="28" fillId="0" borderId="14" xfId="1" applyNumberFormat="1" applyFont="1" applyFill="1" applyBorder="1" applyAlignment="1">
      <alignment horizontal="right" indent="1"/>
    </xf>
    <xf numFmtId="3" fontId="28" fillId="0" borderId="13" xfId="1" applyNumberFormat="1" applyFont="1" applyFill="1" applyBorder="1" applyAlignment="1">
      <alignment horizontal="right" indent="1"/>
    </xf>
    <xf numFmtId="3" fontId="28" fillId="0" borderId="27" xfId="1" applyNumberFormat="1" applyFont="1" applyFill="1" applyBorder="1" applyAlignment="1">
      <alignment horizontal="right" indent="1"/>
    </xf>
    <xf numFmtId="49" fontId="28" fillId="0" borderId="53" xfId="1" applyNumberFormat="1" applyFont="1" applyFill="1" applyBorder="1" applyAlignment="1"/>
    <xf numFmtId="49" fontId="28" fillId="0" borderId="0" xfId="1" applyNumberFormat="1" applyFont="1" applyFill="1" applyBorder="1" applyAlignment="1"/>
    <xf numFmtId="0" fontId="29" fillId="0" borderId="0" xfId="1" applyNumberFormat="1" applyFont="1" applyFill="1" applyBorder="1" applyAlignment="1"/>
    <xf numFmtId="2" fontId="28" fillId="0" borderId="0" xfId="1" applyNumberFormat="1" applyFont="1" applyFill="1" applyBorder="1" applyAlignment="1">
      <alignment horizontal="right" indent="1"/>
    </xf>
    <xf numFmtId="3" fontId="28" fillId="0" borderId="54" xfId="1" applyNumberFormat="1" applyFont="1" applyFill="1" applyBorder="1" applyAlignment="1">
      <alignment horizontal="right" indent="1"/>
    </xf>
    <xf numFmtId="49" fontId="11" fillId="0" borderId="1" xfId="4" applyNumberFormat="1" applyFont="1" applyFill="1" applyBorder="1" applyAlignment="1">
      <alignment horizontal="left"/>
    </xf>
    <xf numFmtId="49" fontId="11" fillId="0" borderId="2" xfId="4" applyNumberFormat="1" applyFont="1" applyFill="1" applyBorder="1" applyAlignment="1">
      <alignment horizontal="left"/>
    </xf>
    <xf numFmtId="0" fontId="9" fillId="0" borderId="2" xfId="3" applyFont="1" applyFill="1" applyBorder="1"/>
    <xf numFmtId="2" fontId="1" fillId="0" borderId="2" xfId="3" applyNumberFormat="1" applyFill="1" applyBorder="1" applyAlignment="1">
      <alignment horizontal="right" indent="1"/>
    </xf>
    <xf numFmtId="3" fontId="1" fillId="0" borderId="2" xfId="3" applyNumberFormat="1" applyFill="1" applyBorder="1" applyAlignment="1">
      <alignment horizontal="right" indent="1"/>
    </xf>
    <xf numFmtId="3" fontId="1" fillId="0" borderId="19" xfId="3" applyNumberFormat="1" applyFill="1" applyBorder="1" applyAlignment="1">
      <alignment horizontal="right" indent="1"/>
    </xf>
    <xf numFmtId="3" fontId="1" fillId="0" borderId="4" xfId="3" applyNumberFormat="1" applyFill="1" applyBorder="1" applyAlignment="1">
      <alignment horizontal="right" indent="1"/>
    </xf>
    <xf numFmtId="2" fontId="28" fillId="0" borderId="5" xfId="1" applyNumberFormat="1" applyFont="1" applyFill="1" applyBorder="1" applyAlignment="1">
      <alignment horizontal="right" indent="1"/>
    </xf>
    <xf numFmtId="2" fontId="28" fillId="0" borderId="7" xfId="1" applyNumberFormat="1" applyFont="1" applyFill="1" applyBorder="1" applyAlignment="1">
      <alignment horizontal="right" indent="1"/>
    </xf>
    <xf numFmtId="49" fontId="28" fillId="0" borderId="47" xfId="1" applyNumberFormat="1" applyFont="1" applyFill="1" applyBorder="1" applyAlignment="1"/>
    <xf numFmtId="0" fontId="29" fillId="0" borderId="55" xfId="1" applyNumberFormat="1" applyFont="1" applyFill="1" applyBorder="1" applyAlignment="1"/>
    <xf numFmtId="2" fontId="28" fillId="0" borderId="47" xfId="1" applyNumberFormat="1" applyFont="1" applyFill="1" applyBorder="1" applyAlignment="1">
      <alignment horizontal="right" indent="1"/>
    </xf>
    <xf numFmtId="2" fontId="28" fillId="0" borderId="56" xfId="1" applyNumberFormat="1" applyFont="1" applyFill="1" applyBorder="1" applyAlignment="1">
      <alignment horizontal="right" indent="1"/>
    </xf>
    <xf numFmtId="3" fontId="28" fillId="0" borderId="57" xfId="1" applyNumberFormat="1" applyFont="1" applyFill="1" applyBorder="1" applyAlignment="1">
      <alignment horizontal="right" indent="1"/>
    </xf>
    <xf numFmtId="3" fontId="28" fillId="0" borderId="56" xfId="1" applyNumberFormat="1" applyFont="1" applyFill="1" applyBorder="1" applyAlignment="1">
      <alignment horizontal="right" indent="1"/>
    </xf>
    <xf numFmtId="49" fontId="28" fillId="0" borderId="44" xfId="1" applyNumberFormat="1" applyFont="1" applyFill="1" applyBorder="1" applyAlignment="1"/>
    <xf numFmtId="49" fontId="28" fillId="0" borderId="58" xfId="1" applyNumberFormat="1" applyFont="1" applyFill="1" applyBorder="1" applyAlignment="1"/>
    <xf numFmtId="0" fontId="29" fillId="0" borderId="59" xfId="1" applyNumberFormat="1" applyFont="1" applyFill="1" applyBorder="1" applyAlignment="1"/>
    <xf numFmtId="2" fontId="28" fillId="0" borderId="44" xfId="1" applyNumberFormat="1" applyFont="1" applyFill="1" applyBorder="1" applyAlignment="1">
      <alignment horizontal="right" indent="1"/>
    </xf>
    <xf numFmtId="2" fontId="28" fillId="0" borderId="60" xfId="1" applyNumberFormat="1" applyFont="1" applyFill="1" applyBorder="1" applyAlignment="1">
      <alignment horizontal="right" indent="1"/>
    </xf>
    <xf numFmtId="3" fontId="28" fillId="0" borderId="61" xfId="1" applyNumberFormat="1" applyFont="1" applyFill="1" applyBorder="1" applyAlignment="1">
      <alignment horizontal="right" indent="1"/>
    </xf>
    <xf numFmtId="3" fontId="28" fillId="0" borderId="60" xfId="1" applyNumberFormat="1" applyFont="1" applyFill="1" applyBorder="1" applyAlignment="1">
      <alignment horizontal="right" indent="1"/>
    </xf>
    <xf numFmtId="49" fontId="28" fillId="0" borderId="31" xfId="1" applyNumberFormat="1" applyFont="1" applyFill="1" applyBorder="1" applyAlignment="1"/>
    <xf numFmtId="49" fontId="28" fillId="0" borderId="62" xfId="1" applyNumberFormat="1" applyFont="1" applyFill="1" applyBorder="1" applyAlignment="1"/>
    <xf numFmtId="0" fontId="29" fillId="0" borderId="63" xfId="1" applyNumberFormat="1" applyFont="1" applyFill="1" applyBorder="1" applyAlignment="1"/>
    <xf numFmtId="2" fontId="28" fillId="0" borderId="31" xfId="1" applyNumberFormat="1" applyFont="1" applyFill="1" applyBorder="1" applyAlignment="1">
      <alignment horizontal="right" indent="1"/>
    </xf>
    <xf numFmtId="2" fontId="28" fillId="0" borderId="29" xfId="1" applyNumberFormat="1" applyFont="1" applyFill="1" applyBorder="1" applyAlignment="1">
      <alignment horizontal="right" indent="1"/>
    </xf>
    <xf numFmtId="3" fontId="28" fillId="0" borderId="28" xfId="1" applyNumberFormat="1" applyFont="1" applyFill="1" applyBorder="1" applyAlignment="1">
      <alignment horizontal="right" indent="1"/>
    </xf>
    <xf numFmtId="3" fontId="28" fillId="0" borderId="29" xfId="1" applyNumberFormat="1" applyFont="1" applyFill="1" applyBorder="1" applyAlignment="1">
      <alignment horizontal="right" indent="1"/>
    </xf>
    <xf numFmtId="49" fontId="17" fillId="0" borderId="26" xfId="1" applyNumberFormat="1" applyFont="1" applyFill="1" applyBorder="1" applyAlignment="1"/>
    <xf numFmtId="49" fontId="17" fillId="0" borderId="49" xfId="1" applyNumberFormat="1" applyFont="1" applyFill="1" applyBorder="1" applyAlignment="1"/>
    <xf numFmtId="49" fontId="17" fillId="0" borderId="44" xfId="1" applyNumberFormat="1" applyFont="1" applyFill="1" applyBorder="1" applyAlignment="1"/>
    <xf numFmtId="49" fontId="17" fillId="0" borderId="58" xfId="1" applyNumberFormat="1" applyFont="1" applyFill="1" applyBorder="1" applyAlignment="1"/>
    <xf numFmtId="49" fontId="28" fillId="0" borderId="5" xfId="1" applyNumberFormat="1" applyFont="1" applyFill="1" applyBorder="1" applyAlignment="1"/>
    <xf numFmtId="49" fontId="28" fillId="0" borderId="6" xfId="1" applyNumberFormat="1" applyFont="1" applyFill="1" applyBorder="1" applyAlignment="1"/>
    <xf numFmtId="0" fontId="29" fillId="0" borderId="8" xfId="1" applyNumberFormat="1" applyFont="1" applyFill="1" applyBorder="1" applyAlignment="1"/>
    <xf numFmtId="3" fontId="28" fillId="0" borderId="41" xfId="1" applyNumberFormat="1" applyFont="1" applyFill="1" applyBorder="1" applyAlignment="1">
      <alignment horizontal="right" indent="1"/>
    </xf>
    <xf numFmtId="49" fontId="28" fillId="0" borderId="14" xfId="1" applyNumberFormat="1" applyFont="1" applyFill="1" applyBorder="1" applyAlignment="1"/>
    <xf numFmtId="49" fontId="28" fillId="0" borderId="12" xfId="1" applyNumberFormat="1" applyFont="1" applyFill="1" applyBorder="1" applyAlignment="1"/>
    <xf numFmtId="0" fontId="29" fillId="0" borderId="15" xfId="1" applyNumberFormat="1" applyFont="1" applyFill="1" applyBorder="1" applyAlignment="1"/>
    <xf numFmtId="2" fontId="28" fillId="0" borderId="14" xfId="1" applyNumberFormat="1" applyFont="1" applyFill="1" applyBorder="1" applyAlignment="1">
      <alignment horizontal="right" indent="1"/>
    </xf>
    <xf numFmtId="2" fontId="28" fillId="0" borderId="13" xfId="1" applyNumberFormat="1" applyFont="1" applyFill="1" applyBorder="1" applyAlignment="1">
      <alignment horizontal="right" indent="1"/>
    </xf>
    <xf numFmtId="3" fontId="28" fillId="0" borderId="38" xfId="1" applyNumberFormat="1" applyFont="1" applyFill="1" applyBorder="1" applyAlignment="1">
      <alignment horizontal="right" indent="1"/>
    </xf>
    <xf numFmtId="3" fontId="28" fillId="0" borderId="17" xfId="1" applyNumberFormat="1" applyFont="1" applyFill="1" applyBorder="1" applyAlignment="1">
      <alignment horizontal="right" indent="1"/>
    </xf>
    <xf numFmtId="3" fontId="28" fillId="0" borderId="31" xfId="1" applyNumberFormat="1" applyFont="1" applyFill="1" applyBorder="1" applyAlignment="1">
      <alignment horizontal="right" indent="1"/>
    </xf>
    <xf numFmtId="3" fontId="28" fillId="0" borderId="52" xfId="1" applyNumberFormat="1" applyFont="1" applyFill="1" applyBorder="1" applyAlignment="1">
      <alignment horizontal="right" indent="1"/>
    </xf>
    <xf numFmtId="3" fontId="28" fillId="0" borderId="47" xfId="1" applyNumberFormat="1" applyFont="1" applyFill="1" applyBorder="1" applyAlignment="1">
      <alignment horizontal="right" indent="1"/>
    </xf>
    <xf numFmtId="3" fontId="28" fillId="0" borderId="55" xfId="1" applyNumberFormat="1" applyFont="1" applyFill="1" applyBorder="1" applyAlignment="1">
      <alignment horizontal="right" indent="1"/>
    </xf>
    <xf numFmtId="3" fontId="28" fillId="0" borderId="32" xfId="1" applyNumberFormat="1" applyFont="1" applyFill="1" applyBorder="1" applyAlignment="1">
      <alignment horizontal="right" indent="1"/>
    </xf>
    <xf numFmtId="3" fontId="28" fillId="0" borderId="26" xfId="1" applyNumberFormat="1" applyFont="1" applyFill="1" applyBorder="1" applyAlignment="1">
      <alignment horizontal="right" indent="1"/>
    </xf>
    <xf numFmtId="3" fontId="28" fillId="0" borderId="39" xfId="1" applyNumberFormat="1" applyFont="1" applyFill="1" applyBorder="1" applyAlignment="1">
      <alignment horizontal="right" indent="1"/>
    </xf>
    <xf numFmtId="49" fontId="11" fillId="0" borderId="18" xfId="4" applyNumberFormat="1" applyFont="1" applyFill="1" applyBorder="1" applyAlignment="1">
      <alignment horizontal="left"/>
    </xf>
    <xf numFmtId="49" fontId="11" fillId="0" borderId="19" xfId="4" applyNumberFormat="1" applyFont="1" applyFill="1" applyBorder="1" applyAlignment="1">
      <alignment horizontal="left"/>
    </xf>
    <xf numFmtId="0" fontId="9" fillId="0" borderId="19" xfId="3" applyFont="1" applyFill="1" applyBorder="1"/>
    <xf numFmtId="2" fontId="1" fillId="0" borderId="19" xfId="3" applyNumberFormat="1" applyFill="1" applyBorder="1" applyAlignment="1">
      <alignment horizontal="right" indent="1"/>
    </xf>
    <xf numFmtId="3" fontId="28" fillId="0" borderId="19" xfId="1" applyNumberFormat="1" applyFont="1" applyFill="1" applyBorder="1" applyAlignment="1">
      <alignment horizontal="right" indent="1"/>
    </xf>
    <xf numFmtId="3" fontId="1" fillId="0" borderId="20" xfId="3" applyNumberFormat="1" applyFill="1" applyBorder="1" applyAlignment="1">
      <alignment horizontal="right" indent="1"/>
    </xf>
    <xf numFmtId="0" fontId="1" fillId="0" borderId="0" xfId="3" applyFill="1"/>
    <xf numFmtId="2" fontId="1" fillId="0" borderId="0" xfId="3" applyNumberFormat="1" applyFill="1"/>
    <xf numFmtId="0" fontId="1" fillId="0" borderId="0" xfId="5"/>
    <xf numFmtId="0" fontId="30" fillId="0" borderId="0" xfId="5" applyFont="1" applyAlignment="1">
      <alignment horizontal="right" vertical="center"/>
    </xf>
    <xf numFmtId="1" fontId="3" fillId="0" borderId="1" xfId="1" applyNumberFormat="1" applyFont="1" applyFill="1" applyBorder="1" applyAlignment="1">
      <alignment horizontal="left" vertical="center"/>
    </xf>
    <xf numFmtId="0" fontId="24" fillId="0" borderId="2" xfId="1" applyFont="1" applyBorder="1" applyAlignment="1">
      <alignment horizontal="left" vertical="center"/>
    </xf>
    <xf numFmtId="0" fontId="24" fillId="0" borderId="2" xfId="1" applyFont="1" applyBorder="1" applyAlignment="1"/>
    <xf numFmtId="0" fontId="23" fillId="0" borderId="4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4" fillId="0" borderId="0" xfId="1" applyFont="1" applyBorder="1" applyAlignment="1">
      <alignment horizontal="left" vertical="center"/>
    </xf>
    <xf numFmtId="0" fontId="23" fillId="0" borderId="57" xfId="1" applyFont="1" applyBorder="1" applyAlignment="1">
      <alignment horizontal="center" vertical="center"/>
    </xf>
    <xf numFmtId="1" fontId="24" fillId="0" borderId="64" xfId="1" applyNumberFormat="1" applyFont="1" applyFill="1" applyBorder="1" applyAlignment="1">
      <alignment horizontal="left" vertical="center"/>
    </xf>
    <xf numFmtId="0" fontId="24" fillId="0" borderId="64" xfId="1" applyFont="1" applyBorder="1" applyAlignment="1"/>
    <xf numFmtId="0" fontId="23" fillId="0" borderId="65" xfId="1" applyFont="1" applyBorder="1" applyAlignment="1">
      <alignment horizontal="center" vertical="center"/>
    </xf>
    <xf numFmtId="1" fontId="24" fillId="0" borderId="51" xfId="1" applyNumberFormat="1" applyFont="1" applyFill="1" applyBorder="1" applyAlignment="1">
      <alignment horizontal="left" vertical="center"/>
    </xf>
    <xf numFmtId="0" fontId="24" fillId="0" borderId="51" xfId="1" applyFont="1" applyBorder="1" applyAlignment="1"/>
    <xf numFmtId="0" fontId="23" fillId="0" borderId="42" xfId="1" applyFont="1" applyBorder="1" applyAlignment="1">
      <alignment horizontal="center" vertical="center"/>
    </xf>
    <xf numFmtId="1" fontId="24" fillId="0" borderId="58" xfId="1" applyNumberFormat="1" applyFont="1" applyFill="1" applyBorder="1" applyAlignment="1">
      <alignment horizontal="left" vertical="center"/>
    </xf>
    <xf numFmtId="0" fontId="24" fillId="0" borderId="58" xfId="1" applyFont="1" applyBorder="1" applyAlignment="1"/>
    <xf numFmtId="0" fontId="23" fillId="0" borderId="61" xfId="1" applyFont="1" applyBorder="1" applyAlignment="1">
      <alignment horizontal="center" vertical="center"/>
    </xf>
    <xf numFmtId="0" fontId="24" fillId="0" borderId="64" xfId="1" applyFont="1" applyBorder="1" applyAlignment="1">
      <alignment horizontal="left" vertical="center"/>
    </xf>
    <xf numFmtId="0" fontId="1" fillId="0" borderId="64" xfId="1" applyFont="1" applyBorder="1"/>
    <xf numFmtId="1" fontId="24" fillId="0" borderId="0" xfId="1" applyNumberFormat="1" applyFont="1" applyFill="1" applyBorder="1" applyAlignment="1">
      <alignment horizontal="left" vertical="center"/>
    </xf>
    <xf numFmtId="0" fontId="23" fillId="0" borderId="0" xfId="1" applyFont="1" applyBorder="1" applyAlignment="1">
      <alignment horizontal="center" vertical="center"/>
    </xf>
    <xf numFmtId="2" fontId="23" fillId="0" borderId="0" xfId="1" applyNumberFormat="1" applyFont="1" applyBorder="1" applyAlignment="1">
      <alignment horizontal="right" vertical="center" indent="1"/>
    </xf>
    <xf numFmtId="0" fontId="1" fillId="0" borderId="0" xfId="1" applyFont="1" applyBorder="1" applyAlignment="1">
      <alignment horizontal="left" vertical="center"/>
    </xf>
    <xf numFmtId="0" fontId="1" fillId="0" borderId="58" xfId="1" applyFont="1" applyBorder="1" applyAlignment="1">
      <alignment horizontal="left" vertical="center"/>
    </xf>
    <xf numFmtId="0" fontId="1" fillId="0" borderId="68" xfId="1" applyFont="1" applyBorder="1" applyAlignment="1">
      <alignment horizontal="left" vertical="center"/>
    </xf>
    <xf numFmtId="0" fontId="24" fillId="0" borderId="69" xfId="1" applyFont="1" applyBorder="1" applyAlignment="1"/>
    <xf numFmtId="0" fontId="23" fillId="0" borderId="69" xfId="1" applyFont="1" applyBorder="1" applyAlignment="1">
      <alignment horizontal="center" vertical="center"/>
    </xf>
    <xf numFmtId="1" fontId="24" fillId="0" borderId="49" xfId="1" applyNumberFormat="1" applyFont="1" applyFill="1" applyBorder="1" applyAlignment="1">
      <alignment horizontal="left" vertical="center"/>
    </xf>
    <xf numFmtId="0" fontId="24" fillId="0" borderId="49" xfId="1" applyFont="1" applyBorder="1" applyAlignment="1"/>
    <xf numFmtId="0" fontId="23" fillId="0" borderId="23" xfId="1" applyFont="1" applyBorder="1" applyAlignment="1">
      <alignment horizontal="center" vertical="center"/>
    </xf>
    <xf numFmtId="0" fontId="1" fillId="0" borderId="49" xfId="1" applyFont="1" applyBorder="1" applyAlignment="1">
      <alignment horizontal="left" vertical="center"/>
    </xf>
    <xf numFmtId="0" fontId="1" fillId="0" borderId="59" xfId="1" applyFont="1" applyBorder="1" applyAlignment="1">
      <alignment horizontal="left" vertical="center"/>
    </xf>
    <xf numFmtId="1" fontId="1" fillId="0" borderId="68" xfId="1" applyNumberFormat="1" applyFont="1" applyFill="1" applyBorder="1" applyAlignment="1">
      <alignment horizontal="left" vertical="center"/>
    </xf>
    <xf numFmtId="0" fontId="24" fillId="0" borderId="58" xfId="1" applyFont="1" applyBorder="1"/>
    <xf numFmtId="0" fontId="26" fillId="0" borderId="0" xfId="1" applyFont="1" applyBorder="1"/>
    <xf numFmtId="0" fontId="24" fillId="0" borderId="51" xfId="1" applyFont="1" applyBorder="1"/>
    <xf numFmtId="0" fontId="24" fillId="0" borderId="0" xfId="1" applyFont="1" applyBorder="1"/>
    <xf numFmtId="0" fontId="23" fillId="0" borderId="0" xfId="1" applyFont="1" applyBorder="1" applyAlignment="1">
      <alignment horizontal="center"/>
    </xf>
    <xf numFmtId="2" fontId="23" fillId="0" borderId="64" xfId="1" applyNumberFormat="1" applyFont="1" applyFill="1" applyBorder="1" applyAlignment="1">
      <alignment horizontal="center"/>
    </xf>
    <xf numFmtId="1" fontId="24" fillId="0" borderId="69" xfId="1" applyNumberFormat="1" applyFont="1" applyFill="1" applyBorder="1" applyAlignment="1">
      <alignment horizontal="left" vertical="center"/>
    </xf>
    <xf numFmtId="2" fontId="23" fillId="0" borderId="69" xfId="1" applyNumberFormat="1" applyFont="1" applyFill="1" applyBorder="1" applyAlignment="1">
      <alignment horizontal="center"/>
    </xf>
    <xf numFmtId="2" fontId="23" fillId="0" borderId="0" xfId="1" applyNumberFormat="1" applyFont="1" applyFill="1" applyBorder="1" applyAlignment="1">
      <alignment horizontal="center"/>
    </xf>
    <xf numFmtId="0" fontId="24" fillId="0" borderId="69" xfId="1" applyFont="1" applyBorder="1"/>
    <xf numFmtId="0" fontId="1" fillId="0" borderId="69" xfId="1" applyBorder="1"/>
    <xf numFmtId="0" fontId="5" fillId="0" borderId="69" xfId="1" applyFont="1" applyBorder="1"/>
    <xf numFmtId="0" fontId="23" fillId="0" borderId="69" xfId="1" applyFont="1" applyBorder="1" applyAlignment="1">
      <alignment horizontal="center"/>
    </xf>
    <xf numFmtId="0" fontId="1" fillId="0" borderId="51" xfId="1" applyBorder="1"/>
    <xf numFmtId="0" fontId="23" fillId="0" borderId="51" xfId="1" applyFont="1" applyBorder="1" applyAlignment="1">
      <alignment horizontal="center"/>
    </xf>
    <xf numFmtId="0" fontId="31" fillId="0" borderId="0" xfId="6"/>
    <xf numFmtId="0" fontId="32" fillId="0" borderId="0" xfId="6" applyFont="1" applyFill="1" applyBorder="1" applyAlignment="1">
      <alignment vertical="center"/>
    </xf>
    <xf numFmtId="0" fontId="33" fillId="0" borderId="0" xfId="6" applyFont="1" applyFill="1" applyBorder="1" applyAlignment="1">
      <alignment vertical="center"/>
    </xf>
    <xf numFmtId="0" fontId="34" fillId="0" borderId="0" xfId="6" applyFont="1" applyAlignment="1"/>
    <xf numFmtId="0" fontId="31" fillId="0" borderId="0" xfId="6" applyFill="1" applyBorder="1" applyAlignment="1"/>
    <xf numFmtId="0" fontId="35" fillId="0" borderId="0" xfId="6" applyFont="1" applyFill="1" applyAlignment="1"/>
    <xf numFmtId="0" fontId="31" fillId="0" borderId="0" xfId="6" applyFill="1" applyAlignment="1"/>
    <xf numFmtId="0" fontId="35" fillId="0" borderId="0" xfId="6" applyFont="1"/>
    <xf numFmtId="165" fontId="35" fillId="0" borderId="0" xfId="6" applyNumberFormat="1" applyFont="1"/>
    <xf numFmtId="0" fontId="35" fillId="0" borderId="0" xfId="6" applyFont="1" applyAlignment="1">
      <alignment horizontal="left"/>
    </xf>
    <xf numFmtId="0" fontId="35" fillId="0" borderId="0" xfId="6" applyFont="1" applyFill="1" applyAlignment="1">
      <alignment horizontal="left"/>
    </xf>
    <xf numFmtId="0" fontId="13" fillId="0" borderId="0" xfId="6" applyFont="1" applyFill="1" applyAlignment="1"/>
    <xf numFmtId="2" fontId="11" fillId="0" borderId="0" xfId="6" applyNumberFormat="1" applyFont="1" applyFill="1" applyBorder="1" applyAlignment="1">
      <alignment horizontal="left" vertical="center"/>
    </xf>
    <xf numFmtId="165" fontId="11" fillId="0" borderId="0" xfId="6" applyNumberFormat="1" applyFont="1" applyFill="1" applyBorder="1" applyAlignment="1"/>
    <xf numFmtId="165" fontId="11" fillId="0" borderId="0" xfId="6" applyNumberFormat="1" applyFont="1" applyFill="1" applyBorder="1" applyAlignment="1">
      <alignment horizontal="left" vertical="center"/>
    </xf>
    <xf numFmtId="165" fontId="36" fillId="0" borderId="0" xfId="6" applyNumberFormat="1" applyFont="1" applyFill="1" applyBorder="1" applyAlignment="1">
      <alignment horizontal="left" vertical="center"/>
    </xf>
    <xf numFmtId="0" fontId="13" fillId="0" borderId="0" xfId="6" applyFont="1" applyBorder="1" applyAlignment="1"/>
    <xf numFmtId="165" fontId="13" fillId="0" borderId="0" xfId="6" applyNumberFormat="1" applyFont="1" applyBorder="1" applyAlignment="1"/>
    <xf numFmtId="0" fontId="13" fillId="0" borderId="0" xfId="6" applyFont="1" applyBorder="1"/>
    <xf numFmtId="165" fontId="13" fillId="0" borderId="0" xfId="6" applyNumberFormat="1" applyFont="1" applyBorder="1"/>
    <xf numFmtId="2" fontId="11" fillId="0" borderId="0" xfId="6" applyNumberFormat="1" applyFont="1" applyFill="1" applyBorder="1" applyAlignment="1">
      <alignment horizontal="left" vertical="center" wrapText="1"/>
    </xf>
    <xf numFmtId="165" fontId="36" fillId="0" borderId="0" xfId="6" applyNumberFormat="1" applyFont="1" applyFill="1" applyBorder="1" applyAlignment="1">
      <alignment horizontal="center" vertical="center" wrapText="1"/>
    </xf>
    <xf numFmtId="165" fontId="11" fillId="0" borderId="0" xfId="6" applyNumberFormat="1" applyFont="1" applyFill="1" applyAlignment="1">
      <alignment horizontal="left"/>
    </xf>
    <xf numFmtId="165" fontId="11" fillId="0" borderId="0" xfId="6" applyNumberFormat="1" applyFont="1" applyFill="1" applyAlignment="1"/>
    <xf numFmtId="165" fontId="11" fillId="0" borderId="0" xfId="6" applyNumberFormat="1" applyFont="1" applyAlignment="1">
      <alignment horizontal="left"/>
    </xf>
    <xf numFmtId="1" fontId="3" fillId="0" borderId="18" xfId="6" applyNumberFormat="1" applyFont="1" applyFill="1" applyBorder="1" applyAlignment="1">
      <alignment vertical="center"/>
    </xf>
    <xf numFmtId="0" fontId="4" fillId="0" borderId="18" xfId="6" applyFont="1" applyFill="1" applyBorder="1" applyAlignment="1">
      <alignment horizontal="left" vertical="center"/>
    </xf>
    <xf numFmtId="0" fontId="4" fillId="0" borderId="20" xfId="6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/>
    </xf>
    <xf numFmtId="0" fontId="23" fillId="0" borderId="72" xfId="6" applyFont="1" applyBorder="1" applyAlignment="1">
      <alignment horizontal="center" vertical="center" wrapText="1"/>
    </xf>
    <xf numFmtId="0" fontId="38" fillId="0" borderId="72" xfId="6" applyFont="1" applyFill="1" applyBorder="1" applyAlignment="1">
      <alignment horizontal="center" vertical="center" wrapText="1"/>
    </xf>
    <xf numFmtId="0" fontId="38" fillId="0" borderId="29" xfId="6" applyFont="1" applyFill="1" applyBorder="1" applyAlignment="1">
      <alignment horizontal="center" vertical="center" wrapText="1"/>
    </xf>
    <xf numFmtId="0" fontId="36" fillId="0" borderId="31" xfId="6" applyFont="1" applyFill="1" applyBorder="1" applyAlignment="1">
      <alignment horizontal="center" vertical="center" wrapText="1"/>
    </xf>
    <xf numFmtId="0" fontId="36" fillId="0" borderId="29" xfId="6" applyFont="1" applyFill="1" applyBorder="1" applyAlignment="1">
      <alignment horizontal="center" vertical="center" wrapText="1"/>
    </xf>
    <xf numFmtId="0" fontId="36" fillId="0" borderId="73" xfId="6" applyFont="1" applyFill="1" applyBorder="1" applyAlignment="1">
      <alignment horizontal="center" vertical="center" wrapText="1"/>
    </xf>
    <xf numFmtId="0" fontId="31" fillId="0" borderId="74" xfId="6" applyBorder="1" applyAlignment="1">
      <alignment horizontal="center"/>
    </xf>
    <xf numFmtId="2" fontId="31" fillId="0" borderId="24" xfId="6" applyNumberFormat="1" applyBorder="1" applyAlignment="1">
      <alignment horizontal="center"/>
    </xf>
    <xf numFmtId="2" fontId="31" fillId="0" borderId="52" xfId="6" applyNumberFormat="1" applyBorder="1" applyAlignment="1">
      <alignment horizontal="center"/>
    </xf>
    <xf numFmtId="3" fontId="31" fillId="0" borderId="5" xfId="6" applyNumberFormat="1" applyFill="1" applyBorder="1"/>
    <xf numFmtId="3" fontId="31" fillId="0" borderId="8" xfId="6" applyNumberFormat="1" applyFill="1" applyBorder="1"/>
    <xf numFmtId="3" fontId="31" fillId="0" borderId="6" xfId="6" applyNumberFormat="1" applyFill="1" applyBorder="1"/>
    <xf numFmtId="3" fontId="31" fillId="0" borderId="7" xfId="6" applyNumberFormat="1" applyFill="1" applyBorder="1"/>
    <xf numFmtId="0" fontId="31" fillId="0" borderId="75" xfId="6" applyBorder="1" applyAlignment="1">
      <alignment horizontal="center"/>
    </xf>
    <xf numFmtId="2" fontId="31" fillId="0" borderId="26" xfId="6" applyNumberFormat="1" applyBorder="1" applyAlignment="1">
      <alignment horizontal="center"/>
    </xf>
    <xf numFmtId="2" fontId="31" fillId="0" borderId="50" xfId="6" applyNumberFormat="1" applyBorder="1" applyAlignment="1">
      <alignment horizontal="center"/>
    </xf>
    <xf numFmtId="3" fontId="31" fillId="0" borderId="26" xfId="6" applyNumberFormat="1" applyFill="1" applyBorder="1"/>
    <xf numFmtId="3" fontId="31" fillId="0" borderId="50" xfId="6" applyNumberFormat="1" applyFill="1" applyBorder="1"/>
    <xf numFmtId="3" fontId="31" fillId="0" borderId="51" xfId="6" applyNumberFormat="1" applyFill="1" applyBorder="1"/>
    <xf numFmtId="3" fontId="31" fillId="0" borderId="33" xfId="6" applyNumberFormat="1" applyFill="1" applyBorder="1"/>
    <xf numFmtId="0" fontId="31" fillId="0" borderId="72" xfId="6" applyBorder="1" applyAlignment="1">
      <alignment horizontal="center"/>
    </xf>
    <xf numFmtId="2" fontId="31" fillId="0" borderId="31" xfId="6" applyNumberFormat="1" applyBorder="1" applyAlignment="1">
      <alignment horizontal="center"/>
    </xf>
    <xf numFmtId="2" fontId="31" fillId="0" borderId="63" xfId="6" applyNumberFormat="1" applyBorder="1" applyAlignment="1">
      <alignment horizontal="center"/>
    </xf>
    <xf numFmtId="3" fontId="31" fillId="0" borderId="31" xfId="6" applyNumberFormat="1" applyFill="1" applyBorder="1"/>
    <xf numFmtId="3" fontId="31" fillId="0" borderId="63" xfId="6" applyNumberFormat="1" applyFill="1" applyBorder="1"/>
    <xf numFmtId="3" fontId="31" fillId="0" borderId="62" xfId="6" applyNumberFormat="1" applyFill="1" applyBorder="1"/>
    <xf numFmtId="3" fontId="31" fillId="0" borderId="13" xfId="6" applyNumberFormat="1" applyFill="1" applyBorder="1"/>
    <xf numFmtId="0" fontId="31" fillId="0" borderId="48" xfId="6" applyBorder="1" applyAlignment="1">
      <alignment horizontal="center"/>
    </xf>
    <xf numFmtId="2" fontId="31" fillId="0" borderId="5" xfId="6" applyNumberFormat="1" applyBorder="1" applyAlignment="1">
      <alignment horizontal="center"/>
    </xf>
    <xf numFmtId="2" fontId="31" fillId="0" borderId="8" xfId="6" applyNumberFormat="1" applyBorder="1" applyAlignment="1">
      <alignment horizontal="center"/>
    </xf>
    <xf numFmtId="0" fontId="1" fillId="0" borderId="0" xfId="7"/>
    <xf numFmtId="0" fontId="32" fillId="0" borderId="0" xfId="7" applyFont="1" applyFill="1" applyBorder="1" applyAlignment="1">
      <alignment vertical="center"/>
    </xf>
    <xf numFmtId="0" fontId="33" fillId="0" borderId="0" xfId="7" applyFont="1" applyFill="1" applyBorder="1" applyAlignment="1">
      <alignment vertical="center"/>
    </xf>
    <xf numFmtId="0" fontId="34" fillId="0" borderId="0" xfId="7" applyFont="1" applyAlignment="1"/>
    <xf numFmtId="0" fontId="1" fillId="0" borderId="0" xfId="7" applyFill="1" applyBorder="1" applyAlignment="1"/>
    <xf numFmtId="0" fontId="39" fillId="0" borderId="0" xfId="7" applyFont="1" applyFill="1" applyAlignment="1"/>
    <xf numFmtId="0" fontId="1" fillId="0" borderId="0" xfId="7" applyFill="1" applyAlignment="1"/>
    <xf numFmtId="0" fontId="35" fillId="0" borderId="0" xfId="7" applyFont="1"/>
    <xf numFmtId="165" fontId="35" fillId="0" borderId="0" xfId="7" applyNumberFormat="1" applyFont="1"/>
    <xf numFmtId="0" fontId="35" fillId="0" borderId="0" xfId="7" applyFont="1" applyAlignment="1">
      <alignment horizontal="left"/>
    </xf>
    <xf numFmtId="0" fontId="35" fillId="0" borderId="0" xfId="7" applyFont="1" applyFill="1" applyAlignment="1">
      <alignment horizontal="left"/>
    </xf>
    <xf numFmtId="0" fontId="13" fillId="0" borderId="0" xfId="7" applyFont="1" applyFill="1" applyAlignment="1"/>
    <xf numFmtId="2" fontId="11" fillId="0" borderId="0" xfId="7" applyNumberFormat="1" applyFont="1" applyFill="1" applyBorder="1" applyAlignment="1">
      <alignment horizontal="left" vertical="center"/>
    </xf>
    <xf numFmtId="165" fontId="11" fillId="0" borderId="0" xfId="7" applyNumberFormat="1" applyFont="1" applyFill="1" applyBorder="1" applyAlignment="1">
      <alignment horizontal="left" vertical="center"/>
    </xf>
    <xf numFmtId="165" fontId="11" fillId="0" borderId="0" xfId="7" applyNumberFormat="1" applyFont="1" applyFill="1" applyAlignment="1">
      <alignment horizontal="left"/>
    </xf>
    <xf numFmtId="165" fontId="11" fillId="0" borderId="0" xfId="7" applyNumberFormat="1" applyFont="1" applyAlignment="1">
      <alignment horizontal="left"/>
    </xf>
    <xf numFmtId="1" fontId="3" fillId="0" borderId="18" xfId="7" applyNumberFormat="1" applyFont="1" applyFill="1" applyBorder="1" applyAlignment="1">
      <alignment vertical="center"/>
    </xf>
    <xf numFmtId="0" fontId="4" fillId="0" borderId="18" xfId="7" applyFont="1" applyFill="1" applyBorder="1" applyAlignment="1">
      <alignment horizontal="left" vertical="center"/>
    </xf>
    <xf numFmtId="0" fontId="4" fillId="0" borderId="20" xfId="7" applyFont="1" applyFill="1" applyBorder="1" applyAlignment="1">
      <alignment horizontal="center" vertical="center" wrapText="1"/>
    </xf>
    <xf numFmtId="0" fontId="4" fillId="0" borderId="5" xfId="7" applyFont="1" applyFill="1" applyBorder="1" applyAlignment="1">
      <alignment horizontal="left" vertical="center"/>
    </xf>
    <xf numFmtId="0" fontId="4" fillId="0" borderId="5" xfId="7" applyFont="1" applyFill="1" applyBorder="1" applyAlignment="1">
      <alignment horizontal="center" vertical="center"/>
    </xf>
    <xf numFmtId="0" fontId="23" fillId="0" borderId="72" xfId="7" applyFont="1" applyBorder="1" applyAlignment="1">
      <alignment horizontal="center" vertical="center" wrapText="1"/>
    </xf>
    <xf numFmtId="0" fontId="38" fillId="0" borderId="72" xfId="7" applyFont="1" applyFill="1" applyBorder="1" applyAlignment="1">
      <alignment horizontal="center" vertical="center" wrapText="1"/>
    </xf>
    <xf numFmtId="0" fontId="38" fillId="0" borderId="29" xfId="7" applyFont="1" applyFill="1" applyBorder="1" applyAlignment="1">
      <alignment horizontal="center" vertical="center" wrapText="1"/>
    </xf>
    <xf numFmtId="0" fontId="36" fillId="0" borderId="31" xfId="7" applyFont="1" applyFill="1" applyBorder="1" applyAlignment="1">
      <alignment horizontal="center" vertical="center" wrapText="1"/>
    </xf>
    <xf numFmtId="0" fontId="36" fillId="0" borderId="44" xfId="7" applyFont="1" applyFill="1" applyBorder="1" applyAlignment="1">
      <alignment horizontal="center" vertical="center" wrapText="1"/>
    </xf>
    <xf numFmtId="0" fontId="36" fillId="0" borderId="66" xfId="7" applyFont="1" applyFill="1" applyBorder="1" applyAlignment="1">
      <alignment horizontal="center" vertical="center" wrapText="1"/>
    </xf>
    <xf numFmtId="0" fontId="36" fillId="0" borderId="60" xfId="7" applyFont="1" applyFill="1" applyBorder="1" applyAlignment="1">
      <alignment horizontal="center" vertical="center" wrapText="1"/>
    </xf>
    <xf numFmtId="0" fontId="1" fillId="0" borderId="21" xfId="7" applyBorder="1" applyAlignment="1">
      <alignment horizontal="center"/>
    </xf>
    <xf numFmtId="3" fontId="1" fillId="0" borderId="5" xfId="7" applyNumberFormat="1" applyFill="1" applyBorder="1"/>
    <xf numFmtId="3" fontId="1" fillId="0" borderId="7" xfId="7" applyNumberFormat="1" applyFill="1" applyBorder="1"/>
    <xf numFmtId="3" fontId="1" fillId="0" borderId="10" xfId="7" applyNumberFormat="1" applyFill="1" applyBorder="1"/>
    <xf numFmtId="0" fontId="1" fillId="0" borderId="7" xfId="7" applyFill="1" applyBorder="1"/>
    <xf numFmtId="0" fontId="1" fillId="0" borderId="22" xfId="7" applyBorder="1" applyAlignment="1">
      <alignment horizontal="center"/>
    </xf>
    <xf numFmtId="2" fontId="1" fillId="0" borderId="23" xfId="7" applyNumberFormat="1" applyBorder="1" applyAlignment="1">
      <alignment horizontal="center"/>
    </xf>
    <xf numFmtId="2" fontId="1" fillId="0" borderId="50" xfId="7" applyNumberFormat="1" applyBorder="1" applyAlignment="1">
      <alignment horizontal="center"/>
    </xf>
    <xf numFmtId="3" fontId="1" fillId="0" borderId="26" xfId="7" applyNumberFormat="1" applyFill="1" applyBorder="1"/>
    <xf numFmtId="3" fontId="1" fillId="0" borderId="35" xfId="7" applyNumberFormat="1" applyFill="1" applyBorder="1"/>
    <xf numFmtId="3" fontId="1" fillId="0" borderId="67" xfId="7" applyNumberFormat="1" applyFill="1" applyBorder="1"/>
    <xf numFmtId="0" fontId="1" fillId="0" borderId="35" xfId="7" applyFill="1" applyBorder="1"/>
    <xf numFmtId="0" fontId="1" fillId="0" borderId="75" xfId="7" applyBorder="1" applyAlignment="1">
      <alignment horizontal="center"/>
    </xf>
    <xf numFmtId="2" fontId="1" fillId="0" borderId="26" xfId="7" applyNumberFormat="1" applyBorder="1" applyAlignment="1">
      <alignment horizontal="center"/>
    </xf>
    <xf numFmtId="2" fontId="1" fillId="0" borderId="35" xfId="7" applyNumberFormat="1" applyBorder="1" applyAlignment="1">
      <alignment horizontal="center"/>
    </xf>
    <xf numFmtId="0" fontId="1" fillId="0" borderId="76" xfId="7" applyBorder="1" applyAlignment="1">
      <alignment horizontal="center"/>
    </xf>
    <xf numFmtId="2" fontId="1" fillId="0" borderId="44" xfId="7" applyNumberFormat="1" applyBorder="1" applyAlignment="1">
      <alignment horizontal="center"/>
    </xf>
    <xf numFmtId="2" fontId="1" fillId="0" borderId="60" xfId="7" applyNumberFormat="1" applyBorder="1" applyAlignment="1">
      <alignment horizontal="center"/>
    </xf>
    <xf numFmtId="2" fontId="1" fillId="0" borderId="33" xfId="7" applyNumberFormat="1" applyBorder="1" applyAlignment="1">
      <alignment horizontal="center"/>
    </xf>
    <xf numFmtId="0" fontId="1" fillId="0" borderId="72" xfId="7" applyBorder="1" applyAlignment="1">
      <alignment horizontal="center"/>
    </xf>
    <xf numFmtId="2" fontId="1" fillId="0" borderId="31" xfId="7" applyNumberFormat="1" applyBorder="1" applyAlignment="1">
      <alignment horizontal="center"/>
    </xf>
    <xf numFmtId="2" fontId="1" fillId="0" borderId="29" xfId="7" applyNumberFormat="1" applyBorder="1" applyAlignment="1">
      <alignment horizontal="center"/>
    </xf>
    <xf numFmtId="3" fontId="1" fillId="0" borderId="31" xfId="7" applyNumberFormat="1" applyFill="1" applyBorder="1"/>
    <xf numFmtId="3" fontId="1" fillId="0" borderId="29" xfId="7" applyNumberFormat="1" applyFill="1" applyBorder="1"/>
    <xf numFmtId="3" fontId="1" fillId="0" borderId="73" xfId="7" applyNumberFormat="1" applyFill="1" applyBorder="1"/>
    <xf numFmtId="0" fontId="1" fillId="0" borderId="29" xfId="7" applyFill="1" applyBorder="1"/>
    <xf numFmtId="2" fontId="1" fillId="0" borderId="41" xfId="7" applyNumberFormat="1" applyBorder="1" applyAlignment="1">
      <alignment horizontal="center"/>
    </xf>
    <xf numFmtId="2" fontId="1" fillId="0" borderId="8" xfId="7" applyNumberFormat="1" applyBorder="1" applyAlignment="1">
      <alignment horizontal="center"/>
    </xf>
    <xf numFmtId="0" fontId="39" fillId="0" borderId="0" xfId="6" applyFont="1" applyFill="1" applyAlignment="1"/>
    <xf numFmtId="0" fontId="1" fillId="0" borderId="0" xfId="6" applyFont="1" applyBorder="1" applyAlignment="1"/>
    <xf numFmtId="0" fontId="36" fillId="0" borderId="44" xfId="6" applyFont="1" applyFill="1" applyBorder="1" applyAlignment="1">
      <alignment horizontal="center" vertical="center" wrapText="1"/>
    </xf>
    <xf numFmtId="0" fontId="36" fillId="0" borderId="66" xfId="6" applyFont="1" applyFill="1" applyBorder="1" applyAlignment="1">
      <alignment horizontal="center" vertical="center" wrapText="1"/>
    </xf>
    <xf numFmtId="0" fontId="36" fillId="0" borderId="60" xfId="6" applyFont="1" applyFill="1" applyBorder="1" applyAlignment="1">
      <alignment horizontal="center" vertical="center" wrapText="1"/>
    </xf>
    <xf numFmtId="3" fontId="31" fillId="0" borderId="10" xfId="6" applyNumberFormat="1" applyFill="1" applyBorder="1"/>
    <xf numFmtId="0" fontId="31" fillId="0" borderId="7" xfId="6" applyFill="1" applyBorder="1"/>
    <xf numFmtId="3" fontId="31" fillId="0" borderId="35" xfId="6" applyNumberFormat="1" applyFill="1" applyBorder="1"/>
    <xf numFmtId="3" fontId="31" fillId="0" borderId="71" xfId="6" applyNumberFormat="1" applyFill="1" applyBorder="1"/>
    <xf numFmtId="0" fontId="31" fillId="0" borderId="35" xfId="6" applyFill="1" applyBorder="1"/>
    <xf numFmtId="3" fontId="31" fillId="0" borderId="29" xfId="6" applyNumberFormat="1" applyFill="1" applyBorder="1"/>
    <xf numFmtId="3" fontId="31" fillId="0" borderId="73" xfId="6" applyNumberFormat="1" applyFill="1" applyBorder="1"/>
    <xf numFmtId="0" fontId="31" fillId="0" borderId="29" xfId="6" applyFill="1" applyBorder="1"/>
    <xf numFmtId="0" fontId="1" fillId="0" borderId="0" xfId="8"/>
    <xf numFmtId="0" fontId="32" fillId="0" borderId="0" xfId="8" applyFont="1" applyFill="1" applyBorder="1" applyAlignment="1">
      <alignment vertical="center"/>
    </xf>
    <xf numFmtId="0" fontId="33" fillId="0" borderId="0" xfId="8" applyFont="1" applyFill="1" applyBorder="1" applyAlignment="1">
      <alignment vertical="center"/>
    </xf>
    <xf numFmtId="0" fontId="34" fillId="0" borderId="0" xfId="8" applyFont="1" applyAlignment="1"/>
    <xf numFmtId="0" fontId="1" fillId="0" borderId="0" xfId="8" applyFill="1" applyBorder="1" applyAlignment="1"/>
    <xf numFmtId="0" fontId="39" fillId="0" borderId="0" xfId="8" applyFont="1" applyFill="1" applyAlignment="1"/>
    <xf numFmtId="0" fontId="1" fillId="0" borderId="0" xfId="8" applyFill="1" applyAlignment="1"/>
    <xf numFmtId="0" fontId="35" fillId="0" borderId="0" xfId="8" applyFont="1"/>
    <xf numFmtId="165" fontId="35" fillId="0" borderId="0" xfId="8" applyNumberFormat="1" applyFont="1"/>
    <xf numFmtId="0" fontId="35" fillId="0" borderId="0" xfId="8" applyFont="1" applyAlignment="1">
      <alignment horizontal="left"/>
    </xf>
    <xf numFmtId="0" fontId="35" fillId="0" borderId="0" xfId="8" applyFont="1" applyFill="1" applyAlignment="1">
      <alignment horizontal="left"/>
    </xf>
    <xf numFmtId="0" fontId="13" fillId="0" borderId="0" xfId="8" applyFont="1" applyFill="1" applyAlignment="1"/>
    <xf numFmtId="2" fontId="11" fillId="0" borderId="0" xfId="8" applyNumberFormat="1" applyFont="1" applyFill="1" applyBorder="1" applyAlignment="1">
      <alignment horizontal="left" vertical="center"/>
    </xf>
    <xf numFmtId="165" fontId="11" fillId="0" borderId="0" xfId="8" applyNumberFormat="1" applyFont="1" applyFill="1" applyBorder="1" applyAlignment="1"/>
    <xf numFmtId="2" fontId="18" fillId="0" borderId="0" xfId="8" applyNumberFormat="1" applyFont="1" applyFill="1" applyBorder="1" applyAlignment="1">
      <alignment horizontal="left" vertical="center"/>
    </xf>
    <xf numFmtId="165" fontId="11" fillId="0" borderId="0" xfId="8" applyNumberFormat="1" applyFont="1" applyFill="1" applyAlignment="1">
      <alignment horizontal="left"/>
    </xf>
    <xf numFmtId="165" fontId="11" fillId="0" borderId="0" xfId="8" applyNumberFormat="1" applyFont="1" applyFill="1" applyAlignment="1"/>
    <xf numFmtId="165" fontId="11" fillId="0" borderId="0" xfId="8" applyNumberFormat="1" applyFont="1" applyAlignment="1">
      <alignment horizontal="left"/>
    </xf>
    <xf numFmtId="1" fontId="3" fillId="0" borderId="18" xfId="8" applyNumberFormat="1" applyFont="1" applyFill="1" applyBorder="1" applyAlignment="1">
      <alignment vertical="center"/>
    </xf>
    <xf numFmtId="0" fontId="4" fillId="0" borderId="18" xfId="8" applyFont="1" applyFill="1" applyBorder="1" applyAlignment="1">
      <alignment horizontal="left" vertical="center"/>
    </xf>
    <xf numFmtId="0" fontId="4" fillId="0" borderId="20" xfId="8" applyFont="1" applyFill="1" applyBorder="1" applyAlignment="1">
      <alignment horizontal="center" vertical="center" wrapText="1"/>
    </xf>
    <xf numFmtId="0" fontId="4" fillId="0" borderId="5" xfId="8" applyFont="1" applyFill="1" applyBorder="1" applyAlignment="1">
      <alignment horizontal="center" vertical="center"/>
    </xf>
    <xf numFmtId="0" fontId="23" fillId="0" borderId="72" xfId="8" applyFont="1" applyBorder="1" applyAlignment="1">
      <alignment horizontal="center" vertical="center" wrapText="1"/>
    </xf>
    <xf numFmtId="0" fontId="38" fillId="0" borderId="72" xfId="8" applyFont="1" applyFill="1" applyBorder="1" applyAlignment="1">
      <alignment horizontal="center" vertical="center" wrapText="1"/>
    </xf>
    <xf numFmtId="0" fontId="38" fillId="0" borderId="29" xfId="8" applyFont="1" applyFill="1" applyBorder="1" applyAlignment="1">
      <alignment horizontal="center" vertical="center" wrapText="1"/>
    </xf>
    <xf numFmtId="0" fontId="36" fillId="0" borderId="44" xfId="8" applyFont="1" applyFill="1" applyBorder="1" applyAlignment="1">
      <alignment horizontal="center" vertical="center" wrapText="1"/>
    </xf>
    <xf numFmtId="0" fontId="36" fillId="0" borderId="60" xfId="8" applyFont="1" applyFill="1" applyBorder="1" applyAlignment="1">
      <alignment horizontal="center" vertical="center" wrapText="1"/>
    </xf>
    <xf numFmtId="0" fontId="36" fillId="0" borderId="66" xfId="8" applyFont="1" applyFill="1" applyBorder="1" applyAlignment="1">
      <alignment horizontal="center" vertical="center" wrapText="1"/>
    </xf>
    <xf numFmtId="0" fontId="1" fillId="0" borderId="74" xfId="8" applyBorder="1" applyAlignment="1">
      <alignment horizontal="center"/>
    </xf>
    <xf numFmtId="2" fontId="1" fillId="0" borderId="5" xfId="8" applyNumberFormat="1" applyBorder="1" applyAlignment="1">
      <alignment horizontal="center"/>
    </xf>
    <xf numFmtId="2" fontId="1" fillId="0" borderId="8" xfId="8" applyNumberFormat="1" applyBorder="1" applyAlignment="1">
      <alignment horizontal="center"/>
    </xf>
    <xf numFmtId="3" fontId="1" fillId="0" borderId="5" xfId="8" applyNumberFormat="1" applyFill="1" applyBorder="1"/>
    <xf numFmtId="3" fontId="1" fillId="0" borderId="8" xfId="8" applyNumberFormat="1" applyFill="1" applyBorder="1"/>
    <xf numFmtId="3" fontId="1" fillId="0" borderId="10" xfId="8" applyNumberFormat="1" applyFill="1" applyBorder="1"/>
    <xf numFmtId="3" fontId="1" fillId="0" borderId="7" xfId="8" applyNumberFormat="1" applyFill="1" applyBorder="1"/>
    <xf numFmtId="2" fontId="1" fillId="0" borderId="26" xfId="8" applyNumberFormat="1" applyBorder="1" applyAlignment="1">
      <alignment horizontal="center"/>
    </xf>
    <xf numFmtId="2" fontId="1" fillId="0" borderId="52" xfId="8" applyNumberFormat="1" applyBorder="1" applyAlignment="1">
      <alignment horizontal="center"/>
    </xf>
    <xf numFmtId="3" fontId="1" fillId="0" borderId="26" xfId="8" applyNumberFormat="1" applyFill="1" applyBorder="1"/>
    <xf numFmtId="3" fontId="1" fillId="0" borderId="50" xfId="8" applyNumberFormat="1" applyFill="1" applyBorder="1"/>
    <xf numFmtId="3" fontId="1" fillId="0" borderId="71" xfId="8" applyNumberFormat="1" applyFill="1" applyBorder="1"/>
    <xf numFmtId="3" fontId="1" fillId="0" borderId="35" xfId="8" applyNumberFormat="1" applyFill="1" applyBorder="1"/>
    <xf numFmtId="0" fontId="1" fillId="0" borderId="75" xfId="8" applyBorder="1" applyAlignment="1">
      <alignment horizontal="center"/>
    </xf>
    <xf numFmtId="2" fontId="1" fillId="0" borderId="50" xfId="8" applyNumberFormat="1" applyBorder="1" applyAlignment="1">
      <alignment horizontal="center"/>
    </xf>
    <xf numFmtId="0" fontId="1" fillId="0" borderId="72" xfId="8" applyBorder="1" applyAlignment="1">
      <alignment horizontal="center"/>
    </xf>
    <xf numFmtId="2" fontId="1" fillId="0" borderId="31" xfId="8" applyNumberFormat="1" applyBorder="1" applyAlignment="1">
      <alignment horizontal="center"/>
    </xf>
    <xf numFmtId="2" fontId="1" fillId="0" borderId="63" xfId="8" applyNumberFormat="1" applyBorder="1" applyAlignment="1">
      <alignment horizontal="center"/>
    </xf>
    <xf numFmtId="3" fontId="1" fillId="0" borderId="31" xfId="8" applyNumberFormat="1" applyFill="1" applyBorder="1"/>
    <xf numFmtId="3" fontId="1" fillId="0" borderId="63" xfId="8" applyNumberFormat="1" applyFill="1" applyBorder="1"/>
    <xf numFmtId="3" fontId="1" fillId="0" borderId="73" xfId="8" applyNumberFormat="1" applyFill="1" applyBorder="1"/>
    <xf numFmtId="3" fontId="1" fillId="0" borderId="29" xfId="8" applyNumberFormat="1" applyFill="1" applyBorder="1"/>
    <xf numFmtId="0" fontId="1" fillId="0" borderId="48" xfId="8" applyBorder="1" applyAlignment="1">
      <alignment horizontal="center"/>
    </xf>
    <xf numFmtId="0" fontId="4" fillId="0" borderId="19" xfId="6" applyFont="1" applyFill="1" applyBorder="1" applyAlignment="1">
      <alignment horizontal="center" vertical="center"/>
    </xf>
    <xf numFmtId="0" fontId="31" fillId="0" borderId="52" xfId="6" applyBorder="1" applyAlignment="1">
      <alignment horizontal="center"/>
    </xf>
    <xf numFmtId="3" fontId="31" fillId="0" borderId="52" xfId="6" applyNumberFormat="1" applyFill="1" applyBorder="1"/>
    <xf numFmtId="0" fontId="31" fillId="0" borderId="63" xfId="6" applyBorder="1" applyAlignment="1">
      <alignment horizontal="center"/>
    </xf>
    <xf numFmtId="0" fontId="31" fillId="0" borderId="0" xfId="6" applyBorder="1" applyAlignment="1">
      <alignment horizontal="center"/>
    </xf>
    <xf numFmtId="0" fontId="31" fillId="0" borderId="8" xfId="6" applyBorder="1" applyAlignment="1">
      <alignment horizontal="center"/>
    </xf>
    <xf numFmtId="0" fontId="36" fillId="0" borderId="31" xfId="8" applyFont="1" applyFill="1" applyBorder="1" applyAlignment="1">
      <alignment horizontal="center" vertical="center" wrapText="1"/>
    </xf>
    <xf numFmtId="0" fontId="36" fillId="0" borderId="29" xfId="8" applyFont="1" applyFill="1" applyBorder="1" applyAlignment="1">
      <alignment horizontal="center" vertical="center" wrapText="1"/>
    </xf>
    <xf numFmtId="0" fontId="36" fillId="0" borderId="73" xfId="8" applyFont="1" applyFill="1" applyBorder="1" applyAlignment="1">
      <alignment horizontal="center" vertical="center" wrapText="1"/>
    </xf>
    <xf numFmtId="0" fontId="1" fillId="0" borderId="74" xfId="8" applyFont="1" applyBorder="1" applyAlignment="1">
      <alignment horizontal="center"/>
    </xf>
    <xf numFmtId="2" fontId="1" fillId="0" borderId="5" xfId="8" applyNumberFormat="1" applyFont="1" applyBorder="1" applyAlignment="1">
      <alignment horizontal="center"/>
    </xf>
    <xf numFmtId="0" fontId="1" fillId="0" borderId="8" xfId="8" applyFont="1" applyBorder="1" applyAlignment="1">
      <alignment horizontal="center"/>
    </xf>
    <xf numFmtId="3" fontId="1" fillId="0" borderId="5" xfId="8" applyNumberFormat="1" applyFont="1" applyFill="1" applyBorder="1"/>
    <xf numFmtId="3" fontId="1" fillId="0" borderId="8" xfId="8" applyNumberFormat="1" applyFont="1" applyFill="1" applyBorder="1"/>
    <xf numFmtId="3" fontId="1" fillId="0" borderId="10" xfId="8" applyNumberFormat="1" applyFont="1" applyFill="1" applyBorder="1"/>
    <xf numFmtId="3" fontId="1" fillId="0" borderId="7" xfId="8" applyNumberFormat="1" applyFont="1" applyFill="1" applyBorder="1"/>
    <xf numFmtId="2" fontId="1" fillId="0" borderId="24" xfId="8" applyNumberFormat="1" applyFont="1" applyBorder="1" applyAlignment="1">
      <alignment horizontal="center"/>
    </xf>
    <xf numFmtId="0" fontId="1" fillId="0" borderId="52" xfId="8" applyFont="1" applyBorder="1" applyAlignment="1">
      <alignment horizontal="center"/>
    </xf>
    <xf numFmtId="3" fontId="1" fillId="0" borderId="26" xfId="8" applyNumberFormat="1" applyFont="1" applyFill="1" applyBorder="1"/>
    <xf numFmtId="3" fontId="1" fillId="0" borderId="52" xfId="8" applyNumberFormat="1" applyFont="1" applyFill="1" applyBorder="1"/>
    <xf numFmtId="3" fontId="1" fillId="0" borderId="71" xfId="8" applyNumberFormat="1" applyFont="1" applyFill="1" applyBorder="1"/>
    <xf numFmtId="3" fontId="1" fillId="0" borderId="35" xfId="8" applyNumberFormat="1" applyFont="1" applyFill="1" applyBorder="1"/>
    <xf numFmtId="0" fontId="1" fillId="0" borderId="75" xfId="8" applyFont="1" applyBorder="1" applyAlignment="1">
      <alignment horizontal="center"/>
    </xf>
    <xf numFmtId="0" fontId="1" fillId="0" borderId="50" xfId="8" applyFont="1" applyBorder="1" applyAlignment="1">
      <alignment horizontal="center"/>
    </xf>
    <xf numFmtId="3" fontId="1" fillId="0" borderId="50" xfId="8" applyNumberFormat="1" applyFont="1" applyFill="1" applyBorder="1"/>
    <xf numFmtId="2" fontId="1" fillId="0" borderId="26" xfId="8" applyNumberFormat="1" applyFont="1" applyBorder="1" applyAlignment="1">
      <alignment horizontal="center"/>
    </xf>
    <xf numFmtId="0" fontId="1" fillId="0" borderId="72" xfId="8" applyFont="1" applyBorder="1" applyAlignment="1">
      <alignment horizontal="center"/>
    </xf>
    <xf numFmtId="2" fontId="1" fillId="0" borderId="31" xfId="8" applyNumberFormat="1" applyFont="1" applyBorder="1" applyAlignment="1">
      <alignment horizontal="center"/>
    </xf>
    <xf numFmtId="0" fontId="1" fillId="0" borderId="63" xfId="8" applyFont="1" applyBorder="1" applyAlignment="1">
      <alignment horizontal="center"/>
    </xf>
    <xf numFmtId="3" fontId="1" fillId="0" borderId="31" xfId="8" applyNumberFormat="1" applyFont="1" applyFill="1" applyBorder="1"/>
    <xf numFmtId="3" fontId="1" fillId="0" borderId="63" xfId="8" applyNumberFormat="1" applyFont="1" applyFill="1" applyBorder="1"/>
    <xf numFmtId="3" fontId="1" fillId="0" borderId="73" xfId="8" applyNumberFormat="1" applyFont="1" applyFill="1" applyBorder="1"/>
    <xf numFmtId="3" fontId="1" fillId="0" borderId="29" xfId="8" applyNumberFormat="1" applyFont="1" applyFill="1" applyBorder="1"/>
    <xf numFmtId="0" fontId="1" fillId="0" borderId="48" xfId="8" applyFont="1" applyBorder="1" applyAlignment="1">
      <alignment horizontal="center"/>
    </xf>
    <xf numFmtId="2" fontId="18" fillId="0" borderId="0" xfId="6" applyNumberFormat="1" applyFont="1" applyFill="1" applyBorder="1" applyAlignment="1">
      <alignment horizontal="left" vertical="center"/>
    </xf>
    <xf numFmtId="0" fontId="4" fillId="0" borderId="6" xfId="6" applyFont="1" applyFill="1" applyBorder="1" applyAlignment="1">
      <alignment horizontal="center" vertical="center"/>
    </xf>
    <xf numFmtId="2" fontId="31" fillId="0" borderId="33" xfId="6" applyNumberFormat="1" applyBorder="1" applyAlignment="1">
      <alignment horizontal="center"/>
    </xf>
    <xf numFmtId="3" fontId="31" fillId="0" borderId="5" xfId="6" applyNumberFormat="1" applyBorder="1"/>
    <xf numFmtId="3" fontId="31" fillId="0" borderId="7" xfId="6" applyNumberFormat="1" applyBorder="1"/>
    <xf numFmtId="3" fontId="31" fillId="0" borderId="24" xfId="6" applyNumberFormat="1" applyBorder="1"/>
    <xf numFmtId="3" fontId="31" fillId="0" borderId="35" xfId="6" applyNumberFormat="1" applyBorder="1"/>
    <xf numFmtId="2" fontId="31" fillId="0" borderId="29" xfId="6" applyNumberFormat="1" applyBorder="1" applyAlignment="1">
      <alignment horizontal="center"/>
    </xf>
    <xf numFmtId="3" fontId="31" fillId="0" borderId="31" xfId="6" applyNumberFormat="1" applyBorder="1"/>
    <xf numFmtId="3" fontId="31" fillId="0" borderId="29" xfId="6" applyNumberFormat="1" applyBorder="1"/>
    <xf numFmtId="1" fontId="3" fillId="0" borderId="48" xfId="6" applyNumberFormat="1" applyFont="1" applyFill="1" applyBorder="1" applyAlignment="1">
      <alignment vertical="center"/>
    </xf>
    <xf numFmtId="0" fontId="4" fillId="0" borderId="48" xfId="6" applyFont="1" applyFill="1" applyBorder="1" applyAlignment="1">
      <alignment horizontal="left" vertical="center"/>
    </xf>
    <xf numFmtId="0" fontId="4" fillId="0" borderId="9" xfId="6" applyFont="1" applyFill="1" applyBorder="1" applyAlignment="1">
      <alignment horizontal="center" vertical="center" wrapText="1"/>
    </xf>
    <xf numFmtId="0" fontId="23" fillId="0" borderId="11" xfId="6" applyFont="1" applyBorder="1" applyAlignment="1">
      <alignment horizontal="center" vertical="center" wrapText="1"/>
    </xf>
    <xf numFmtId="0" fontId="38" fillId="0" borderId="11" xfId="6" applyFont="1" applyFill="1" applyBorder="1" applyAlignment="1">
      <alignment horizontal="center" vertical="center" wrapText="1"/>
    </xf>
    <xf numFmtId="0" fontId="38" fillId="0" borderId="13" xfId="6" applyFont="1" applyFill="1" applyBorder="1" applyAlignment="1">
      <alignment horizontal="center" vertical="center" wrapText="1"/>
    </xf>
    <xf numFmtId="0" fontId="36" fillId="0" borderId="14" xfId="6" applyFont="1" applyFill="1" applyBorder="1" applyAlignment="1">
      <alignment horizontal="center" vertical="center" wrapText="1"/>
    </xf>
    <xf numFmtId="0" fontId="36" fillId="0" borderId="13" xfId="6" applyFont="1" applyFill="1" applyBorder="1" applyAlignment="1">
      <alignment horizontal="center" vertical="center" wrapText="1"/>
    </xf>
    <xf numFmtId="0" fontId="31" fillId="0" borderId="7" xfId="6" applyBorder="1" applyAlignment="1">
      <alignment horizontal="center"/>
    </xf>
    <xf numFmtId="2" fontId="31" fillId="0" borderId="7" xfId="6" applyNumberFormat="1" applyBorder="1" applyAlignment="1">
      <alignment horizontal="center"/>
    </xf>
    <xf numFmtId="0" fontId="31" fillId="0" borderId="11" xfId="6" applyBorder="1" applyAlignment="1">
      <alignment horizontal="center"/>
    </xf>
    <xf numFmtId="4" fontId="31" fillId="0" borderId="5" xfId="6" applyNumberFormat="1" applyBorder="1"/>
    <xf numFmtId="4" fontId="31" fillId="0" borderId="24" xfId="6" applyNumberFormat="1" applyBorder="1"/>
    <xf numFmtId="2" fontId="31" fillId="0" borderId="13" xfId="6" applyNumberFormat="1" applyBorder="1" applyAlignment="1">
      <alignment horizontal="center"/>
    </xf>
    <xf numFmtId="4" fontId="31" fillId="0" borderId="14" xfId="6" applyNumberFormat="1" applyBorder="1"/>
    <xf numFmtId="0" fontId="11" fillId="0" borderId="0" xfId="6" applyFont="1" applyFill="1" applyAlignment="1"/>
    <xf numFmtId="3" fontId="1" fillId="0" borderId="10" xfId="6" applyNumberFormat="1" applyFont="1" applyFill="1" applyBorder="1"/>
    <xf numFmtId="3" fontId="1" fillId="0" borderId="71" xfId="6" applyNumberFormat="1" applyFont="1" applyFill="1" applyBorder="1"/>
    <xf numFmtId="3" fontId="1" fillId="0" borderId="73" xfId="6" applyNumberFormat="1" applyFont="1" applyFill="1" applyBorder="1"/>
    <xf numFmtId="0" fontId="4" fillId="0" borderId="1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3" fontId="4" fillId="0" borderId="48" xfId="3" applyNumberFormat="1" applyFont="1" applyFill="1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" fillId="0" borderId="68" xfId="1" applyFont="1" applyBorder="1" applyAlignment="1">
      <alignment horizontal="left" vertical="center" wrapText="1"/>
    </xf>
    <xf numFmtId="0" fontId="1" fillId="0" borderId="69" xfId="1" applyFont="1" applyBorder="1" applyAlignment="1">
      <alignment horizontal="left" vertical="center" wrapText="1"/>
    </xf>
    <xf numFmtId="0" fontId="1" fillId="0" borderId="70" xfId="1" applyFont="1" applyBorder="1" applyAlignment="1">
      <alignment horizontal="left" vertical="center" wrapText="1"/>
    </xf>
    <xf numFmtId="1" fontId="24" fillId="0" borderId="64" xfId="1" applyNumberFormat="1" applyFont="1" applyFill="1" applyBorder="1" applyAlignment="1">
      <alignment horizontal="left" vertical="center" wrapText="1"/>
    </xf>
    <xf numFmtId="1" fontId="24" fillId="0" borderId="65" xfId="1" applyNumberFormat="1" applyFont="1" applyFill="1" applyBorder="1" applyAlignment="1">
      <alignment horizontal="left" vertical="center" wrapText="1"/>
    </xf>
    <xf numFmtId="0" fontId="13" fillId="0" borderId="12" xfId="6" applyFont="1" applyBorder="1" applyAlignment="1"/>
    <xf numFmtId="0" fontId="4" fillId="0" borderId="8" xfId="6" applyFont="1" applyFill="1" applyBorder="1" applyAlignment="1">
      <alignment horizontal="center" vertical="center"/>
    </xf>
    <xf numFmtId="0" fontId="4" fillId="0" borderId="9" xfId="6" applyFont="1" applyFill="1" applyBorder="1" applyAlignment="1">
      <alignment horizontal="center" vertical="center"/>
    </xf>
    <xf numFmtId="0" fontId="13" fillId="0" borderId="12" xfId="7" applyFont="1" applyBorder="1" applyAlignment="1"/>
    <xf numFmtId="0" fontId="4" fillId="0" borderId="8" xfId="7" applyFont="1" applyFill="1" applyBorder="1" applyAlignment="1">
      <alignment horizontal="center" vertical="center"/>
    </xf>
    <xf numFmtId="0" fontId="4" fillId="0" borderId="9" xfId="7" applyFont="1" applyFill="1" applyBorder="1" applyAlignment="1">
      <alignment horizontal="center" vertical="center"/>
    </xf>
    <xf numFmtId="0" fontId="13" fillId="0" borderId="12" xfId="8" applyFont="1" applyBorder="1" applyAlignment="1"/>
    <xf numFmtId="0" fontId="4" fillId="0" borderId="8" xfId="8" applyFont="1" applyFill="1" applyBorder="1" applyAlignment="1">
      <alignment horizontal="center" vertical="center"/>
    </xf>
    <xf numFmtId="0" fontId="4" fillId="0" borderId="9" xfId="8" applyFont="1" applyFill="1" applyBorder="1" applyAlignment="1">
      <alignment horizontal="center" vertical="center"/>
    </xf>
    <xf numFmtId="0" fontId="4" fillId="0" borderId="6" xfId="6" applyFont="1" applyFill="1" applyBorder="1" applyAlignment="1">
      <alignment horizontal="center" vertical="center"/>
    </xf>
    <xf numFmtId="1" fontId="11" fillId="0" borderId="18" xfId="4" applyNumberFormat="1" applyFont="1" applyFill="1" applyBorder="1" applyAlignment="1">
      <alignment horizontal="left"/>
    </xf>
    <xf numFmtId="1" fontId="11" fillId="0" borderId="19" xfId="4" applyNumberFormat="1" applyFont="1" applyFill="1" applyBorder="1" applyAlignment="1">
      <alignment horizontal="left"/>
    </xf>
    <xf numFmtId="0" fontId="1" fillId="0" borderId="19" xfId="3" applyFill="1" applyBorder="1"/>
    <xf numFmtId="2" fontId="1" fillId="0" borderId="18" xfId="3" applyNumberFormat="1" applyFill="1" applyBorder="1"/>
    <xf numFmtId="2" fontId="1" fillId="0" borderId="20" xfId="3" applyNumberFormat="1" applyFill="1" applyBorder="1"/>
    <xf numFmtId="3" fontId="1" fillId="0" borderId="18" xfId="3" applyNumberFormat="1" applyFill="1" applyBorder="1"/>
    <xf numFmtId="3" fontId="1" fillId="0" borderId="20" xfId="3" applyNumberFormat="1" applyFill="1" applyBorder="1"/>
    <xf numFmtId="3" fontId="1" fillId="0" borderId="19" xfId="3" applyNumberFormat="1" applyFill="1" applyBorder="1"/>
    <xf numFmtId="0" fontId="24" fillId="0" borderId="18" xfId="1" applyFont="1" applyBorder="1" applyAlignment="1">
      <alignment horizontal="left" vertical="center"/>
    </xf>
    <xf numFmtId="0" fontId="24" fillId="0" borderId="19" xfId="1" applyFont="1" applyBorder="1" applyAlignment="1">
      <alignment horizontal="left" vertical="center"/>
    </xf>
    <xf numFmtId="0" fontId="24" fillId="0" borderId="19" xfId="1" applyFont="1" applyBorder="1" applyAlignment="1"/>
    <xf numFmtId="0" fontId="23" fillId="0" borderId="77" xfId="1" applyFont="1" applyBorder="1" applyAlignment="1">
      <alignment horizontal="center" vertical="center"/>
    </xf>
    <xf numFmtId="0" fontId="23" fillId="0" borderId="78" xfId="1" applyFont="1" applyBorder="1" applyAlignment="1">
      <alignment horizontal="center" vertical="center"/>
    </xf>
    <xf numFmtId="0" fontId="24" fillId="0" borderId="53" xfId="1" applyFont="1" applyBorder="1" applyAlignment="1">
      <alignment horizontal="left" vertical="center"/>
    </xf>
    <xf numFmtId="2" fontId="23" fillId="0" borderId="79" xfId="1" applyNumberFormat="1" applyFont="1" applyBorder="1" applyAlignment="1">
      <alignment horizontal="right" vertical="center" indent="1"/>
    </xf>
    <xf numFmtId="0" fontId="24" fillId="0" borderId="74" xfId="1" applyFont="1" applyBorder="1" applyAlignment="1">
      <alignment horizontal="left" vertical="center"/>
    </xf>
    <xf numFmtId="2" fontId="23" fillId="0" borderId="56" xfId="1" applyNumberFormat="1" applyFont="1" applyBorder="1" applyAlignment="1">
      <alignment horizontal="right" vertical="center" indent="1"/>
    </xf>
    <xf numFmtId="0" fontId="24" fillId="0" borderId="76" xfId="1" applyFont="1" applyBorder="1" applyAlignment="1">
      <alignment horizontal="left" vertical="center"/>
    </xf>
    <xf numFmtId="2" fontId="23" fillId="0" borderId="60" xfId="1" applyNumberFormat="1" applyFont="1" applyBorder="1" applyAlignment="1">
      <alignment horizontal="center" vertical="center"/>
    </xf>
    <xf numFmtId="2" fontId="23" fillId="0" borderId="33" xfId="1" applyNumberFormat="1" applyFont="1" applyBorder="1" applyAlignment="1">
      <alignment horizontal="right" vertical="center" indent="1"/>
    </xf>
    <xf numFmtId="2" fontId="23" fillId="0" borderId="60" xfId="1" applyNumberFormat="1" applyFont="1" applyBorder="1" applyAlignment="1">
      <alignment horizontal="right" vertical="center" indent="1"/>
    </xf>
    <xf numFmtId="0" fontId="24" fillId="0" borderId="11" xfId="1" applyFont="1" applyBorder="1" applyAlignment="1">
      <alignment horizontal="left" vertical="center"/>
    </xf>
    <xf numFmtId="1" fontId="24" fillId="0" borderId="12" xfId="1" applyNumberFormat="1" applyFont="1" applyFill="1" applyBorder="1" applyAlignment="1">
      <alignment horizontal="left" vertical="center"/>
    </xf>
    <xf numFmtId="0" fontId="24" fillId="0" borderId="12" xfId="1" applyFont="1" applyBorder="1" applyAlignment="1"/>
    <xf numFmtId="0" fontId="23" fillId="0" borderId="17" xfId="1" applyFont="1" applyBorder="1" applyAlignment="1">
      <alignment horizontal="center" vertical="center"/>
    </xf>
    <xf numFmtId="2" fontId="23" fillId="0" borderId="13" xfId="1" applyNumberFormat="1" applyFont="1" applyBorder="1" applyAlignment="1">
      <alignment horizontal="right" vertical="center" indent="1"/>
    </xf>
    <xf numFmtId="1" fontId="23" fillId="0" borderId="0" xfId="1" applyNumberFormat="1" applyFont="1" applyFill="1" applyBorder="1" applyAlignment="1">
      <alignment horizontal="left" vertical="center"/>
    </xf>
    <xf numFmtId="1" fontId="24" fillId="0" borderId="48" xfId="1" applyNumberFormat="1" applyFont="1" applyFill="1" applyBorder="1" applyAlignment="1">
      <alignment horizontal="left" vertical="center"/>
    </xf>
    <xf numFmtId="0" fontId="1" fillId="0" borderId="19" xfId="1" applyFont="1" applyBorder="1" applyAlignment="1">
      <alignment horizontal="left" vertical="center"/>
    </xf>
    <xf numFmtId="0" fontId="23" fillId="0" borderId="19" xfId="1" applyFont="1" applyBorder="1" applyAlignment="1">
      <alignment horizontal="center" vertical="center"/>
    </xf>
    <xf numFmtId="2" fontId="23" fillId="0" borderId="9" xfId="1" applyNumberFormat="1" applyFont="1" applyBorder="1" applyAlignment="1">
      <alignment horizontal="right" vertical="center" indent="1"/>
    </xf>
    <xf numFmtId="1" fontId="24" fillId="0" borderId="76" xfId="1" applyNumberFormat="1" applyFont="1" applyFill="1" applyBorder="1" applyAlignment="1">
      <alignment horizontal="left" vertical="center"/>
    </xf>
    <xf numFmtId="2" fontId="23" fillId="0" borderId="80" xfId="1" applyNumberFormat="1" applyFont="1" applyFill="1" applyBorder="1" applyAlignment="1">
      <alignment horizontal="right" vertical="center" indent="1"/>
    </xf>
    <xf numFmtId="1" fontId="24" fillId="0" borderId="75" xfId="1" applyNumberFormat="1" applyFont="1" applyFill="1" applyBorder="1" applyAlignment="1">
      <alignment horizontal="left" vertical="center"/>
    </xf>
    <xf numFmtId="2" fontId="23" fillId="0" borderId="35" xfId="1" applyNumberFormat="1" applyFont="1" applyBorder="1" applyAlignment="1">
      <alignment horizontal="right" vertical="center" indent="1"/>
    </xf>
    <xf numFmtId="2" fontId="23" fillId="0" borderId="60" xfId="1" applyNumberFormat="1" applyFont="1" applyFill="1" applyBorder="1" applyAlignment="1">
      <alignment horizontal="right" vertical="center" indent="1"/>
    </xf>
    <xf numFmtId="1" fontId="24" fillId="0" borderId="53" xfId="1" applyNumberFormat="1" applyFont="1" applyFill="1" applyBorder="1" applyAlignment="1">
      <alignment horizontal="left" vertical="center"/>
    </xf>
    <xf numFmtId="1" fontId="1" fillId="0" borderId="15" xfId="1" applyNumberFormat="1" applyFont="1" applyFill="1" applyBorder="1" applyAlignment="1">
      <alignment horizontal="left" vertical="center"/>
    </xf>
    <xf numFmtId="0" fontId="23" fillId="0" borderId="12" xfId="1" applyFont="1" applyBorder="1" applyAlignment="1">
      <alignment horizontal="center" vertical="center"/>
    </xf>
    <xf numFmtId="2" fontId="23" fillId="0" borderId="13" xfId="1" applyNumberFormat="1" applyFont="1" applyFill="1" applyBorder="1" applyAlignment="1">
      <alignment horizontal="right" vertical="center" indent="1"/>
    </xf>
    <xf numFmtId="1" fontId="24" fillId="0" borderId="81" xfId="1" applyNumberFormat="1" applyFont="1" applyFill="1" applyBorder="1" applyAlignment="1">
      <alignment horizontal="left" vertical="center"/>
    </xf>
    <xf numFmtId="2" fontId="23" fillId="0" borderId="81" xfId="1" applyNumberFormat="1" applyFont="1" applyFill="1" applyBorder="1" applyAlignment="1">
      <alignment horizontal="center"/>
    </xf>
    <xf numFmtId="0" fontId="24" fillId="0" borderId="18" xfId="1" applyFont="1" applyBorder="1" applyAlignment="1">
      <alignment horizontal="center" vertical="center"/>
    </xf>
    <xf numFmtId="0" fontId="24" fillId="0" borderId="19" xfId="1" applyFont="1" applyBorder="1"/>
    <xf numFmtId="0" fontId="24" fillId="0" borderId="78" xfId="1" applyFont="1" applyBorder="1"/>
    <xf numFmtId="0" fontId="24" fillId="0" borderId="74" xfId="1" applyFont="1" applyBorder="1" applyAlignment="1">
      <alignment horizontal="center" vertical="center"/>
    </xf>
    <xf numFmtId="0" fontId="24" fillId="0" borderId="33" xfId="1" applyFont="1" applyBorder="1"/>
    <xf numFmtId="0" fontId="24" fillId="0" borderId="76" xfId="1" applyFont="1" applyBorder="1" applyAlignment="1">
      <alignment horizontal="center" vertical="center"/>
    </xf>
    <xf numFmtId="0" fontId="24" fillId="0" borderId="60" xfId="1" applyFont="1" applyBorder="1"/>
    <xf numFmtId="0" fontId="24" fillId="0" borderId="53" xfId="1" applyFont="1" applyBorder="1" applyAlignment="1">
      <alignment horizontal="center"/>
    </xf>
    <xf numFmtId="0" fontId="1" fillId="0" borderId="56" xfId="1" applyBorder="1"/>
    <xf numFmtId="0" fontId="24" fillId="0" borderId="74" xfId="1" applyFont="1" applyBorder="1" applyAlignment="1">
      <alignment horizontal="center"/>
    </xf>
    <xf numFmtId="0" fontId="1" fillId="0" borderId="33" xfId="1" applyBorder="1"/>
    <xf numFmtId="0" fontId="24" fillId="0" borderId="56" xfId="1" applyFont="1" applyBorder="1"/>
    <xf numFmtId="0" fontId="5" fillId="0" borderId="80" xfId="1" applyFont="1" applyBorder="1" applyAlignment="1">
      <alignment horizontal="right" indent="1"/>
    </xf>
    <xf numFmtId="2" fontId="23" fillId="0" borderId="80" xfId="1" applyNumberFormat="1" applyFont="1" applyFill="1" applyBorder="1" applyAlignment="1">
      <alignment horizontal="right" indent="1"/>
    </xf>
    <xf numFmtId="0" fontId="24" fillId="0" borderId="11" xfId="1" applyFont="1" applyBorder="1" applyAlignment="1">
      <alignment horizontal="center"/>
    </xf>
    <xf numFmtId="0" fontId="24" fillId="0" borderId="12" xfId="1" applyFont="1" applyBorder="1"/>
    <xf numFmtId="0" fontId="1" fillId="0" borderId="12" xfId="1" applyBorder="1"/>
    <xf numFmtId="0" fontId="23" fillId="0" borderId="12" xfId="1" applyFont="1" applyBorder="1" applyAlignment="1">
      <alignment horizontal="center"/>
    </xf>
    <xf numFmtId="2" fontId="23" fillId="0" borderId="13" xfId="1" applyNumberFormat="1" applyFont="1" applyFill="1" applyBorder="1" applyAlignment="1">
      <alignment horizontal="right" indent="1"/>
    </xf>
  </cellXfs>
  <cellStyles count="9">
    <cellStyle name="Normální" xfId="0" builtinId="0"/>
    <cellStyle name="normální 15 4" xfId="2"/>
    <cellStyle name="Normální 2" xfId="6"/>
    <cellStyle name="Normální 2 2" xfId="7"/>
    <cellStyle name="normální 2 3 2" xfId="3"/>
    <cellStyle name="normální 23 3 2" xfId="5"/>
    <cellStyle name="Normální 3" xfId="8"/>
    <cellStyle name="normální_BILANCE pro Plzeňský kraj 2006" xfId="4"/>
    <cellStyle name="normální_Krajské normativy 2006oficiáln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cizek/DataKraj/KUPK%20v&#253;kony02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PK výkony021"/>
      <sheetName val="KUPK výkony02zdroj"/>
      <sheetName val="KUPK výkony02x"/>
      <sheetName val="KUPK MUZO02 výkony"/>
      <sheetName val="Duplicity"/>
      <sheetName val="List1"/>
      <sheetName val="List2"/>
      <sheetName val="Kontakty"/>
      <sheetName val="KUPK výkony02"/>
      <sheetName val="KUPK Výkony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zoomScaleNormal="100" workbookViewId="0">
      <pane ySplit="4" topLeftCell="A5" activePane="bottomLeft" state="frozenSplit"/>
      <selection pane="bottomLeft" activeCell="G80" sqref="G80"/>
    </sheetView>
  </sheetViews>
  <sheetFormatPr defaultRowHeight="15" outlineLevelCol="1" x14ac:dyDescent="0.2"/>
  <cols>
    <col min="1" max="1" width="4" style="173" customWidth="1"/>
    <col min="2" max="2" width="49.42578125" style="174" customWidth="1"/>
    <col min="3" max="4" width="20.42578125" style="2" customWidth="1" outlineLevel="1"/>
    <col min="5" max="5" width="11.7109375" style="3" customWidth="1"/>
    <col min="6" max="6" width="11.7109375" style="2" customWidth="1"/>
    <col min="7" max="7" width="13.42578125" style="2" customWidth="1" outlineLevel="1"/>
    <col min="8" max="8" width="11" style="2" customWidth="1" outlineLevel="1"/>
    <col min="9" max="9" width="8.7109375" style="3" customWidth="1"/>
    <col min="10" max="184" width="9.140625" style="2"/>
    <col min="185" max="185" width="4" style="2" customWidth="1"/>
    <col min="186" max="186" width="2" style="2" customWidth="1"/>
    <col min="187" max="187" width="2.140625" style="2" customWidth="1"/>
    <col min="188" max="188" width="49.42578125" style="2" customWidth="1"/>
    <col min="189" max="190" width="20.42578125" style="2" customWidth="1"/>
    <col min="191" max="192" width="11.7109375" style="2" customWidth="1"/>
    <col min="193" max="193" width="13.42578125" style="2" customWidth="1"/>
    <col min="194" max="195" width="11" style="2" customWidth="1"/>
    <col min="196" max="196" width="8.7109375" style="2" customWidth="1"/>
    <col min="197" max="197" width="1.5703125" style="2" customWidth="1"/>
    <col min="198" max="198" width="5.7109375" style="2" customWidth="1"/>
    <col min="199" max="199" width="6.28515625" style="2" customWidth="1"/>
    <col min="200" max="200" width="5.85546875" style="2" customWidth="1"/>
    <col min="201" max="201" width="6.28515625" style="2" customWidth="1"/>
    <col min="202" max="203" width="5.28515625" style="2" customWidth="1"/>
    <col min="204" max="440" width="9.140625" style="2"/>
    <col min="441" max="441" width="4" style="2" customWidth="1"/>
    <col min="442" max="442" width="2" style="2" customWidth="1"/>
    <col min="443" max="443" width="2.140625" style="2" customWidth="1"/>
    <col min="444" max="444" width="49.42578125" style="2" customWidth="1"/>
    <col min="445" max="446" width="20.42578125" style="2" customWidth="1"/>
    <col min="447" max="448" width="11.7109375" style="2" customWidth="1"/>
    <col min="449" max="449" width="13.42578125" style="2" customWidth="1"/>
    <col min="450" max="451" width="11" style="2" customWidth="1"/>
    <col min="452" max="452" width="8.7109375" style="2" customWidth="1"/>
    <col min="453" max="453" width="1.5703125" style="2" customWidth="1"/>
    <col min="454" max="454" width="5.7109375" style="2" customWidth="1"/>
    <col min="455" max="455" width="6.28515625" style="2" customWidth="1"/>
    <col min="456" max="456" width="5.85546875" style="2" customWidth="1"/>
    <col min="457" max="457" width="6.28515625" style="2" customWidth="1"/>
    <col min="458" max="459" width="5.28515625" style="2" customWidth="1"/>
    <col min="460" max="696" width="9.140625" style="2"/>
    <col min="697" max="697" width="4" style="2" customWidth="1"/>
    <col min="698" max="698" width="2" style="2" customWidth="1"/>
    <col min="699" max="699" width="2.140625" style="2" customWidth="1"/>
    <col min="700" max="700" width="49.42578125" style="2" customWidth="1"/>
    <col min="701" max="702" width="20.42578125" style="2" customWidth="1"/>
    <col min="703" max="704" width="11.7109375" style="2" customWidth="1"/>
    <col min="705" max="705" width="13.42578125" style="2" customWidth="1"/>
    <col min="706" max="707" width="11" style="2" customWidth="1"/>
    <col min="708" max="708" width="8.7109375" style="2" customWidth="1"/>
    <col min="709" max="709" width="1.5703125" style="2" customWidth="1"/>
    <col min="710" max="710" width="5.7109375" style="2" customWidth="1"/>
    <col min="711" max="711" width="6.28515625" style="2" customWidth="1"/>
    <col min="712" max="712" width="5.85546875" style="2" customWidth="1"/>
    <col min="713" max="713" width="6.28515625" style="2" customWidth="1"/>
    <col min="714" max="715" width="5.28515625" style="2" customWidth="1"/>
    <col min="716" max="952" width="9.140625" style="2"/>
    <col min="953" max="953" width="4" style="2" customWidth="1"/>
    <col min="954" max="954" width="2" style="2" customWidth="1"/>
    <col min="955" max="955" width="2.140625" style="2" customWidth="1"/>
    <col min="956" max="956" width="49.42578125" style="2" customWidth="1"/>
    <col min="957" max="958" width="20.42578125" style="2" customWidth="1"/>
    <col min="959" max="960" width="11.7109375" style="2" customWidth="1"/>
    <col min="961" max="961" width="13.42578125" style="2" customWidth="1"/>
    <col min="962" max="963" width="11" style="2" customWidth="1"/>
    <col min="964" max="964" width="8.7109375" style="2" customWidth="1"/>
    <col min="965" max="965" width="1.5703125" style="2" customWidth="1"/>
    <col min="966" max="966" width="5.7109375" style="2" customWidth="1"/>
    <col min="967" max="967" width="6.28515625" style="2" customWidth="1"/>
    <col min="968" max="968" width="5.85546875" style="2" customWidth="1"/>
    <col min="969" max="969" width="6.28515625" style="2" customWidth="1"/>
    <col min="970" max="971" width="5.28515625" style="2" customWidth="1"/>
    <col min="972" max="1208" width="9.140625" style="2"/>
    <col min="1209" max="1209" width="4" style="2" customWidth="1"/>
    <col min="1210" max="1210" width="2" style="2" customWidth="1"/>
    <col min="1211" max="1211" width="2.140625" style="2" customWidth="1"/>
    <col min="1212" max="1212" width="49.42578125" style="2" customWidth="1"/>
    <col min="1213" max="1214" width="20.42578125" style="2" customWidth="1"/>
    <col min="1215" max="1216" width="11.7109375" style="2" customWidth="1"/>
    <col min="1217" max="1217" width="13.42578125" style="2" customWidth="1"/>
    <col min="1218" max="1219" width="11" style="2" customWidth="1"/>
    <col min="1220" max="1220" width="8.7109375" style="2" customWidth="1"/>
    <col min="1221" max="1221" width="1.5703125" style="2" customWidth="1"/>
    <col min="1222" max="1222" width="5.7109375" style="2" customWidth="1"/>
    <col min="1223" max="1223" width="6.28515625" style="2" customWidth="1"/>
    <col min="1224" max="1224" width="5.85546875" style="2" customWidth="1"/>
    <col min="1225" max="1225" width="6.28515625" style="2" customWidth="1"/>
    <col min="1226" max="1227" width="5.28515625" style="2" customWidth="1"/>
    <col min="1228" max="1464" width="9.140625" style="2"/>
    <col min="1465" max="1465" width="4" style="2" customWidth="1"/>
    <col min="1466" max="1466" width="2" style="2" customWidth="1"/>
    <col min="1467" max="1467" width="2.140625" style="2" customWidth="1"/>
    <col min="1468" max="1468" width="49.42578125" style="2" customWidth="1"/>
    <col min="1469" max="1470" width="20.42578125" style="2" customWidth="1"/>
    <col min="1471" max="1472" width="11.7109375" style="2" customWidth="1"/>
    <col min="1473" max="1473" width="13.42578125" style="2" customWidth="1"/>
    <col min="1474" max="1475" width="11" style="2" customWidth="1"/>
    <col min="1476" max="1476" width="8.7109375" style="2" customWidth="1"/>
    <col min="1477" max="1477" width="1.5703125" style="2" customWidth="1"/>
    <col min="1478" max="1478" width="5.7109375" style="2" customWidth="1"/>
    <col min="1479" max="1479" width="6.28515625" style="2" customWidth="1"/>
    <col min="1480" max="1480" width="5.85546875" style="2" customWidth="1"/>
    <col min="1481" max="1481" width="6.28515625" style="2" customWidth="1"/>
    <col min="1482" max="1483" width="5.28515625" style="2" customWidth="1"/>
    <col min="1484" max="1720" width="9.140625" style="2"/>
    <col min="1721" max="1721" width="4" style="2" customWidth="1"/>
    <col min="1722" max="1722" width="2" style="2" customWidth="1"/>
    <col min="1723" max="1723" width="2.140625" style="2" customWidth="1"/>
    <col min="1724" max="1724" width="49.42578125" style="2" customWidth="1"/>
    <col min="1725" max="1726" width="20.42578125" style="2" customWidth="1"/>
    <col min="1727" max="1728" width="11.7109375" style="2" customWidth="1"/>
    <col min="1729" max="1729" width="13.42578125" style="2" customWidth="1"/>
    <col min="1730" max="1731" width="11" style="2" customWidth="1"/>
    <col min="1732" max="1732" width="8.7109375" style="2" customWidth="1"/>
    <col min="1733" max="1733" width="1.5703125" style="2" customWidth="1"/>
    <col min="1734" max="1734" width="5.7109375" style="2" customWidth="1"/>
    <col min="1735" max="1735" width="6.28515625" style="2" customWidth="1"/>
    <col min="1736" max="1736" width="5.85546875" style="2" customWidth="1"/>
    <col min="1737" max="1737" width="6.28515625" style="2" customWidth="1"/>
    <col min="1738" max="1739" width="5.28515625" style="2" customWidth="1"/>
    <col min="1740" max="1976" width="9.140625" style="2"/>
    <col min="1977" max="1977" width="4" style="2" customWidth="1"/>
    <col min="1978" max="1978" width="2" style="2" customWidth="1"/>
    <col min="1979" max="1979" width="2.140625" style="2" customWidth="1"/>
    <col min="1980" max="1980" width="49.42578125" style="2" customWidth="1"/>
    <col min="1981" max="1982" width="20.42578125" style="2" customWidth="1"/>
    <col min="1983" max="1984" width="11.7109375" style="2" customWidth="1"/>
    <col min="1985" max="1985" width="13.42578125" style="2" customWidth="1"/>
    <col min="1986" max="1987" width="11" style="2" customWidth="1"/>
    <col min="1988" max="1988" width="8.7109375" style="2" customWidth="1"/>
    <col min="1989" max="1989" width="1.5703125" style="2" customWidth="1"/>
    <col min="1990" max="1990" width="5.7109375" style="2" customWidth="1"/>
    <col min="1991" max="1991" width="6.28515625" style="2" customWidth="1"/>
    <col min="1992" max="1992" width="5.85546875" style="2" customWidth="1"/>
    <col min="1993" max="1993" width="6.28515625" style="2" customWidth="1"/>
    <col min="1994" max="1995" width="5.28515625" style="2" customWidth="1"/>
    <col min="1996" max="2232" width="9.140625" style="2"/>
    <col min="2233" max="2233" width="4" style="2" customWidth="1"/>
    <col min="2234" max="2234" width="2" style="2" customWidth="1"/>
    <col min="2235" max="2235" width="2.140625" style="2" customWidth="1"/>
    <col min="2236" max="2236" width="49.42578125" style="2" customWidth="1"/>
    <col min="2237" max="2238" width="20.42578125" style="2" customWidth="1"/>
    <col min="2239" max="2240" width="11.7109375" style="2" customWidth="1"/>
    <col min="2241" max="2241" width="13.42578125" style="2" customWidth="1"/>
    <col min="2242" max="2243" width="11" style="2" customWidth="1"/>
    <col min="2244" max="2244" width="8.7109375" style="2" customWidth="1"/>
    <col min="2245" max="2245" width="1.5703125" style="2" customWidth="1"/>
    <col min="2246" max="2246" width="5.7109375" style="2" customWidth="1"/>
    <col min="2247" max="2247" width="6.28515625" style="2" customWidth="1"/>
    <col min="2248" max="2248" width="5.85546875" style="2" customWidth="1"/>
    <col min="2249" max="2249" width="6.28515625" style="2" customWidth="1"/>
    <col min="2250" max="2251" width="5.28515625" style="2" customWidth="1"/>
    <col min="2252" max="2488" width="9.140625" style="2"/>
    <col min="2489" max="2489" width="4" style="2" customWidth="1"/>
    <col min="2490" max="2490" width="2" style="2" customWidth="1"/>
    <col min="2491" max="2491" width="2.140625" style="2" customWidth="1"/>
    <col min="2492" max="2492" width="49.42578125" style="2" customWidth="1"/>
    <col min="2493" max="2494" width="20.42578125" style="2" customWidth="1"/>
    <col min="2495" max="2496" width="11.7109375" style="2" customWidth="1"/>
    <col min="2497" max="2497" width="13.42578125" style="2" customWidth="1"/>
    <col min="2498" max="2499" width="11" style="2" customWidth="1"/>
    <col min="2500" max="2500" width="8.7109375" style="2" customWidth="1"/>
    <col min="2501" max="2501" width="1.5703125" style="2" customWidth="1"/>
    <col min="2502" max="2502" width="5.7109375" style="2" customWidth="1"/>
    <col min="2503" max="2503" width="6.28515625" style="2" customWidth="1"/>
    <col min="2504" max="2504" width="5.85546875" style="2" customWidth="1"/>
    <col min="2505" max="2505" width="6.28515625" style="2" customWidth="1"/>
    <col min="2506" max="2507" width="5.28515625" style="2" customWidth="1"/>
    <col min="2508" max="2744" width="9.140625" style="2"/>
    <col min="2745" max="2745" width="4" style="2" customWidth="1"/>
    <col min="2746" max="2746" width="2" style="2" customWidth="1"/>
    <col min="2747" max="2747" width="2.140625" style="2" customWidth="1"/>
    <col min="2748" max="2748" width="49.42578125" style="2" customWidth="1"/>
    <col min="2749" max="2750" width="20.42578125" style="2" customWidth="1"/>
    <col min="2751" max="2752" width="11.7109375" style="2" customWidth="1"/>
    <col min="2753" max="2753" width="13.42578125" style="2" customWidth="1"/>
    <col min="2754" max="2755" width="11" style="2" customWidth="1"/>
    <col min="2756" max="2756" width="8.7109375" style="2" customWidth="1"/>
    <col min="2757" max="2757" width="1.5703125" style="2" customWidth="1"/>
    <col min="2758" max="2758" width="5.7109375" style="2" customWidth="1"/>
    <col min="2759" max="2759" width="6.28515625" style="2" customWidth="1"/>
    <col min="2760" max="2760" width="5.85546875" style="2" customWidth="1"/>
    <col min="2761" max="2761" width="6.28515625" style="2" customWidth="1"/>
    <col min="2762" max="2763" width="5.28515625" style="2" customWidth="1"/>
    <col min="2764" max="3000" width="9.140625" style="2"/>
    <col min="3001" max="3001" width="4" style="2" customWidth="1"/>
    <col min="3002" max="3002" width="2" style="2" customWidth="1"/>
    <col min="3003" max="3003" width="2.140625" style="2" customWidth="1"/>
    <col min="3004" max="3004" width="49.42578125" style="2" customWidth="1"/>
    <col min="3005" max="3006" width="20.42578125" style="2" customWidth="1"/>
    <col min="3007" max="3008" width="11.7109375" style="2" customWidth="1"/>
    <col min="3009" max="3009" width="13.42578125" style="2" customWidth="1"/>
    <col min="3010" max="3011" width="11" style="2" customWidth="1"/>
    <col min="3012" max="3012" width="8.7109375" style="2" customWidth="1"/>
    <col min="3013" max="3013" width="1.5703125" style="2" customWidth="1"/>
    <col min="3014" max="3014" width="5.7109375" style="2" customWidth="1"/>
    <col min="3015" max="3015" width="6.28515625" style="2" customWidth="1"/>
    <col min="3016" max="3016" width="5.85546875" style="2" customWidth="1"/>
    <col min="3017" max="3017" width="6.28515625" style="2" customWidth="1"/>
    <col min="3018" max="3019" width="5.28515625" style="2" customWidth="1"/>
    <col min="3020" max="3256" width="9.140625" style="2"/>
    <col min="3257" max="3257" width="4" style="2" customWidth="1"/>
    <col min="3258" max="3258" width="2" style="2" customWidth="1"/>
    <col min="3259" max="3259" width="2.140625" style="2" customWidth="1"/>
    <col min="3260" max="3260" width="49.42578125" style="2" customWidth="1"/>
    <col min="3261" max="3262" width="20.42578125" style="2" customWidth="1"/>
    <col min="3263" max="3264" width="11.7109375" style="2" customWidth="1"/>
    <col min="3265" max="3265" width="13.42578125" style="2" customWidth="1"/>
    <col min="3266" max="3267" width="11" style="2" customWidth="1"/>
    <col min="3268" max="3268" width="8.7109375" style="2" customWidth="1"/>
    <col min="3269" max="3269" width="1.5703125" style="2" customWidth="1"/>
    <col min="3270" max="3270" width="5.7109375" style="2" customWidth="1"/>
    <col min="3271" max="3271" width="6.28515625" style="2" customWidth="1"/>
    <col min="3272" max="3272" width="5.85546875" style="2" customWidth="1"/>
    <col min="3273" max="3273" width="6.28515625" style="2" customWidth="1"/>
    <col min="3274" max="3275" width="5.28515625" style="2" customWidth="1"/>
    <col min="3276" max="3512" width="9.140625" style="2"/>
    <col min="3513" max="3513" width="4" style="2" customWidth="1"/>
    <col min="3514" max="3514" width="2" style="2" customWidth="1"/>
    <col min="3515" max="3515" width="2.140625" style="2" customWidth="1"/>
    <col min="3516" max="3516" width="49.42578125" style="2" customWidth="1"/>
    <col min="3517" max="3518" width="20.42578125" style="2" customWidth="1"/>
    <col min="3519" max="3520" width="11.7109375" style="2" customWidth="1"/>
    <col min="3521" max="3521" width="13.42578125" style="2" customWidth="1"/>
    <col min="3522" max="3523" width="11" style="2" customWidth="1"/>
    <col min="3524" max="3524" width="8.7109375" style="2" customWidth="1"/>
    <col min="3525" max="3525" width="1.5703125" style="2" customWidth="1"/>
    <col min="3526" max="3526" width="5.7109375" style="2" customWidth="1"/>
    <col min="3527" max="3527" width="6.28515625" style="2" customWidth="1"/>
    <col min="3528" max="3528" width="5.85546875" style="2" customWidth="1"/>
    <col min="3529" max="3529" width="6.28515625" style="2" customWidth="1"/>
    <col min="3530" max="3531" width="5.28515625" style="2" customWidth="1"/>
    <col min="3532" max="3768" width="9.140625" style="2"/>
    <col min="3769" max="3769" width="4" style="2" customWidth="1"/>
    <col min="3770" max="3770" width="2" style="2" customWidth="1"/>
    <col min="3771" max="3771" width="2.140625" style="2" customWidth="1"/>
    <col min="3772" max="3772" width="49.42578125" style="2" customWidth="1"/>
    <col min="3773" max="3774" width="20.42578125" style="2" customWidth="1"/>
    <col min="3775" max="3776" width="11.7109375" style="2" customWidth="1"/>
    <col min="3777" max="3777" width="13.42578125" style="2" customWidth="1"/>
    <col min="3778" max="3779" width="11" style="2" customWidth="1"/>
    <col min="3780" max="3780" width="8.7109375" style="2" customWidth="1"/>
    <col min="3781" max="3781" width="1.5703125" style="2" customWidth="1"/>
    <col min="3782" max="3782" width="5.7109375" style="2" customWidth="1"/>
    <col min="3783" max="3783" width="6.28515625" style="2" customWidth="1"/>
    <col min="3784" max="3784" width="5.85546875" style="2" customWidth="1"/>
    <col min="3785" max="3785" width="6.28515625" style="2" customWidth="1"/>
    <col min="3786" max="3787" width="5.28515625" style="2" customWidth="1"/>
    <col min="3788" max="4024" width="9.140625" style="2"/>
    <col min="4025" max="4025" width="4" style="2" customWidth="1"/>
    <col min="4026" max="4026" width="2" style="2" customWidth="1"/>
    <col min="4027" max="4027" width="2.140625" style="2" customWidth="1"/>
    <col min="4028" max="4028" width="49.42578125" style="2" customWidth="1"/>
    <col min="4029" max="4030" width="20.42578125" style="2" customWidth="1"/>
    <col min="4031" max="4032" width="11.7109375" style="2" customWidth="1"/>
    <col min="4033" max="4033" width="13.42578125" style="2" customWidth="1"/>
    <col min="4034" max="4035" width="11" style="2" customWidth="1"/>
    <col min="4036" max="4036" width="8.7109375" style="2" customWidth="1"/>
    <col min="4037" max="4037" width="1.5703125" style="2" customWidth="1"/>
    <col min="4038" max="4038" width="5.7109375" style="2" customWidth="1"/>
    <col min="4039" max="4039" width="6.28515625" style="2" customWidth="1"/>
    <col min="4040" max="4040" width="5.85546875" style="2" customWidth="1"/>
    <col min="4041" max="4041" width="6.28515625" style="2" customWidth="1"/>
    <col min="4042" max="4043" width="5.28515625" style="2" customWidth="1"/>
    <col min="4044" max="4280" width="9.140625" style="2"/>
    <col min="4281" max="4281" width="4" style="2" customWidth="1"/>
    <col min="4282" max="4282" width="2" style="2" customWidth="1"/>
    <col min="4283" max="4283" width="2.140625" style="2" customWidth="1"/>
    <col min="4284" max="4284" width="49.42578125" style="2" customWidth="1"/>
    <col min="4285" max="4286" width="20.42578125" style="2" customWidth="1"/>
    <col min="4287" max="4288" width="11.7109375" style="2" customWidth="1"/>
    <col min="4289" max="4289" width="13.42578125" style="2" customWidth="1"/>
    <col min="4290" max="4291" width="11" style="2" customWidth="1"/>
    <col min="4292" max="4292" width="8.7109375" style="2" customWidth="1"/>
    <col min="4293" max="4293" width="1.5703125" style="2" customWidth="1"/>
    <col min="4294" max="4294" width="5.7109375" style="2" customWidth="1"/>
    <col min="4295" max="4295" width="6.28515625" style="2" customWidth="1"/>
    <col min="4296" max="4296" width="5.85546875" style="2" customWidth="1"/>
    <col min="4297" max="4297" width="6.28515625" style="2" customWidth="1"/>
    <col min="4298" max="4299" width="5.28515625" style="2" customWidth="1"/>
    <col min="4300" max="4536" width="9.140625" style="2"/>
    <col min="4537" max="4537" width="4" style="2" customWidth="1"/>
    <col min="4538" max="4538" width="2" style="2" customWidth="1"/>
    <col min="4539" max="4539" width="2.140625" style="2" customWidth="1"/>
    <col min="4540" max="4540" width="49.42578125" style="2" customWidth="1"/>
    <col min="4541" max="4542" width="20.42578125" style="2" customWidth="1"/>
    <col min="4543" max="4544" width="11.7109375" style="2" customWidth="1"/>
    <col min="4545" max="4545" width="13.42578125" style="2" customWidth="1"/>
    <col min="4546" max="4547" width="11" style="2" customWidth="1"/>
    <col min="4548" max="4548" width="8.7109375" style="2" customWidth="1"/>
    <col min="4549" max="4549" width="1.5703125" style="2" customWidth="1"/>
    <col min="4550" max="4550" width="5.7109375" style="2" customWidth="1"/>
    <col min="4551" max="4551" width="6.28515625" style="2" customWidth="1"/>
    <col min="4552" max="4552" width="5.85546875" style="2" customWidth="1"/>
    <col min="4553" max="4553" width="6.28515625" style="2" customWidth="1"/>
    <col min="4554" max="4555" width="5.28515625" style="2" customWidth="1"/>
    <col min="4556" max="4792" width="9.140625" style="2"/>
    <col min="4793" max="4793" width="4" style="2" customWidth="1"/>
    <col min="4794" max="4794" width="2" style="2" customWidth="1"/>
    <col min="4795" max="4795" width="2.140625" style="2" customWidth="1"/>
    <col min="4796" max="4796" width="49.42578125" style="2" customWidth="1"/>
    <col min="4797" max="4798" width="20.42578125" style="2" customWidth="1"/>
    <col min="4799" max="4800" width="11.7109375" style="2" customWidth="1"/>
    <col min="4801" max="4801" width="13.42578125" style="2" customWidth="1"/>
    <col min="4802" max="4803" width="11" style="2" customWidth="1"/>
    <col min="4804" max="4804" width="8.7109375" style="2" customWidth="1"/>
    <col min="4805" max="4805" width="1.5703125" style="2" customWidth="1"/>
    <col min="4806" max="4806" width="5.7109375" style="2" customWidth="1"/>
    <col min="4807" max="4807" width="6.28515625" style="2" customWidth="1"/>
    <col min="4808" max="4808" width="5.85546875" style="2" customWidth="1"/>
    <col min="4809" max="4809" width="6.28515625" style="2" customWidth="1"/>
    <col min="4810" max="4811" width="5.28515625" style="2" customWidth="1"/>
    <col min="4812" max="5048" width="9.140625" style="2"/>
    <col min="5049" max="5049" width="4" style="2" customWidth="1"/>
    <col min="5050" max="5050" width="2" style="2" customWidth="1"/>
    <col min="5051" max="5051" width="2.140625" style="2" customWidth="1"/>
    <col min="5052" max="5052" width="49.42578125" style="2" customWidth="1"/>
    <col min="5053" max="5054" width="20.42578125" style="2" customWidth="1"/>
    <col min="5055" max="5056" width="11.7109375" style="2" customWidth="1"/>
    <col min="5057" max="5057" width="13.42578125" style="2" customWidth="1"/>
    <col min="5058" max="5059" width="11" style="2" customWidth="1"/>
    <col min="5060" max="5060" width="8.7109375" style="2" customWidth="1"/>
    <col min="5061" max="5061" width="1.5703125" style="2" customWidth="1"/>
    <col min="5062" max="5062" width="5.7109375" style="2" customWidth="1"/>
    <col min="5063" max="5063" width="6.28515625" style="2" customWidth="1"/>
    <col min="5064" max="5064" width="5.85546875" style="2" customWidth="1"/>
    <col min="5065" max="5065" width="6.28515625" style="2" customWidth="1"/>
    <col min="5066" max="5067" width="5.28515625" style="2" customWidth="1"/>
    <col min="5068" max="5304" width="9.140625" style="2"/>
    <col min="5305" max="5305" width="4" style="2" customWidth="1"/>
    <col min="5306" max="5306" width="2" style="2" customWidth="1"/>
    <col min="5307" max="5307" width="2.140625" style="2" customWidth="1"/>
    <col min="5308" max="5308" width="49.42578125" style="2" customWidth="1"/>
    <col min="5309" max="5310" width="20.42578125" style="2" customWidth="1"/>
    <col min="5311" max="5312" width="11.7109375" style="2" customWidth="1"/>
    <col min="5313" max="5313" width="13.42578125" style="2" customWidth="1"/>
    <col min="5314" max="5315" width="11" style="2" customWidth="1"/>
    <col min="5316" max="5316" width="8.7109375" style="2" customWidth="1"/>
    <col min="5317" max="5317" width="1.5703125" style="2" customWidth="1"/>
    <col min="5318" max="5318" width="5.7109375" style="2" customWidth="1"/>
    <col min="5319" max="5319" width="6.28515625" style="2" customWidth="1"/>
    <col min="5320" max="5320" width="5.85546875" style="2" customWidth="1"/>
    <col min="5321" max="5321" width="6.28515625" style="2" customWidth="1"/>
    <col min="5322" max="5323" width="5.28515625" style="2" customWidth="1"/>
    <col min="5324" max="5560" width="9.140625" style="2"/>
    <col min="5561" max="5561" width="4" style="2" customWidth="1"/>
    <col min="5562" max="5562" width="2" style="2" customWidth="1"/>
    <col min="5563" max="5563" width="2.140625" style="2" customWidth="1"/>
    <col min="5564" max="5564" width="49.42578125" style="2" customWidth="1"/>
    <col min="5565" max="5566" width="20.42578125" style="2" customWidth="1"/>
    <col min="5567" max="5568" width="11.7109375" style="2" customWidth="1"/>
    <col min="5569" max="5569" width="13.42578125" style="2" customWidth="1"/>
    <col min="5570" max="5571" width="11" style="2" customWidth="1"/>
    <col min="5572" max="5572" width="8.7109375" style="2" customWidth="1"/>
    <col min="5573" max="5573" width="1.5703125" style="2" customWidth="1"/>
    <col min="5574" max="5574" width="5.7109375" style="2" customWidth="1"/>
    <col min="5575" max="5575" width="6.28515625" style="2" customWidth="1"/>
    <col min="5576" max="5576" width="5.85546875" style="2" customWidth="1"/>
    <col min="5577" max="5577" width="6.28515625" style="2" customWidth="1"/>
    <col min="5578" max="5579" width="5.28515625" style="2" customWidth="1"/>
    <col min="5580" max="5816" width="9.140625" style="2"/>
    <col min="5817" max="5817" width="4" style="2" customWidth="1"/>
    <col min="5818" max="5818" width="2" style="2" customWidth="1"/>
    <col min="5819" max="5819" width="2.140625" style="2" customWidth="1"/>
    <col min="5820" max="5820" width="49.42578125" style="2" customWidth="1"/>
    <col min="5821" max="5822" width="20.42578125" style="2" customWidth="1"/>
    <col min="5823" max="5824" width="11.7109375" style="2" customWidth="1"/>
    <col min="5825" max="5825" width="13.42578125" style="2" customWidth="1"/>
    <col min="5826" max="5827" width="11" style="2" customWidth="1"/>
    <col min="5828" max="5828" width="8.7109375" style="2" customWidth="1"/>
    <col min="5829" max="5829" width="1.5703125" style="2" customWidth="1"/>
    <col min="5830" max="5830" width="5.7109375" style="2" customWidth="1"/>
    <col min="5831" max="5831" width="6.28515625" style="2" customWidth="1"/>
    <col min="5832" max="5832" width="5.85546875" style="2" customWidth="1"/>
    <col min="5833" max="5833" width="6.28515625" style="2" customWidth="1"/>
    <col min="5834" max="5835" width="5.28515625" style="2" customWidth="1"/>
    <col min="5836" max="6072" width="9.140625" style="2"/>
    <col min="6073" max="6073" width="4" style="2" customWidth="1"/>
    <col min="6074" max="6074" width="2" style="2" customWidth="1"/>
    <col min="6075" max="6075" width="2.140625" style="2" customWidth="1"/>
    <col min="6076" max="6076" width="49.42578125" style="2" customWidth="1"/>
    <col min="6077" max="6078" width="20.42578125" style="2" customWidth="1"/>
    <col min="6079" max="6080" width="11.7109375" style="2" customWidth="1"/>
    <col min="6081" max="6081" width="13.42578125" style="2" customWidth="1"/>
    <col min="6082" max="6083" width="11" style="2" customWidth="1"/>
    <col min="6084" max="6084" width="8.7109375" style="2" customWidth="1"/>
    <col min="6085" max="6085" width="1.5703125" style="2" customWidth="1"/>
    <col min="6086" max="6086" width="5.7109375" style="2" customWidth="1"/>
    <col min="6087" max="6087" width="6.28515625" style="2" customWidth="1"/>
    <col min="6088" max="6088" width="5.85546875" style="2" customWidth="1"/>
    <col min="6089" max="6089" width="6.28515625" style="2" customWidth="1"/>
    <col min="6090" max="6091" width="5.28515625" style="2" customWidth="1"/>
    <col min="6092" max="6328" width="9.140625" style="2"/>
    <col min="6329" max="6329" width="4" style="2" customWidth="1"/>
    <col min="6330" max="6330" width="2" style="2" customWidth="1"/>
    <col min="6331" max="6331" width="2.140625" style="2" customWidth="1"/>
    <col min="6332" max="6332" width="49.42578125" style="2" customWidth="1"/>
    <col min="6333" max="6334" width="20.42578125" style="2" customWidth="1"/>
    <col min="6335" max="6336" width="11.7109375" style="2" customWidth="1"/>
    <col min="6337" max="6337" width="13.42578125" style="2" customWidth="1"/>
    <col min="6338" max="6339" width="11" style="2" customWidth="1"/>
    <col min="6340" max="6340" width="8.7109375" style="2" customWidth="1"/>
    <col min="6341" max="6341" width="1.5703125" style="2" customWidth="1"/>
    <col min="6342" max="6342" width="5.7109375" style="2" customWidth="1"/>
    <col min="6343" max="6343" width="6.28515625" style="2" customWidth="1"/>
    <col min="6344" max="6344" width="5.85546875" style="2" customWidth="1"/>
    <col min="6345" max="6345" width="6.28515625" style="2" customWidth="1"/>
    <col min="6346" max="6347" width="5.28515625" style="2" customWidth="1"/>
    <col min="6348" max="6584" width="9.140625" style="2"/>
    <col min="6585" max="6585" width="4" style="2" customWidth="1"/>
    <col min="6586" max="6586" width="2" style="2" customWidth="1"/>
    <col min="6587" max="6587" width="2.140625" style="2" customWidth="1"/>
    <col min="6588" max="6588" width="49.42578125" style="2" customWidth="1"/>
    <col min="6589" max="6590" width="20.42578125" style="2" customWidth="1"/>
    <col min="6591" max="6592" width="11.7109375" style="2" customWidth="1"/>
    <col min="6593" max="6593" width="13.42578125" style="2" customWidth="1"/>
    <col min="6594" max="6595" width="11" style="2" customWidth="1"/>
    <col min="6596" max="6596" width="8.7109375" style="2" customWidth="1"/>
    <col min="6597" max="6597" width="1.5703125" style="2" customWidth="1"/>
    <col min="6598" max="6598" width="5.7109375" style="2" customWidth="1"/>
    <col min="6599" max="6599" width="6.28515625" style="2" customWidth="1"/>
    <col min="6600" max="6600" width="5.85546875" style="2" customWidth="1"/>
    <col min="6601" max="6601" width="6.28515625" style="2" customWidth="1"/>
    <col min="6602" max="6603" width="5.28515625" style="2" customWidth="1"/>
    <col min="6604" max="6840" width="9.140625" style="2"/>
    <col min="6841" max="6841" width="4" style="2" customWidth="1"/>
    <col min="6842" max="6842" width="2" style="2" customWidth="1"/>
    <col min="6843" max="6843" width="2.140625" style="2" customWidth="1"/>
    <col min="6844" max="6844" width="49.42578125" style="2" customWidth="1"/>
    <col min="6845" max="6846" width="20.42578125" style="2" customWidth="1"/>
    <col min="6847" max="6848" width="11.7109375" style="2" customWidth="1"/>
    <col min="6849" max="6849" width="13.42578125" style="2" customWidth="1"/>
    <col min="6850" max="6851" width="11" style="2" customWidth="1"/>
    <col min="6852" max="6852" width="8.7109375" style="2" customWidth="1"/>
    <col min="6853" max="6853" width="1.5703125" style="2" customWidth="1"/>
    <col min="6854" max="6854" width="5.7109375" style="2" customWidth="1"/>
    <col min="6855" max="6855" width="6.28515625" style="2" customWidth="1"/>
    <col min="6856" max="6856" width="5.85546875" style="2" customWidth="1"/>
    <col min="6857" max="6857" width="6.28515625" style="2" customWidth="1"/>
    <col min="6858" max="6859" width="5.28515625" style="2" customWidth="1"/>
    <col min="6860" max="7096" width="9.140625" style="2"/>
    <col min="7097" max="7097" width="4" style="2" customWidth="1"/>
    <col min="7098" max="7098" width="2" style="2" customWidth="1"/>
    <col min="7099" max="7099" width="2.140625" style="2" customWidth="1"/>
    <col min="7100" max="7100" width="49.42578125" style="2" customWidth="1"/>
    <col min="7101" max="7102" width="20.42578125" style="2" customWidth="1"/>
    <col min="7103" max="7104" width="11.7109375" style="2" customWidth="1"/>
    <col min="7105" max="7105" width="13.42578125" style="2" customWidth="1"/>
    <col min="7106" max="7107" width="11" style="2" customWidth="1"/>
    <col min="7108" max="7108" width="8.7109375" style="2" customWidth="1"/>
    <col min="7109" max="7109" width="1.5703125" style="2" customWidth="1"/>
    <col min="7110" max="7110" width="5.7109375" style="2" customWidth="1"/>
    <col min="7111" max="7111" width="6.28515625" style="2" customWidth="1"/>
    <col min="7112" max="7112" width="5.85546875" style="2" customWidth="1"/>
    <col min="7113" max="7113" width="6.28515625" style="2" customWidth="1"/>
    <col min="7114" max="7115" width="5.28515625" style="2" customWidth="1"/>
    <col min="7116" max="7352" width="9.140625" style="2"/>
    <col min="7353" max="7353" width="4" style="2" customWidth="1"/>
    <col min="7354" max="7354" width="2" style="2" customWidth="1"/>
    <col min="7355" max="7355" width="2.140625" style="2" customWidth="1"/>
    <col min="7356" max="7356" width="49.42578125" style="2" customWidth="1"/>
    <col min="7357" max="7358" width="20.42578125" style="2" customWidth="1"/>
    <col min="7359" max="7360" width="11.7109375" style="2" customWidth="1"/>
    <col min="7361" max="7361" width="13.42578125" style="2" customWidth="1"/>
    <col min="7362" max="7363" width="11" style="2" customWidth="1"/>
    <col min="7364" max="7364" width="8.7109375" style="2" customWidth="1"/>
    <col min="7365" max="7365" width="1.5703125" style="2" customWidth="1"/>
    <col min="7366" max="7366" width="5.7109375" style="2" customWidth="1"/>
    <col min="7367" max="7367" width="6.28515625" style="2" customWidth="1"/>
    <col min="7368" max="7368" width="5.85546875" style="2" customWidth="1"/>
    <col min="7369" max="7369" width="6.28515625" style="2" customWidth="1"/>
    <col min="7370" max="7371" width="5.28515625" style="2" customWidth="1"/>
    <col min="7372" max="7608" width="9.140625" style="2"/>
    <col min="7609" max="7609" width="4" style="2" customWidth="1"/>
    <col min="7610" max="7610" width="2" style="2" customWidth="1"/>
    <col min="7611" max="7611" width="2.140625" style="2" customWidth="1"/>
    <col min="7612" max="7612" width="49.42578125" style="2" customWidth="1"/>
    <col min="7613" max="7614" width="20.42578125" style="2" customWidth="1"/>
    <col min="7615" max="7616" width="11.7109375" style="2" customWidth="1"/>
    <col min="7617" max="7617" width="13.42578125" style="2" customWidth="1"/>
    <col min="7618" max="7619" width="11" style="2" customWidth="1"/>
    <col min="7620" max="7620" width="8.7109375" style="2" customWidth="1"/>
    <col min="7621" max="7621" width="1.5703125" style="2" customWidth="1"/>
    <col min="7622" max="7622" width="5.7109375" style="2" customWidth="1"/>
    <col min="7623" max="7623" width="6.28515625" style="2" customWidth="1"/>
    <col min="7624" max="7624" width="5.85546875" style="2" customWidth="1"/>
    <col min="7625" max="7625" width="6.28515625" style="2" customWidth="1"/>
    <col min="7626" max="7627" width="5.28515625" style="2" customWidth="1"/>
    <col min="7628" max="7864" width="9.140625" style="2"/>
    <col min="7865" max="7865" width="4" style="2" customWidth="1"/>
    <col min="7866" max="7866" width="2" style="2" customWidth="1"/>
    <col min="7867" max="7867" width="2.140625" style="2" customWidth="1"/>
    <col min="7868" max="7868" width="49.42578125" style="2" customWidth="1"/>
    <col min="7869" max="7870" width="20.42578125" style="2" customWidth="1"/>
    <col min="7871" max="7872" width="11.7109375" style="2" customWidth="1"/>
    <col min="7873" max="7873" width="13.42578125" style="2" customWidth="1"/>
    <col min="7874" max="7875" width="11" style="2" customWidth="1"/>
    <col min="7876" max="7876" width="8.7109375" style="2" customWidth="1"/>
    <col min="7877" max="7877" width="1.5703125" style="2" customWidth="1"/>
    <col min="7878" max="7878" width="5.7109375" style="2" customWidth="1"/>
    <col min="7879" max="7879" width="6.28515625" style="2" customWidth="1"/>
    <col min="7880" max="7880" width="5.85546875" style="2" customWidth="1"/>
    <col min="7881" max="7881" width="6.28515625" style="2" customWidth="1"/>
    <col min="7882" max="7883" width="5.28515625" style="2" customWidth="1"/>
    <col min="7884" max="8120" width="9.140625" style="2"/>
    <col min="8121" max="8121" width="4" style="2" customWidth="1"/>
    <col min="8122" max="8122" width="2" style="2" customWidth="1"/>
    <col min="8123" max="8123" width="2.140625" style="2" customWidth="1"/>
    <col min="8124" max="8124" width="49.42578125" style="2" customWidth="1"/>
    <col min="8125" max="8126" width="20.42578125" style="2" customWidth="1"/>
    <col min="8127" max="8128" width="11.7109375" style="2" customWidth="1"/>
    <col min="8129" max="8129" width="13.42578125" style="2" customWidth="1"/>
    <col min="8130" max="8131" width="11" style="2" customWidth="1"/>
    <col min="8132" max="8132" width="8.7109375" style="2" customWidth="1"/>
    <col min="8133" max="8133" width="1.5703125" style="2" customWidth="1"/>
    <col min="8134" max="8134" width="5.7109375" style="2" customWidth="1"/>
    <col min="8135" max="8135" width="6.28515625" style="2" customWidth="1"/>
    <col min="8136" max="8136" width="5.85546875" style="2" customWidth="1"/>
    <col min="8137" max="8137" width="6.28515625" style="2" customWidth="1"/>
    <col min="8138" max="8139" width="5.28515625" style="2" customWidth="1"/>
    <col min="8140" max="8376" width="9.140625" style="2"/>
    <col min="8377" max="8377" width="4" style="2" customWidth="1"/>
    <col min="8378" max="8378" width="2" style="2" customWidth="1"/>
    <col min="8379" max="8379" width="2.140625" style="2" customWidth="1"/>
    <col min="8380" max="8380" width="49.42578125" style="2" customWidth="1"/>
    <col min="8381" max="8382" width="20.42578125" style="2" customWidth="1"/>
    <col min="8383" max="8384" width="11.7109375" style="2" customWidth="1"/>
    <col min="8385" max="8385" width="13.42578125" style="2" customWidth="1"/>
    <col min="8386" max="8387" width="11" style="2" customWidth="1"/>
    <col min="8388" max="8388" width="8.7109375" style="2" customWidth="1"/>
    <col min="8389" max="8389" width="1.5703125" style="2" customWidth="1"/>
    <col min="8390" max="8390" width="5.7109375" style="2" customWidth="1"/>
    <col min="8391" max="8391" width="6.28515625" style="2" customWidth="1"/>
    <col min="8392" max="8392" width="5.85546875" style="2" customWidth="1"/>
    <col min="8393" max="8393" width="6.28515625" style="2" customWidth="1"/>
    <col min="8394" max="8395" width="5.28515625" style="2" customWidth="1"/>
    <col min="8396" max="8632" width="9.140625" style="2"/>
    <col min="8633" max="8633" width="4" style="2" customWidth="1"/>
    <col min="8634" max="8634" width="2" style="2" customWidth="1"/>
    <col min="8635" max="8635" width="2.140625" style="2" customWidth="1"/>
    <col min="8636" max="8636" width="49.42578125" style="2" customWidth="1"/>
    <col min="8637" max="8638" width="20.42578125" style="2" customWidth="1"/>
    <col min="8639" max="8640" width="11.7109375" style="2" customWidth="1"/>
    <col min="8641" max="8641" width="13.42578125" style="2" customWidth="1"/>
    <col min="8642" max="8643" width="11" style="2" customWidth="1"/>
    <col min="8644" max="8644" width="8.7109375" style="2" customWidth="1"/>
    <col min="8645" max="8645" width="1.5703125" style="2" customWidth="1"/>
    <col min="8646" max="8646" width="5.7109375" style="2" customWidth="1"/>
    <col min="8647" max="8647" width="6.28515625" style="2" customWidth="1"/>
    <col min="8648" max="8648" width="5.85546875" style="2" customWidth="1"/>
    <col min="8649" max="8649" width="6.28515625" style="2" customWidth="1"/>
    <col min="8650" max="8651" width="5.28515625" style="2" customWidth="1"/>
    <col min="8652" max="8888" width="9.140625" style="2"/>
    <col min="8889" max="8889" width="4" style="2" customWidth="1"/>
    <col min="8890" max="8890" width="2" style="2" customWidth="1"/>
    <col min="8891" max="8891" width="2.140625" style="2" customWidth="1"/>
    <col min="8892" max="8892" width="49.42578125" style="2" customWidth="1"/>
    <col min="8893" max="8894" width="20.42578125" style="2" customWidth="1"/>
    <col min="8895" max="8896" width="11.7109375" style="2" customWidth="1"/>
    <col min="8897" max="8897" width="13.42578125" style="2" customWidth="1"/>
    <col min="8898" max="8899" width="11" style="2" customWidth="1"/>
    <col min="8900" max="8900" width="8.7109375" style="2" customWidth="1"/>
    <col min="8901" max="8901" width="1.5703125" style="2" customWidth="1"/>
    <col min="8902" max="8902" width="5.7109375" style="2" customWidth="1"/>
    <col min="8903" max="8903" width="6.28515625" style="2" customWidth="1"/>
    <col min="8904" max="8904" width="5.85546875" style="2" customWidth="1"/>
    <col min="8905" max="8905" width="6.28515625" style="2" customWidth="1"/>
    <col min="8906" max="8907" width="5.28515625" style="2" customWidth="1"/>
    <col min="8908" max="9144" width="9.140625" style="2"/>
    <col min="9145" max="9145" width="4" style="2" customWidth="1"/>
    <col min="9146" max="9146" width="2" style="2" customWidth="1"/>
    <col min="9147" max="9147" width="2.140625" style="2" customWidth="1"/>
    <col min="9148" max="9148" width="49.42578125" style="2" customWidth="1"/>
    <col min="9149" max="9150" width="20.42578125" style="2" customWidth="1"/>
    <col min="9151" max="9152" width="11.7109375" style="2" customWidth="1"/>
    <col min="9153" max="9153" width="13.42578125" style="2" customWidth="1"/>
    <col min="9154" max="9155" width="11" style="2" customWidth="1"/>
    <col min="9156" max="9156" width="8.7109375" style="2" customWidth="1"/>
    <col min="9157" max="9157" width="1.5703125" style="2" customWidth="1"/>
    <col min="9158" max="9158" width="5.7109375" style="2" customWidth="1"/>
    <col min="9159" max="9159" width="6.28515625" style="2" customWidth="1"/>
    <col min="9160" max="9160" width="5.85546875" style="2" customWidth="1"/>
    <col min="9161" max="9161" width="6.28515625" style="2" customWidth="1"/>
    <col min="9162" max="9163" width="5.28515625" style="2" customWidth="1"/>
    <col min="9164" max="9400" width="9.140625" style="2"/>
    <col min="9401" max="9401" width="4" style="2" customWidth="1"/>
    <col min="9402" max="9402" width="2" style="2" customWidth="1"/>
    <col min="9403" max="9403" width="2.140625" style="2" customWidth="1"/>
    <col min="9404" max="9404" width="49.42578125" style="2" customWidth="1"/>
    <col min="9405" max="9406" width="20.42578125" style="2" customWidth="1"/>
    <col min="9407" max="9408" width="11.7109375" style="2" customWidth="1"/>
    <col min="9409" max="9409" width="13.42578125" style="2" customWidth="1"/>
    <col min="9410" max="9411" width="11" style="2" customWidth="1"/>
    <col min="9412" max="9412" width="8.7109375" style="2" customWidth="1"/>
    <col min="9413" max="9413" width="1.5703125" style="2" customWidth="1"/>
    <col min="9414" max="9414" width="5.7109375" style="2" customWidth="1"/>
    <col min="9415" max="9415" width="6.28515625" style="2" customWidth="1"/>
    <col min="9416" max="9416" width="5.85546875" style="2" customWidth="1"/>
    <col min="9417" max="9417" width="6.28515625" style="2" customWidth="1"/>
    <col min="9418" max="9419" width="5.28515625" style="2" customWidth="1"/>
    <col min="9420" max="9656" width="9.140625" style="2"/>
    <col min="9657" max="9657" width="4" style="2" customWidth="1"/>
    <col min="9658" max="9658" width="2" style="2" customWidth="1"/>
    <col min="9659" max="9659" width="2.140625" style="2" customWidth="1"/>
    <col min="9660" max="9660" width="49.42578125" style="2" customWidth="1"/>
    <col min="9661" max="9662" width="20.42578125" style="2" customWidth="1"/>
    <col min="9663" max="9664" width="11.7109375" style="2" customWidth="1"/>
    <col min="9665" max="9665" width="13.42578125" style="2" customWidth="1"/>
    <col min="9666" max="9667" width="11" style="2" customWidth="1"/>
    <col min="9668" max="9668" width="8.7109375" style="2" customWidth="1"/>
    <col min="9669" max="9669" width="1.5703125" style="2" customWidth="1"/>
    <col min="9670" max="9670" width="5.7109375" style="2" customWidth="1"/>
    <col min="9671" max="9671" width="6.28515625" style="2" customWidth="1"/>
    <col min="9672" max="9672" width="5.85546875" style="2" customWidth="1"/>
    <col min="9673" max="9673" width="6.28515625" style="2" customWidth="1"/>
    <col min="9674" max="9675" width="5.28515625" style="2" customWidth="1"/>
    <col min="9676" max="9912" width="9.140625" style="2"/>
    <col min="9913" max="9913" width="4" style="2" customWidth="1"/>
    <col min="9914" max="9914" width="2" style="2" customWidth="1"/>
    <col min="9915" max="9915" width="2.140625" style="2" customWidth="1"/>
    <col min="9916" max="9916" width="49.42578125" style="2" customWidth="1"/>
    <col min="9917" max="9918" width="20.42578125" style="2" customWidth="1"/>
    <col min="9919" max="9920" width="11.7109375" style="2" customWidth="1"/>
    <col min="9921" max="9921" width="13.42578125" style="2" customWidth="1"/>
    <col min="9922" max="9923" width="11" style="2" customWidth="1"/>
    <col min="9924" max="9924" width="8.7109375" style="2" customWidth="1"/>
    <col min="9925" max="9925" width="1.5703125" style="2" customWidth="1"/>
    <col min="9926" max="9926" width="5.7109375" style="2" customWidth="1"/>
    <col min="9927" max="9927" width="6.28515625" style="2" customWidth="1"/>
    <col min="9928" max="9928" width="5.85546875" style="2" customWidth="1"/>
    <col min="9929" max="9929" width="6.28515625" style="2" customWidth="1"/>
    <col min="9930" max="9931" width="5.28515625" style="2" customWidth="1"/>
    <col min="9932" max="10168" width="9.140625" style="2"/>
    <col min="10169" max="10169" width="4" style="2" customWidth="1"/>
    <col min="10170" max="10170" width="2" style="2" customWidth="1"/>
    <col min="10171" max="10171" width="2.140625" style="2" customWidth="1"/>
    <col min="10172" max="10172" width="49.42578125" style="2" customWidth="1"/>
    <col min="10173" max="10174" width="20.42578125" style="2" customWidth="1"/>
    <col min="10175" max="10176" width="11.7109375" style="2" customWidth="1"/>
    <col min="10177" max="10177" width="13.42578125" style="2" customWidth="1"/>
    <col min="10178" max="10179" width="11" style="2" customWidth="1"/>
    <col min="10180" max="10180" width="8.7109375" style="2" customWidth="1"/>
    <col min="10181" max="10181" width="1.5703125" style="2" customWidth="1"/>
    <col min="10182" max="10182" width="5.7109375" style="2" customWidth="1"/>
    <col min="10183" max="10183" width="6.28515625" style="2" customWidth="1"/>
    <col min="10184" max="10184" width="5.85546875" style="2" customWidth="1"/>
    <col min="10185" max="10185" width="6.28515625" style="2" customWidth="1"/>
    <col min="10186" max="10187" width="5.28515625" style="2" customWidth="1"/>
    <col min="10188" max="10424" width="9.140625" style="2"/>
    <col min="10425" max="10425" width="4" style="2" customWidth="1"/>
    <col min="10426" max="10426" width="2" style="2" customWidth="1"/>
    <col min="10427" max="10427" width="2.140625" style="2" customWidth="1"/>
    <col min="10428" max="10428" width="49.42578125" style="2" customWidth="1"/>
    <col min="10429" max="10430" width="20.42578125" style="2" customWidth="1"/>
    <col min="10431" max="10432" width="11.7109375" style="2" customWidth="1"/>
    <col min="10433" max="10433" width="13.42578125" style="2" customWidth="1"/>
    <col min="10434" max="10435" width="11" style="2" customWidth="1"/>
    <col min="10436" max="10436" width="8.7109375" style="2" customWidth="1"/>
    <col min="10437" max="10437" width="1.5703125" style="2" customWidth="1"/>
    <col min="10438" max="10438" width="5.7109375" style="2" customWidth="1"/>
    <col min="10439" max="10439" width="6.28515625" style="2" customWidth="1"/>
    <col min="10440" max="10440" width="5.85546875" style="2" customWidth="1"/>
    <col min="10441" max="10441" width="6.28515625" style="2" customWidth="1"/>
    <col min="10442" max="10443" width="5.28515625" style="2" customWidth="1"/>
    <col min="10444" max="10680" width="9.140625" style="2"/>
    <col min="10681" max="10681" width="4" style="2" customWidth="1"/>
    <col min="10682" max="10682" width="2" style="2" customWidth="1"/>
    <col min="10683" max="10683" width="2.140625" style="2" customWidth="1"/>
    <col min="10684" max="10684" width="49.42578125" style="2" customWidth="1"/>
    <col min="10685" max="10686" width="20.42578125" style="2" customWidth="1"/>
    <col min="10687" max="10688" width="11.7109375" style="2" customWidth="1"/>
    <col min="10689" max="10689" width="13.42578125" style="2" customWidth="1"/>
    <col min="10690" max="10691" width="11" style="2" customWidth="1"/>
    <col min="10692" max="10692" width="8.7109375" style="2" customWidth="1"/>
    <col min="10693" max="10693" width="1.5703125" style="2" customWidth="1"/>
    <col min="10694" max="10694" width="5.7109375" style="2" customWidth="1"/>
    <col min="10695" max="10695" width="6.28515625" style="2" customWidth="1"/>
    <col min="10696" max="10696" width="5.85546875" style="2" customWidth="1"/>
    <col min="10697" max="10697" width="6.28515625" style="2" customWidth="1"/>
    <col min="10698" max="10699" width="5.28515625" style="2" customWidth="1"/>
    <col min="10700" max="10936" width="9.140625" style="2"/>
    <col min="10937" max="10937" width="4" style="2" customWidth="1"/>
    <col min="10938" max="10938" width="2" style="2" customWidth="1"/>
    <col min="10939" max="10939" width="2.140625" style="2" customWidth="1"/>
    <col min="10940" max="10940" width="49.42578125" style="2" customWidth="1"/>
    <col min="10941" max="10942" width="20.42578125" style="2" customWidth="1"/>
    <col min="10943" max="10944" width="11.7109375" style="2" customWidth="1"/>
    <col min="10945" max="10945" width="13.42578125" style="2" customWidth="1"/>
    <col min="10946" max="10947" width="11" style="2" customWidth="1"/>
    <col min="10948" max="10948" width="8.7109375" style="2" customWidth="1"/>
    <col min="10949" max="10949" width="1.5703125" style="2" customWidth="1"/>
    <col min="10950" max="10950" width="5.7109375" style="2" customWidth="1"/>
    <col min="10951" max="10951" width="6.28515625" style="2" customWidth="1"/>
    <col min="10952" max="10952" width="5.85546875" style="2" customWidth="1"/>
    <col min="10953" max="10953" width="6.28515625" style="2" customWidth="1"/>
    <col min="10954" max="10955" width="5.28515625" style="2" customWidth="1"/>
    <col min="10956" max="11192" width="9.140625" style="2"/>
    <col min="11193" max="11193" width="4" style="2" customWidth="1"/>
    <col min="11194" max="11194" width="2" style="2" customWidth="1"/>
    <col min="11195" max="11195" width="2.140625" style="2" customWidth="1"/>
    <col min="11196" max="11196" width="49.42578125" style="2" customWidth="1"/>
    <col min="11197" max="11198" width="20.42578125" style="2" customWidth="1"/>
    <col min="11199" max="11200" width="11.7109375" style="2" customWidth="1"/>
    <col min="11201" max="11201" width="13.42578125" style="2" customWidth="1"/>
    <col min="11202" max="11203" width="11" style="2" customWidth="1"/>
    <col min="11204" max="11204" width="8.7109375" style="2" customWidth="1"/>
    <col min="11205" max="11205" width="1.5703125" style="2" customWidth="1"/>
    <col min="11206" max="11206" width="5.7109375" style="2" customWidth="1"/>
    <col min="11207" max="11207" width="6.28515625" style="2" customWidth="1"/>
    <col min="11208" max="11208" width="5.85546875" style="2" customWidth="1"/>
    <col min="11209" max="11209" width="6.28515625" style="2" customWidth="1"/>
    <col min="11210" max="11211" width="5.28515625" style="2" customWidth="1"/>
    <col min="11212" max="11448" width="9.140625" style="2"/>
    <col min="11449" max="11449" width="4" style="2" customWidth="1"/>
    <col min="11450" max="11450" width="2" style="2" customWidth="1"/>
    <col min="11451" max="11451" width="2.140625" style="2" customWidth="1"/>
    <col min="11452" max="11452" width="49.42578125" style="2" customWidth="1"/>
    <col min="11453" max="11454" width="20.42578125" style="2" customWidth="1"/>
    <col min="11455" max="11456" width="11.7109375" style="2" customWidth="1"/>
    <col min="11457" max="11457" width="13.42578125" style="2" customWidth="1"/>
    <col min="11458" max="11459" width="11" style="2" customWidth="1"/>
    <col min="11460" max="11460" width="8.7109375" style="2" customWidth="1"/>
    <col min="11461" max="11461" width="1.5703125" style="2" customWidth="1"/>
    <col min="11462" max="11462" width="5.7109375" style="2" customWidth="1"/>
    <col min="11463" max="11463" width="6.28515625" style="2" customWidth="1"/>
    <col min="11464" max="11464" width="5.85546875" style="2" customWidth="1"/>
    <col min="11465" max="11465" width="6.28515625" style="2" customWidth="1"/>
    <col min="11466" max="11467" width="5.28515625" style="2" customWidth="1"/>
    <col min="11468" max="11704" width="9.140625" style="2"/>
    <col min="11705" max="11705" width="4" style="2" customWidth="1"/>
    <col min="11706" max="11706" width="2" style="2" customWidth="1"/>
    <col min="11707" max="11707" width="2.140625" style="2" customWidth="1"/>
    <col min="11708" max="11708" width="49.42578125" style="2" customWidth="1"/>
    <col min="11709" max="11710" width="20.42578125" style="2" customWidth="1"/>
    <col min="11711" max="11712" width="11.7109375" style="2" customWidth="1"/>
    <col min="11713" max="11713" width="13.42578125" style="2" customWidth="1"/>
    <col min="11714" max="11715" width="11" style="2" customWidth="1"/>
    <col min="11716" max="11716" width="8.7109375" style="2" customWidth="1"/>
    <col min="11717" max="11717" width="1.5703125" style="2" customWidth="1"/>
    <col min="11718" max="11718" width="5.7109375" style="2" customWidth="1"/>
    <col min="11719" max="11719" width="6.28515625" style="2" customWidth="1"/>
    <col min="11720" max="11720" width="5.85546875" style="2" customWidth="1"/>
    <col min="11721" max="11721" width="6.28515625" style="2" customWidth="1"/>
    <col min="11722" max="11723" width="5.28515625" style="2" customWidth="1"/>
    <col min="11724" max="11960" width="9.140625" style="2"/>
    <col min="11961" max="11961" width="4" style="2" customWidth="1"/>
    <col min="11962" max="11962" width="2" style="2" customWidth="1"/>
    <col min="11963" max="11963" width="2.140625" style="2" customWidth="1"/>
    <col min="11964" max="11964" width="49.42578125" style="2" customWidth="1"/>
    <col min="11965" max="11966" width="20.42578125" style="2" customWidth="1"/>
    <col min="11967" max="11968" width="11.7109375" style="2" customWidth="1"/>
    <col min="11969" max="11969" width="13.42578125" style="2" customWidth="1"/>
    <col min="11970" max="11971" width="11" style="2" customWidth="1"/>
    <col min="11972" max="11972" width="8.7109375" style="2" customWidth="1"/>
    <col min="11973" max="11973" width="1.5703125" style="2" customWidth="1"/>
    <col min="11974" max="11974" width="5.7109375" style="2" customWidth="1"/>
    <col min="11975" max="11975" width="6.28515625" style="2" customWidth="1"/>
    <col min="11976" max="11976" width="5.85546875" style="2" customWidth="1"/>
    <col min="11977" max="11977" width="6.28515625" style="2" customWidth="1"/>
    <col min="11978" max="11979" width="5.28515625" style="2" customWidth="1"/>
    <col min="11980" max="12216" width="9.140625" style="2"/>
    <col min="12217" max="12217" width="4" style="2" customWidth="1"/>
    <col min="12218" max="12218" width="2" style="2" customWidth="1"/>
    <col min="12219" max="12219" width="2.140625" style="2" customWidth="1"/>
    <col min="12220" max="12220" width="49.42578125" style="2" customWidth="1"/>
    <col min="12221" max="12222" width="20.42578125" style="2" customWidth="1"/>
    <col min="12223" max="12224" width="11.7109375" style="2" customWidth="1"/>
    <col min="12225" max="12225" width="13.42578125" style="2" customWidth="1"/>
    <col min="12226" max="12227" width="11" style="2" customWidth="1"/>
    <col min="12228" max="12228" width="8.7109375" style="2" customWidth="1"/>
    <col min="12229" max="12229" width="1.5703125" style="2" customWidth="1"/>
    <col min="12230" max="12230" width="5.7109375" style="2" customWidth="1"/>
    <col min="12231" max="12231" width="6.28515625" style="2" customWidth="1"/>
    <col min="12232" max="12232" width="5.85546875" style="2" customWidth="1"/>
    <col min="12233" max="12233" width="6.28515625" style="2" customWidth="1"/>
    <col min="12234" max="12235" width="5.28515625" style="2" customWidth="1"/>
    <col min="12236" max="12472" width="9.140625" style="2"/>
    <col min="12473" max="12473" width="4" style="2" customWidth="1"/>
    <col min="12474" max="12474" width="2" style="2" customWidth="1"/>
    <col min="12475" max="12475" width="2.140625" style="2" customWidth="1"/>
    <col min="12476" max="12476" width="49.42578125" style="2" customWidth="1"/>
    <col min="12477" max="12478" width="20.42578125" style="2" customWidth="1"/>
    <col min="12479" max="12480" width="11.7109375" style="2" customWidth="1"/>
    <col min="12481" max="12481" width="13.42578125" style="2" customWidth="1"/>
    <col min="12482" max="12483" width="11" style="2" customWidth="1"/>
    <col min="12484" max="12484" width="8.7109375" style="2" customWidth="1"/>
    <col min="12485" max="12485" width="1.5703125" style="2" customWidth="1"/>
    <col min="12486" max="12486" width="5.7109375" style="2" customWidth="1"/>
    <col min="12487" max="12487" width="6.28515625" style="2" customWidth="1"/>
    <col min="12488" max="12488" width="5.85546875" style="2" customWidth="1"/>
    <col min="12489" max="12489" width="6.28515625" style="2" customWidth="1"/>
    <col min="12490" max="12491" width="5.28515625" style="2" customWidth="1"/>
    <col min="12492" max="12728" width="9.140625" style="2"/>
    <col min="12729" max="12729" width="4" style="2" customWidth="1"/>
    <col min="12730" max="12730" width="2" style="2" customWidth="1"/>
    <col min="12731" max="12731" width="2.140625" style="2" customWidth="1"/>
    <col min="12732" max="12732" width="49.42578125" style="2" customWidth="1"/>
    <col min="12733" max="12734" width="20.42578125" style="2" customWidth="1"/>
    <col min="12735" max="12736" width="11.7109375" style="2" customWidth="1"/>
    <col min="12737" max="12737" width="13.42578125" style="2" customWidth="1"/>
    <col min="12738" max="12739" width="11" style="2" customWidth="1"/>
    <col min="12740" max="12740" width="8.7109375" style="2" customWidth="1"/>
    <col min="12741" max="12741" width="1.5703125" style="2" customWidth="1"/>
    <col min="12742" max="12742" width="5.7109375" style="2" customWidth="1"/>
    <col min="12743" max="12743" width="6.28515625" style="2" customWidth="1"/>
    <col min="12744" max="12744" width="5.85546875" style="2" customWidth="1"/>
    <col min="12745" max="12745" width="6.28515625" style="2" customWidth="1"/>
    <col min="12746" max="12747" width="5.28515625" style="2" customWidth="1"/>
    <col min="12748" max="12984" width="9.140625" style="2"/>
    <col min="12985" max="12985" width="4" style="2" customWidth="1"/>
    <col min="12986" max="12986" width="2" style="2" customWidth="1"/>
    <col min="12987" max="12987" width="2.140625" style="2" customWidth="1"/>
    <col min="12988" max="12988" width="49.42578125" style="2" customWidth="1"/>
    <col min="12989" max="12990" width="20.42578125" style="2" customWidth="1"/>
    <col min="12991" max="12992" width="11.7109375" style="2" customWidth="1"/>
    <col min="12993" max="12993" width="13.42578125" style="2" customWidth="1"/>
    <col min="12994" max="12995" width="11" style="2" customWidth="1"/>
    <col min="12996" max="12996" width="8.7109375" style="2" customWidth="1"/>
    <col min="12997" max="12997" width="1.5703125" style="2" customWidth="1"/>
    <col min="12998" max="12998" width="5.7109375" style="2" customWidth="1"/>
    <col min="12999" max="12999" width="6.28515625" style="2" customWidth="1"/>
    <col min="13000" max="13000" width="5.85546875" style="2" customWidth="1"/>
    <col min="13001" max="13001" width="6.28515625" style="2" customWidth="1"/>
    <col min="13002" max="13003" width="5.28515625" style="2" customWidth="1"/>
    <col min="13004" max="13240" width="9.140625" style="2"/>
    <col min="13241" max="13241" width="4" style="2" customWidth="1"/>
    <col min="13242" max="13242" width="2" style="2" customWidth="1"/>
    <col min="13243" max="13243" width="2.140625" style="2" customWidth="1"/>
    <col min="13244" max="13244" width="49.42578125" style="2" customWidth="1"/>
    <col min="13245" max="13246" width="20.42578125" style="2" customWidth="1"/>
    <col min="13247" max="13248" width="11.7109375" style="2" customWidth="1"/>
    <col min="13249" max="13249" width="13.42578125" style="2" customWidth="1"/>
    <col min="13250" max="13251" width="11" style="2" customWidth="1"/>
    <col min="13252" max="13252" width="8.7109375" style="2" customWidth="1"/>
    <col min="13253" max="13253" width="1.5703125" style="2" customWidth="1"/>
    <col min="13254" max="13254" width="5.7109375" style="2" customWidth="1"/>
    <col min="13255" max="13255" width="6.28515625" style="2" customWidth="1"/>
    <col min="13256" max="13256" width="5.85546875" style="2" customWidth="1"/>
    <col min="13257" max="13257" width="6.28515625" style="2" customWidth="1"/>
    <col min="13258" max="13259" width="5.28515625" style="2" customWidth="1"/>
    <col min="13260" max="13496" width="9.140625" style="2"/>
    <col min="13497" max="13497" width="4" style="2" customWidth="1"/>
    <col min="13498" max="13498" width="2" style="2" customWidth="1"/>
    <col min="13499" max="13499" width="2.140625" style="2" customWidth="1"/>
    <col min="13500" max="13500" width="49.42578125" style="2" customWidth="1"/>
    <col min="13501" max="13502" width="20.42578125" style="2" customWidth="1"/>
    <col min="13503" max="13504" width="11.7109375" style="2" customWidth="1"/>
    <col min="13505" max="13505" width="13.42578125" style="2" customWidth="1"/>
    <col min="13506" max="13507" width="11" style="2" customWidth="1"/>
    <col min="13508" max="13508" width="8.7109375" style="2" customWidth="1"/>
    <col min="13509" max="13509" width="1.5703125" style="2" customWidth="1"/>
    <col min="13510" max="13510" width="5.7109375" style="2" customWidth="1"/>
    <col min="13511" max="13511" width="6.28515625" style="2" customWidth="1"/>
    <col min="13512" max="13512" width="5.85546875" style="2" customWidth="1"/>
    <col min="13513" max="13513" width="6.28515625" style="2" customWidth="1"/>
    <col min="13514" max="13515" width="5.28515625" style="2" customWidth="1"/>
    <col min="13516" max="13752" width="9.140625" style="2"/>
    <col min="13753" max="13753" width="4" style="2" customWidth="1"/>
    <col min="13754" max="13754" width="2" style="2" customWidth="1"/>
    <col min="13755" max="13755" width="2.140625" style="2" customWidth="1"/>
    <col min="13756" max="13756" width="49.42578125" style="2" customWidth="1"/>
    <col min="13757" max="13758" width="20.42578125" style="2" customWidth="1"/>
    <col min="13759" max="13760" width="11.7109375" style="2" customWidth="1"/>
    <col min="13761" max="13761" width="13.42578125" style="2" customWidth="1"/>
    <col min="13762" max="13763" width="11" style="2" customWidth="1"/>
    <col min="13764" max="13764" width="8.7109375" style="2" customWidth="1"/>
    <col min="13765" max="13765" width="1.5703125" style="2" customWidth="1"/>
    <col min="13766" max="13766" width="5.7109375" style="2" customWidth="1"/>
    <col min="13767" max="13767" width="6.28515625" style="2" customWidth="1"/>
    <col min="13768" max="13768" width="5.85546875" style="2" customWidth="1"/>
    <col min="13769" max="13769" width="6.28515625" style="2" customWidth="1"/>
    <col min="13770" max="13771" width="5.28515625" style="2" customWidth="1"/>
    <col min="13772" max="14008" width="9.140625" style="2"/>
    <col min="14009" max="14009" width="4" style="2" customWidth="1"/>
    <col min="14010" max="14010" width="2" style="2" customWidth="1"/>
    <col min="14011" max="14011" width="2.140625" style="2" customWidth="1"/>
    <col min="14012" max="14012" width="49.42578125" style="2" customWidth="1"/>
    <col min="14013" max="14014" width="20.42578125" style="2" customWidth="1"/>
    <col min="14015" max="14016" width="11.7109375" style="2" customWidth="1"/>
    <col min="14017" max="14017" width="13.42578125" style="2" customWidth="1"/>
    <col min="14018" max="14019" width="11" style="2" customWidth="1"/>
    <col min="14020" max="14020" width="8.7109375" style="2" customWidth="1"/>
    <col min="14021" max="14021" width="1.5703125" style="2" customWidth="1"/>
    <col min="14022" max="14022" width="5.7109375" style="2" customWidth="1"/>
    <col min="14023" max="14023" width="6.28515625" style="2" customWidth="1"/>
    <col min="14024" max="14024" width="5.85546875" style="2" customWidth="1"/>
    <col min="14025" max="14025" width="6.28515625" style="2" customWidth="1"/>
    <col min="14026" max="14027" width="5.28515625" style="2" customWidth="1"/>
    <col min="14028" max="14264" width="9.140625" style="2"/>
    <col min="14265" max="14265" width="4" style="2" customWidth="1"/>
    <col min="14266" max="14266" width="2" style="2" customWidth="1"/>
    <col min="14267" max="14267" width="2.140625" style="2" customWidth="1"/>
    <col min="14268" max="14268" width="49.42578125" style="2" customWidth="1"/>
    <col min="14269" max="14270" width="20.42578125" style="2" customWidth="1"/>
    <col min="14271" max="14272" width="11.7109375" style="2" customWidth="1"/>
    <col min="14273" max="14273" width="13.42578125" style="2" customWidth="1"/>
    <col min="14274" max="14275" width="11" style="2" customWidth="1"/>
    <col min="14276" max="14276" width="8.7109375" style="2" customWidth="1"/>
    <col min="14277" max="14277" width="1.5703125" style="2" customWidth="1"/>
    <col min="14278" max="14278" width="5.7109375" style="2" customWidth="1"/>
    <col min="14279" max="14279" width="6.28515625" style="2" customWidth="1"/>
    <col min="14280" max="14280" width="5.85546875" style="2" customWidth="1"/>
    <col min="14281" max="14281" width="6.28515625" style="2" customWidth="1"/>
    <col min="14282" max="14283" width="5.28515625" style="2" customWidth="1"/>
    <col min="14284" max="14520" width="9.140625" style="2"/>
    <col min="14521" max="14521" width="4" style="2" customWidth="1"/>
    <col min="14522" max="14522" width="2" style="2" customWidth="1"/>
    <col min="14523" max="14523" width="2.140625" style="2" customWidth="1"/>
    <col min="14524" max="14524" width="49.42578125" style="2" customWidth="1"/>
    <col min="14525" max="14526" width="20.42578125" style="2" customWidth="1"/>
    <col min="14527" max="14528" width="11.7109375" style="2" customWidth="1"/>
    <col min="14529" max="14529" width="13.42578125" style="2" customWidth="1"/>
    <col min="14530" max="14531" width="11" style="2" customWidth="1"/>
    <col min="14532" max="14532" width="8.7109375" style="2" customWidth="1"/>
    <col min="14533" max="14533" width="1.5703125" style="2" customWidth="1"/>
    <col min="14534" max="14534" width="5.7109375" style="2" customWidth="1"/>
    <col min="14535" max="14535" width="6.28515625" style="2" customWidth="1"/>
    <col min="14536" max="14536" width="5.85546875" style="2" customWidth="1"/>
    <col min="14537" max="14537" width="6.28515625" style="2" customWidth="1"/>
    <col min="14538" max="14539" width="5.28515625" style="2" customWidth="1"/>
    <col min="14540" max="14776" width="9.140625" style="2"/>
    <col min="14777" max="14777" width="4" style="2" customWidth="1"/>
    <col min="14778" max="14778" width="2" style="2" customWidth="1"/>
    <col min="14779" max="14779" width="2.140625" style="2" customWidth="1"/>
    <col min="14780" max="14780" width="49.42578125" style="2" customWidth="1"/>
    <col min="14781" max="14782" width="20.42578125" style="2" customWidth="1"/>
    <col min="14783" max="14784" width="11.7109375" style="2" customWidth="1"/>
    <col min="14785" max="14785" width="13.42578125" style="2" customWidth="1"/>
    <col min="14786" max="14787" width="11" style="2" customWidth="1"/>
    <col min="14788" max="14788" width="8.7109375" style="2" customWidth="1"/>
    <col min="14789" max="14789" width="1.5703125" style="2" customWidth="1"/>
    <col min="14790" max="14790" width="5.7109375" style="2" customWidth="1"/>
    <col min="14791" max="14791" width="6.28515625" style="2" customWidth="1"/>
    <col min="14792" max="14792" width="5.85546875" style="2" customWidth="1"/>
    <col min="14793" max="14793" width="6.28515625" style="2" customWidth="1"/>
    <col min="14794" max="14795" width="5.28515625" style="2" customWidth="1"/>
    <col min="14796" max="15032" width="9.140625" style="2"/>
    <col min="15033" max="15033" width="4" style="2" customWidth="1"/>
    <col min="15034" max="15034" width="2" style="2" customWidth="1"/>
    <col min="15035" max="15035" width="2.140625" style="2" customWidth="1"/>
    <col min="15036" max="15036" width="49.42578125" style="2" customWidth="1"/>
    <col min="15037" max="15038" width="20.42578125" style="2" customWidth="1"/>
    <col min="15039" max="15040" width="11.7109375" style="2" customWidth="1"/>
    <col min="15041" max="15041" width="13.42578125" style="2" customWidth="1"/>
    <col min="15042" max="15043" width="11" style="2" customWidth="1"/>
    <col min="15044" max="15044" width="8.7109375" style="2" customWidth="1"/>
    <col min="15045" max="15045" width="1.5703125" style="2" customWidth="1"/>
    <col min="15046" max="15046" width="5.7109375" style="2" customWidth="1"/>
    <col min="15047" max="15047" width="6.28515625" style="2" customWidth="1"/>
    <col min="15048" max="15048" width="5.85546875" style="2" customWidth="1"/>
    <col min="15049" max="15049" width="6.28515625" style="2" customWidth="1"/>
    <col min="15050" max="15051" width="5.28515625" style="2" customWidth="1"/>
    <col min="15052" max="15288" width="9.140625" style="2"/>
    <col min="15289" max="15289" width="4" style="2" customWidth="1"/>
    <col min="15290" max="15290" width="2" style="2" customWidth="1"/>
    <col min="15291" max="15291" width="2.140625" style="2" customWidth="1"/>
    <col min="15292" max="15292" width="49.42578125" style="2" customWidth="1"/>
    <col min="15293" max="15294" width="20.42578125" style="2" customWidth="1"/>
    <col min="15295" max="15296" width="11.7109375" style="2" customWidth="1"/>
    <col min="15297" max="15297" width="13.42578125" style="2" customWidth="1"/>
    <col min="15298" max="15299" width="11" style="2" customWidth="1"/>
    <col min="15300" max="15300" width="8.7109375" style="2" customWidth="1"/>
    <col min="15301" max="15301" width="1.5703125" style="2" customWidth="1"/>
    <col min="15302" max="15302" width="5.7109375" style="2" customWidth="1"/>
    <col min="15303" max="15303" width="6.28515625" style="2" customWidth="1"/>
    <col min="15304" max="15304" width="5.85546875" style="2" customWidth="1"/>
    <col min="15305" max="15305" width="6.28515625" style="2" customWidth="1"/>
    <col min="15306" max="15307" width="5.28515625" style="2" customWidth="1"/>
    <col min="15308" max="15544" width="9.140625" style="2"/>
    <col min="15545" max="15545" width="4" style="2" customWidth="1"/>
    <col min="15546" max="15546" width="2" style="2" customWidth="1"/>
    <col min="15547" max="15547" width="2.140625" style="2" customWidth="1"/>
    <col min="15548" max="15548" width="49.42578125" style="2" customWidth="1"/>
    <col min="15549" max="15550" width="20.42578125" style="2" customWidth="1"/>
    <col min="15551" max="15552" width="11.7109375" style="2" customWidth="1"/>
    <col min="15553" max="15553" width="13.42578125" style="2" customWidth="1"/>
    <col min="15554" max="15555" width="11" style="2" customWidth="1"/>
    <col min="15556" max="15556" width="8.7109375" style="2" customWidth="1"/>
    <col min="15557" max="15557" width="1.5703125" style="2" customWidth="1"/>
    <col min="15558" max="15558" width="5.7109375" style="2" customWidth="1"/>
    <col min="15559" max="15559" width="6.28515625" style="2" customWidth="1"/>
    <col min="15560" max="15560" width="5.85546875" style="2" customWidth="1"/>
    <col min="15561" max="15561" width="6.28515625" style="2" customWidth="1"/>
    <col min="15562" max="15563" width="5.28515625" style="2" customWidth="1"/>
    <col min="15564" max="15800" width="9.140625" style="2"/>
    <col min="15801" max="15801" width="4" style="2" customWidth="1"/>
    <col min="15802" max="15802" width="2" style="2" customWidth="1"/>
    <col min="15803" max="15803" width="2.140625" style="2" customWidth="1"/>
    <col min="15804" max="15804" width="49.42578125" style="2" customWidth="1"/>
    <col min="15805" max="15806" width="20.42578125" style="2" customWidth="1"/>
    <col min="15807" max="15808" width="11.7109375" style="2" customWidth="1"/>
    <col min="15809" max="15809" width="13.42578125" style="2" customWidth="1"/>
    <col min="15810" max="15811" width="11" style="2" customWidth="1"/>
    <col min="15812" max="15812" width="8.7109375" style="2" customWidth="1"/>
    <col min="15813" max="15813" width="1.5703125" style="2" customWidth="1"/>
    <col min="15814" max="15814" width="5.7109375" style="2" customWidth="1"/>
    <col min="15815" max="15815" width="6.28515625" style="2" customWidth="1"/>
    <col min="15816" max="15816" width="5.85546875" style="2" customWidth="1"/>
    <col min="15817" max="15817" width="6.28515625" style="2" customWidth="1"/>
    <col min="15818" max="15819" width="5.28515625" style="2" customWidth="1"/>
    <col min="15820" max="16056" width="9.140625" style="2"/>
    <col min="16057" max="16057" width="4" style="2" customWidth="1"/>
    <col min="16058" max="16058" width="2" style="2" customWidth="1"/>
    <col min="16059" max="16059" width="2.140625" style="2" customWidth="1"/>
    <col min="16060" max="16060" width="49.42578125" style="2" customWidth="1"/>
    <col min="16061" max="16062" width="20.42578125" style="2" customWidth="1"/>
    <col min="16063" max="16064" width="11.7109375" style="2" customWidth="1"/>
    <col min="16065" max="16065" width="13.42578125" style="2" customWidth="1"/>
    <col min="16066" max="16067" width="11" style="2" customWidth="1"/>
    <col min="16068" max="16068" width="8.7109375" style="2" customWidth="1"/>
    <col min="16069" max="16069" width="1.5703125" style="2" customWidth="1"/>
    <col min="16070" max="16070" width="5.7109375" style="2" customWidth="1"/>
    <col min="16071" max="16071" width="6.28515625" style="2" customWidth="1"/>
    <col min="16072" max="16072" width="5.85546875" style="2" customWidth="1"/>
    <col min="16073" max="16073" width="6.28515625" style="2" customWidth="1"/>
    <col min="16074" max="16075" width="5.28515625" style="2" customWidth="1"/>
    <col min="16076" max="16384" width="9.140625" style="2"/>
  </cols>
  <sheetData>
    <row r="1" spans="1:9" ht="21" thickBot="1" x14ac:dyDescent="0.25">
      <c r="A1" s="1" t="s">
        <v>0</v>
      </c>
      <c r="B1" s="2"/>
    </row>
    <row r="2" spans="1:9" ht="16.5" thickBot="1" x14ac:dyDescent="0.25">
      <c r="A2" s="4"/>
      <c r="B2" s="5"/>
      <c r="C2" s="6" t="s">
        <v>1</v>
      </c>
      <c r="D2" s="6"/>
      <c r="E2" s="6" t="s">
        <v>2</v>
      </c>
      <c r="F2" s="7"/>
      <c r="G2" s="8" t="s">
        <v>3</v>
      </c>
      <c r="H2" s="585" t="s">
        <v>4</v>
      </c>
      <c r="I2" s="586"/>
    </row>
    <row r="3" spans="1:9" ht="34.5" customHeight="1" x14ac:dyDescent="0.2">
      <c r="A3" s="9" t="s">
        <v>5</v>
      </c>
      <c r="B3" s="10" t="s">
        <v>6</v>
      </c>
      <c r="C3" s="11" t="s">
        <v>7</v>
      </c>
      <c r="D3" s="12" t="s">
        <v>8</v>
      </c>
      <c r="E3" s="11" t="s">
        <v>9</v>
      </c>
      <c r="F3" s="13" t="s">
        <v>10</v>
      </c>
      <c r="G3" s="14" t="s">
        <v>11</v>
      </c>
      <c r="H3" s="15" t="s">
        <v>12</v>
      </c>
      <c r="I3" s="13" t="s">
        <v>13</v>
      </c>
    </row>
    <row r="4" spans="1:9" ht="11.25" customHeight="1" thickBot="1" x14ac:dyDescent="0.25">
      <c r="A4" s="16" t="s">
        <v>15</v>
      </c>
      <c r="B4" s="17" t="s">
        <v>16</v>
      </c>
      <c r="C4" s="18" t="s">
        <v>17</v>
      </c>
      <c r="D4" s="19" t="s">
        <v>18</v>
      </c>
      <c r="E4" s="20" t="s">
        <v>19</v>
      </c>
      <c r="F4" s="21" t="s">
        <v>19</v>
      </c>
      <c r="G4" s="22" t="s">
        <v>19</v>
      </c>
      <c r="H4" s="22" t="s">
        <v>19</v>
      </c>
      <c r="I4" s="21" t="s">
        <v>19</v>
      </c>
    </row>
    <row r="5" spans="1:9" ht="17.25" customHeight="1" thickBot="1" x14ac:dyDescent="0.25">
      <c r="A5" s="23" t="s">
        <v>20</v>
      </c>
      <c r="B5" s="24" t="s">
        <v>21</v>
      </c>
      <c r="C5" s="25"/>
      <c r="D5" s="25"/>
      <c r="E5" s="26"/>
      <c r="F5" s="27"/>
      <c r="G5" s="27"/>
      <c r="H5" s="27"/>
      <c r="I5" s="28"/>
    </row>
    <row r="6" spans="1:9" ht="37.5" customHeight="1" x14ac:dyDescent="0.2">
      <c r="A6" s="29" t="s">
        <v>22</v>
      </c>
      <c r="B6" s="30" t="s">
        <v>23</v>
      </c>
      <c r="C6" s="54">
        <v>8.5</v>
      </c>
      <c r="D6" s="31">
        <v>35</v>
      </c>
      <c r="E6" s="32">
        <v>26330</v>
      </c>
      <c r="F6" s="33">
        <v>13821</v>
      </c>
      <c r="G6" s="34">
        <f>ROUND(12*1.3614*(1/C6*E6+1/D6*F6)+I6,0)</f>
        <v>57419</v>
      </c>
      <c r="H6" s="32">
        <f>ROUND(12*(1/C6*E6+1/D6*F6),0)</f>
        <v>41910</v>
      </c>
      <c r="I6" s="35">
        <v>362</v>
      </c>
    </row>
    <row r="7" spans="1:9" ht="37.5" customHeight="1" x14ac:dyDescent="0.2">
      <c r="A7" s="37" t="s">
        <v>22</v>
      </c>
      <c r="B7" s="38" t="s">
        <v>24</v>
      </c>
      <c r="C7" s="39" t="s">
        <v>25</v>
      </c>
      <c r="D7" s="39" t="s">
        <v>26</v>
      </c>
      <c r="E7" s="40">
        <v>26330</v>
      </c>
      <c r="F7" s="41">
        <v>13821</v>
      </c>
      <c r="G7" s="42" t="s">
        <v>27</v>
      </c>
      <c r="H7" s="43" t="s">
        <v>27</v>
      </c>
      <c r="I7" s="44">
        <v>362</v>
      </c>
    </row>
    <row r="8" spans="1:9" ht="37.5" customHeight="1" x14ac:dyDescent="0.2">
      <c r="A8" s="37" t="s">
        <v>22</v>
      </c>
      <c r="B8" s="38" t="s">
        <v>28</v>
      </c>
      <c r="C8" s="39" t="s">
        <v>29</v>
      </c>
      <c r="D8" s="39" t="s">
        <v>30</v>
      </c>
      <c r="E8" s="40">
        <v>26330</v>
      </c>
      <c r="F8" s="41">
        <v>13821</v>
      </c>
      <c r="G8" s="42" t="s">
        <v>27</v>
      </c>
      <c r="H8" s="43" t="s">
        <v>27</v>
      </c>
      <c r="I8" s="44">
        <v>362</v>
      </c>
    </row>
    <row r="9" spans="1:9" ht="37.5" customHeight="1" x14ac:dyDescent="0.2">
      <c r="A9" s="37" t="s">
        <v>22</v>
      </c>
      <c r="B9" s="38" t="s">
        <v>31</v>
      </c>
      <c r="C9" s="39" t="s">
        <v>32</v>
      </c>
      <c r="D9" s="39" t="s">
        <v>30</v>
      </c>
      <c r="E9" s="40">
        <v>26330</v>
      </c>
      <c r="F9" s="41">
        <v>13821</v>
      </c>
      <c r="G9" s="42" t="s">
        <v>27</v>
      </c>
      <c r="H9" s="43" t="s">
        <v>27</v>
      </c>
      <c r="I9" s="44">
        <v>362</v>
      </c>
    </row>
    <row r="10" spans="1:9" ht="37.5" customHeight="1" x14ac:dyDescent="0.2">
      <c r="A10" s="37" t="s">
        <v>22</v>
      </c>
      <c r="B10" s="38" t="s">
        <v>33</v>
      </c>
      <c r="C10" s="39" t="s">
        <v>34</v>
      </c>
      <c r="D10" s="39" t="s">
        <v>30</v>
      </c>
      <c r="E10" s="40">
        <v>26330</v>
      </c>
      <c r="F10" s="41">
        <v>13821</v>
      </c>
      <c r="G10" s="42" t="s">
        <v>27</v>
      </c>
      <c r="H10" s="43" t="s">
        <v>27</v>
      </c>
      <c r="I10" s="44">
        <v>362</v>
      </c>
    </row>
    <row r="11" spans="1:9" ht="37.5" customHeight="1" thickBot="1" x14ac:dyDescent="0.25">
      <c r="A11" s="45" t="s">
        <v>22</v>
      </c>
      <c r="B11" s="52" t="s">
        <v>35</v>
      </c>
      <c r="C11" s="53" t="s">
        <v>36</v>
      </c>
      <c r="D11" s="46">
        <v>41.1</v>
      </c>
      <c r="E11" s="47">
        <v>26330</v>
      </c>
      <c r="F11" s="48">
        <v>13821</v>
      </c>
      <c r="G11" s="49" t="s">
        <v>27</v>
      </c>
      <c r="H11" s="50" t="s">
        <v>27</v>
      </c>
      <c r="I11" s="51">
        <v>362</v>
      </c>
    </row>
    <row r="12" spans="1:9" ht="37.5" customHeight="1" x14ac:dyDescent="0.2">
      <c r="A12" s="29" t="s">
        <v>22</v>
      </c>
      <c r="B12" s="30" t="s">
        <v>37</v>
      </c>
      <c r="C12" s="54">
        <v>18</v>
      </c>
      <c r="D12" s="31">
        <v>64.7</v>
      </c>
      <c r="E12" s="32">
        <v>26330</v>
      </c>
      <c r="F12" s="33">
        <v>13821</v>
      </c>
      <c r="G12" s="34">
        <f>ROUND(12*1.3614*(1/C12*E12+1/D12*F12)+I12,0)</f>
        <v>27569</v>
      </c>
      <c r="H12" s="32">
        <f>ROUND(12*(1/C12*E12+1/D12*F12),0)</f>
        <v>20117</v>
      </c>
      <c r="I12" s="35">
        <v>182</v>
      </c>
    </row>
    <row r="13" spans="1:9" ht="37.5" customHeight="1" x14ac:dyDescent="0.2">
      <c r="A13" s="37" t="s">
        <v>22</v>
      </c>
      <c r="B13" s="38" t="s">
        <v>38</v>
      </c>
      <c r="C13" s="39" t="s">
        <v>39</v>
      </c>
      <c r="D13" s="39" t="s">
        <v>40</v>
      </c>
      <c r="E13" s="40">
        <v>26330</v>
      </c>
      <c r="F13" s="41">
        <v>13821</v>
      </c>
      <c r="G13" s="42" t="s">
        <v>41</v>
      </c>
      <c r="H13" s="43" t="s">
        <v>41</v>
      </c>
      <c r="I13" s="44">
        <v>182</v>
      </c>
    </row>
    <row r="14" spans="1:9" ht="37.5" customHeight="1" x14ac:dyDescent="0.2">
      <c r="A14" s="37" t="s">
        <v>22</v>
      </c>
      <c r="B14" s="38" t="s">
        <v>42</v>
      </c>
      <c r="C14" s="39" t="s">
        <v>43</v>
      </c>
      <c r="D14" s="39" t="s">
        <v>40</v>
      </c>
      <c r="E14" s="40">
        <v>26330</v>
      </c>
      <c r="F14" s="41">
        <v>13821</v>
      </c>
      <c r="G14" s="42" t="s">
        <v>41</v>
      </c>
      <c r="H14" s="43" t="s">
        <v>41</v>
      </c>
      <c r="I14" s="44">
        <v>182</v>
      </c>
    </row>
    <row r="15" spans="1:9" ht="37.5" customHeight="1" x14ac:dyDescent="0.2">
      <c r="A15" s="37" t="s">
        <v>22</v>
      </c>
      <c r="B15" s="38" t="s">
        <v>44</v>
      </c>
      <c r="C15" s="39" t="s">
        <v>45</v>
      </c>
      <c r="D15" s="39" t="s">
        <v>40</v>
      </c>
      <c r="E15" s="40">
        <v>26330</v>
      </c>
      <c r="F15" s="41">
        <v>13821</v>
      </c>
      <c r="G15" s="42" t="s">
        <v>41</v>
      </c>
      <c r="H15" s="43" t="s">
        <v>41</v>
      </c>
      <c r="I15" s="44">
        <v>182</v>
      </c>
    </row>
    <row r="16" spans="1:9" ht="37.5" customHeight="1" x14ac:dyDescent="0.2">
      <c r="A16" s="37" t="s">
        <v>22</v>
      </c>
      <c r="B16" s="38" t="s">
        <v>46</v>
      </c>
      <c r="C16" s="39" t="s">
        <v>47</v>
      </c>
      <c r="D16" s="39" t="s">
        <v>40</v>
      </c>
      <c r="E16" s="40">
        <v>26330</v>
      </c>
      <c r="F16" s="41">
        <v>13821</v>
      </c>
      <c r="G16" s="42" t="s">
        <v>41</v>
      </c>
      <c r="H16" s="43" t="s">
        <v>41</v>
      </c>
      <c r="I16" s="44">
        <v>182</v>
      </c>
    </row>
    <row r="17" spans="1:9" ht="37.5" customHeight="1" thickBot="1" x14ac:dyDescent="0.25">
      <c r="A17" s="45" t="s">
        <v>22</v>
      </c>
      <c r="B17" s="52" t="s">
        <v>48</v>
      </c>
      <c r="C17" s="53" t="s">
        <v>47</v>
      </c>
      <c r="D17" s="46">
        <v>74.16</v>
      </c>
      <c r="E17" s="47">
        <v>26330</v>
      </c>
      <c r="F17" s="48">
        <v>13821</v>
      </c>
      <c r="G17" s="49" t="s">
        <v>41</v>
      </c>
      <c r="H17" s="50" t="s">
        <v>41</v>
      </c>
      <c r="I17" s="51">
        <v>182</v>
      </c>
    </row>
    <row r="18" spans="1:9" ht="37.5" customHeight="1" x14ac:dyDescent="0.2">
      <c r="A18" s="55" t="s">
        <v>49</v>
      </c>
      <c r="B18" s="56" t="s">
        <v>50</v>
      </c>
      <c r="C18" s="57">
        <v>22.5</v>
      </c>
      <c r="D18" s="58"/>
      <c r="E18" s="40">
        <v>26330</v>
      </c>
      <c r="F18" s="41">
        <v>0</v>
      </c>
      <c r="G18" s="59">
        <f>ROUND(12*1.3614*(1/C18*E18)+I18,0)</f>
        <v>19262</v>
      </c>
      <c r="H18" s="60">
        <f>ROUND(12*(1/C18*E18),0)</f>
        <v>14043</v>
      </c>
      <c r="I18" s="44">
        <v>144</v>
      </c>
    </row>
    <row r="19" spans="1:9" ht="37.5" customHeight="1" x14ac:dyDescent="0.2">
      <c r="A19" s="37" t="s">
        <v>49</v>
      </c>
      <c r="B19" s="38" t="s">
        <v>51</v>
      </c>
      <c r="C19" s="39" t="s">
        <v>52</v>
      </c>
      <c r="D19" s="39"/>
      <c r="E19" s="40">
        <v>26330</v>
      </c>
      <c r="F19" s="41">
        <v>0</v>
      </c>
      <c r="G19" s="42" t="s">
        <v>53</v>
      </c>
      <c r="H19" s="43" t="s">
        <v>53</v>
      </c>
      <c r="I19" s="44">
        <v>144</v>
      </c>
    </row>
    <row r="20" spans="1:9" ht="37.5" customHeight="1" x14ac:dyDescent="0.2">
      <c r="A20" s="37" t="s">
        <v>49</v>
      </c>
      <c r="B20" s="38" t="s">
        <v>54</v>
      </c>
      <c r="C20" s="39" t="s">
        <v>55</v>
      </c>
      <c r="D20" s="39"/>
      <c r="E20" s="40">
        <v>26330</v>
      </c>
      <c r="F20" s="41">
        <v>0</v>
      </c>
      <c r="G20" s="42" t="s">
        <v>53</v>
      </c>
      <c r="H20" s="43" t="s">
        <v>53</v>
      </c>
      <c r="I20" s="44">
        <v>144</v>
      </c>
    </row>
    <row r="21" spans="1:9" ht="37.5" customHeight="1" x14ac:dyDescent="0.2">
      <c r="A21" s="37" t="s">
        <v>49</v>
      </c>
      <c r="B21" s="38" t="s">
        <v>56</v>
      </c>
      <c r="C21" s="39" t="s">
        <v>57</v>
      </c>
      <c r="D21" s="39"/>
      <c r="E21" s="40">
        <v>26330</v>
      </c>
      <c r="F21" s="41">
        <v>0</v>
      </c>
      <c r="G21" s="42" t="s">
        <v>53</v>
      </c>
      <c r="H21" s="43" t="s">
        <v>53</v>
      </c>
      <c r="I21" s="44">
        <v>144</v>
      </c>
    </row>
    <row r="22" spans="1:9" ht="37.5" customHeight="1" x14ac:dyDescent="0.2">
      <c r="A22" s="37" t="s">
        <v>49</v>
      </c>
      <c r="B22" s="38" t="s">
        <v>58</v>
      </c>
      <c r="C22" s="39" t="s">
        <v>59</v>
      </c>
      <c r="D22" s="39"/>
      <c r="E22" s="40">
        <v>26330</v>
      </c>
      <c r="F22" s="41">
        <v>0</v>
      </c>
      <c r="G22" s="42" t="s">
        <v>53</v>
      </c>
      <c r="H22" s="43" t="s">
        <v>53</v>
      </c>
      <c r="I22" s="44">
        <v>144</v>
      </c>
    </row>
    <row r="23" spans="1:9" ht="37.5" customHeight="1" thickBot="1" x14ac:dyDescent="0.25">
      <c r="A23" s="45" t="s">
        <v>49</v>
      </c>
      <c r="B23" s="52" t="s">
        <v>60</v>
      </c>
      <c r="C23" s="53" t="s">
        <v>59</v>
      </c>
      <c r="D23" s="62"/>
      <c r="E23" s="40">
        <v>26330</v>
      </c>
      <c r="F23" s="41">
        <v>0</v>
      </c>
      <c r="G23" s="42" t="s">
        <v>53</v>
      </c>
      <c r="H23" s="43" t="s">
        <v>53</v>
      </c>
      <c r="I23" s="44">
        <v>144</v>
      </c>
    </row>
    <row r="24" spans="1:9" ht="13.5" customHeight="1" thickBot="1" x14ac:dyDescent="0.25">
      <c r="A24" s="23"/>
      <c r="B24" s="24" t="s">
        <v>61</v>
      </c>
      <c r="C24" s="63"/>
      <c r="D24" s="63"/>
      <c r="E24" s="64">
        <v>0</v>
      </c>
      <c r="F24" s="64">
        <v>0</v>
      </c>
      <c r="G24" s="65"/>
      <c r="H24" s="65"/>
      <c r="I24" s="66">
        <v>0</v>
      </c>
    </row>
    <row r="25" spans="1:9" ht="33.950000000000003" customHeight="1" x14ac:dyDescent="0.2">
      <c r="A25" s="29" t="s">
        <v>62</v>
      </c>
      <c r="B25" s="80" t="s">
        <v>63</v>
      </c>
      <c r="C25" s="54">
        <v>7.04</v>
      </c>
      <c r="D25" s="31">
        <v>21.56</v>
      </c>
      <c r="E25" s="32">
        <v>30089</v>
      </c>
      <c r="F25" s="33">
        <v>14380</v>
      </c>
      <c r="G25" s="34">
        <f>ROUND(12*1.3614*(1/C25*E25+1/D25*F25)+I25,0)</f>
        <v>81950</v>
      </c>
      <c r="H25" s="32">
        <f>ROUND(12*(1/C25*E25+1/D25*F25),0)</f>
        <v>59292</v>
      </c>
      <c r="I25" s="33">
        <v>1230</v>
      </c>
    </row>
    <row r="26" spans="1:9" ht="33.950000000000003" customHeight="1" x14ac:dyDescent="0.2">
      <c r="A26" s="37" t="s">
        <v>62</v>
      </c>
      <c r="B26" s="85" t="s">
        <v>64</v>
      </c>
      <c r="C26" s="39" t="s">
        <v>65</v>
      </c>
      <c r="D26" s="39" t="s">
        <v>66</v>
      </c>
      <c r="E26" s="69">
        <v>30089</v>
      </c>
      <c r="F26" s="70">
        <v>14380</v>
      </c>
      <c r="G26" s="71" t="s">
        <v>67</v>
      </c>
      <c r="H26" s="72" t="s">
        <v>67</v>
      </c>
      <c r="I26" s="70">
        <v>1230</v>
      </c>
    </row>
    <row r="27" spans="1:9" ht="33.950000000000003" customHeight="1" x14ac:dyDescent="0.2">
      <c r="A27" s="37" t="s">
        <v>62</v>
      </c>
      <c r="B27" s="85" t="s">
        <v>68</v>
      </c>
      <c r="C27" s="39" t="s">
        <v>69</v>
      </c>
      <c r="D27" s="39" t="s">
        <v>70</v>
      </c>
      <c r="E27" s="69">
        <v>30089</v>
      </c>
      <c r="F27" s="70">
        <v>14380</v>
      </c>
      <c r="G27" s="71" t="s">
        <v>67</v>
      </c>
      <c r="H27" s="72" t="s">
        <v>67</v>
      </c>
      <c r="I27" s="73">
        <v>1230</v>
      </c>
    </row>
    <row r="28" spans="1:9" ht="33.950000000000003" customHeight="1" x14ac:dyDescent="0.2">
      <c r="A28" s="37" t="s">
        <v>62</v>
      </c>
      <c r="B28" s="85" t="s">
        <v>71</v>
      </c>
      <c r="C28" s="39" t="s">
        <v>72</v>
      </c>
      <c r="D28" s="39" t="s">
        <v>70</v>
      </c>
      <c r="E28" s="69">
        <v>30089</v>
      </c>
      <c r="F28" s="70">
        <v>14380</v>
      </c>
      <c r="G28" s="71" t="s">
        <v>67</v>
      </c>
      <c r="H28" s="72" t="s">
        <v>67</v>
      </c>
      <c r="I28" s="73">
        <v>1230</v>
      </c>
    </row>
    <row r="29" spans="1:9" ht="33.950000000000003" customHeight="1" x14ac:dyDescent="0.2">
      <c r="A29" s="37" t="s">
        <v>62</v>
      </c>
      <c r="B29" s="85" t="s">
        <v>73</v>
      </c>
      <c r="C29" s="74" t="s">
        <v>74</v>
      </c>
      <c r="D29" s="74" t="s">
        <v>70</v>
      </c>
      <c r="E29" s="69">
        <v>30089</v>
      </c>
      <c r="F29" s="70">
        <v>14380</v>
      </c>
      <c r="G29" s="71" t="s">
        <v>67</v>
      </c>
      <c r="H29" s="72" t="s">
        <v>67</v>
      </c>
      <c r="I29" s="73">
        <v>1230</v>
      </c>
    </row>
    <row r="30" spans="1:9" ht="33.950000000000003" customHeight="1" thickBot="1" x14ac:dyDescent="0.25">
      <c r="A30" s="45" t="s">
        <v>62</v>
      </c>
      <c r="B30" s="137" t="s">
        <v>75</v>
      </c>
      <c r="C30" s="76">
        <v>15.35</v>
      </c>
      <c r="D30" s="46">
        <v>48.2</v>
      </c>
      <c r="E30" s="77">
        <v>30089</v>
      </c>
      <c r="F30" s="48">
        <v>14380</v>
      </c>
      <c r="G30" s="78">
        <f>ROUND(12*1.3614*(1/C30*E30+1/D30*F30)+I30,0)</f>
        <v>38127</v>
      </c>
      <c r="H30" s="77">
        <f>ROUND(12*(1/C30*E30+1/D30*F30),0)</f>
        <v>27102</v>
      </c>
      <c r="I30" s="79">
        <v>1230</v>
      </c>
    </row>
    <row r="31" spans="1:9" ht="33.950000000000003" customHeight="1" x14ac:dyDescent="0.2">
      <c r="A31" s="29" t="s">
        <v>76</v>
      </c>
      <c r="B31" s="80" t="s">
        <v>77</v>
      </c>
      <c r="C31" s="36">
        <v>14.5</v>
      </c>
      <c r="D31" s="81"/>
      <c r="E31" s="32">
        <v>30089</v>
      </c>
      <c r="F31" s="33">
        <v>0</v>
      </c>
      <c r="G31" s="82">
        <f>ROUND(12*1.3614*(1/C31*E31)+I31,0)</f>
        <v>34828</v>
      </c>
      <c r="H31" s="83">
        <f>ROUND(12*(1/C31*E31),0)</f>
        <v>24901</v>
      </c>
      <c r="I31" s="84">
        <v>927</v>
      </c>
    </row>
    <row r="32" spans="1:9" ht="39.75" customHeight="1" x14ac:dyDescent="0.2">
      <c r="A32" s="37" t="s">
        <v>76</v>
      </c>
      <c r="B32" s="85" t="s">
        <v>78</v>
      </c>
      <c r="C32" s="86" t="s">
        <v>79</v>
      </c>
      <c r="D32" s="39"/>
      <c r="E32" s="69">
        <v>30089</v>
      </c>
      <c r="F32" s="70">
        <v>0</v>
      </c>
      <c r="G32" s="71" t="s">
        <v>80</v>
      </c>
      <c r="H32" s="72" t="s">
        <v>80</v>
      </c>
      <c r="I32" s="73">
        <v>927</v>
      </c>
    </row>
    <row r="33" spans="1:9" ht="33.950000000000003" customHeight="1" x14ac:dyDescent="0.2">
      <c r="A33" s="37" t="s">
        <v>76</v>
      </c>
      <c r="B33" s="68" t="s">
        <v>81</v>
      </c>
      <c r="C33" s="39" t="s">
        <v>82</v>
      </c>
      <c r="D33" s="39"/>
      <c r="E33" s="69">
        <v>30089</v>
      </c>
      <c r="F33" s="70">
        <v>0</v>
      </c>
      <c r="G33" s="71" t="s">
        <v>80</v>
      </c>
      <c r="H33" s="72" t="s">
        <v>80</v>
      </c>
      <c r="I33" s="73">
        <v>927</v>
      </c>
    </row>
    <row r="34" spans="1:9" ht="33.950000000000003" customHeight="1" x14ac:dyDescent="0.2">
      <c r="A34" s="37" t="s">
        <v>76</v>
      </c>
      <c r="B34" s="68" t="s">
        <v>83</v>
      </c>
      <c r="C34" s="39" t="s">
        <v>84</v>
      </c>
      <c r="D34" s="39"/>
      <c r="E34" s="69">
        <v>30089</v>
      </c>
      <c r="F34" s="70">
        <v>0</v>
      </c>
      <c r="G34" s="71" t="s">
        <v>80</v>
      </c>
      <c r="H34" s="72" t="s">
        <v>80</v>
      </c>
      <c r="I34" s="73">
        <v>927</v>
      </c>
    </row>
    <row r="35" spans="1:9" ht="33.950000000000003" customHeight="1" x14ac:dyDescent="0.2">
      <c r="A35" s="37" t="s">
        <v>76</v>
      </c>
      <c r="B35" s="68" t="s">
        <v>85</v>
      </c>
      <c r="C35" s="39" t="s">
        <v>86</v>
      </c>
      <c r="D35" s="39"/>
      <c r="E35" s="69">
        <v>30089</v>
      </c>
      <c r="F35" s="70">
        <v>0</v>
      </c>
      <c r="G35" s="71" t="s">
        <v>80</v>
      </c>
      <c r="H35" s="72" t="s">
        <v>80</v>
      </c>
      <c r="I35" s="73">
        <v>927</v>
      </c>
    </row>
    <row r="36" spans="1:9" ht="33.950000000000003" customHeight="1" thickBot="1" x14ac:dyDescent="0.25">
      <c r="A36" s="45" t="s">
        <v>76</v>
      </c>
      <c r="B36" s="75" t="s">
        <v>87</v>
      </c>
      <c r="C36" s="76">
        <v>20.47</v>
      </c>
      <c r="D36" s="53"/>
      <c r="E36" s="77">
        <v>30089</v>
      </c>
      <c r="F36" s="48">
        <v>0</v>
      </c>
      <c r="G36" s="78">
        <f>ROUND(12*1.3614*(1/C36*E36)+I36,0)</f>
        <v>24941</v>
      </c>
      <c r="H36" s="87">
        <f>ROUND(12*(1/C36*E36),0)</f>
        <v>17639</v>
      </c>
      <c r="I36" s="79">
        <v>927</v>
      </c>
    </row>
    <row r="37" spans="1:9" ht="33.950000000000003" customHeight="1" x14ac:dyDescent="0.2">
      <c r="A37" s="29" t="s">
        <v>88</v>
      </c>
      <c r="B37" s="67" t="s">
        <v>89</v>
      </c>
      <c r="C37" s="36">
        <v>9.75</v>
      </c>
      <c r="D37" s="81"/>
      <c r="E37" s="32">
        <v>30089</v>
      </c>
      <c r="F37" s="33">
        <v>0</v>
      </c>
      <c r="G37" s="82">
        <f>ROUND(12*1.3614*(1/C37*E37)+I37,0)</f>
        <v>51282</v>
      </c>
      <c r="H37" s="83">
        <f>ROUND(12*(1/C37*E37),0)</f>
        <v>37033</v>
      </c>
      <c r="I37" s="84">
        <v>866</v>
      </c>
    </row>
    <row r="38" spans="1:9" ht="40.5" customHeight="1" x14ac:dyDescent="0.2">
      <c r="A38" s="37" t="s">
        <v>88</v>
      </c>
      <c r="B38" s="85" t="s">
        <v>90</v>
      </c>
      <c r="C38" s="39" t="s">
        <v>91</v>
      </c>
      <c r="D38" s="39"/>
      <c r="E38" s="69">
        <v>30089</v>
      </c>
      <c r="F38" s="70">
        <v>0</v>
      </c>
      <c r="G38" s="71" t="s">
        <v>92</v>
      </c>
      <c r="H38" s="72" t="s">
        <v>92</v>
      </c>
      <c r="I38" s="73">
        <v>866</v>
      </c>
    </row>
    <row r="39" spans="1:9" ht="33.950000000000003" customHeight="1" x14ac:dyDescent="0.2">
      <c r="A39" s="37" t="s">
        <v>88</v>
      </c>
      <c r="B39" s="85" t="s">
        <v>93</v>
      </c>
      <c r="C39" s="39" t="s">
        <v>94</v>
      </c>
      <c r="D39" s="39"/>
      <c r="E39" s="69">
        <v>30089</v>
      </c>
      <c r="F39" s="70">
        <v>0</v>
      </c>
      <c r="G39" s="71" t="s">
        <v>92</v>
      </c>
      <c r="H39" s="72" t="s">
        <v>92</v>
      </c>
      <c r="I39" s="73">
        <v>866</v>
      </c>
    </row>
    <row r="40" spans="1:9" ht="33.950000000000003" customHeight="1" x14ac:dyDescent="0.2">
      <c r="A40" s="37" t="s">
        <v>88</v>
      </c>
      <c r="B40" s="88" t="s">
        <v>95</v>
      </c>
      <c r="C40" s="39" t="s">
        <v>96</v>
      </c>
      <c r="D40" s="89"/>
      <c r="E40" s="69">
        <v>30089</v>
      </c>
      <c r="F40" s="70">
        <v>0</v>
      </c>
      <c r="G40" s="71" t="s">
        <v>92</v>
      </c>
      <c r="H40" s="72" t="s">
        <v>92</v>
      </c>
      <c r="I40" s="73">
        <v>866</v>
      </c>
    </row>
    <row r="41" spans="1:9" ht="33.950000000000003" customHeight="1" x14ac:dyDescent="0.2">
      <c r="A41" s="37" t="s">
        <v>88</v>
      </c>
      <c r="B41" s="88" t="s">
        <v>97</v>
      </c>
      <c r="C41" s="39" t="s">
        <v>98</v>
      </c>
      <c r="D41" s="39"/>
      <c r="E41" s="69">
        <v>30089</v>
      </c>
      <c r="F41" s="70">
        <v>0</v>
      </c>
      <c r="G41" s="71" t="s">
        <v>92</v>
      </c>
      <c r="H41" s="72" t="s">
        <v>92</v>
      </c>
      <c r="I41" s="73">
        <v>866</v>
      </c>
    </row>
    <row r="42" spans="1:9" ht="33.950000000000003" customHeight="1" thickBot="1" x14ac:dyDescent="0.25">
      <c r="A42" s="45" t="s">
        <v>88</v>
      </c>
      <c r="B42" s="90" t="s">
        <v>99</v>
      </c>
      <c r="C42" s="76">
        <v>14.26</v>
      </c>
      <c r="D42" s="46"/>
      <c r="E42" s="77">
        <v>30089</v>
      </c>
      <c r="F42" s="48">
        <v>0</v>
      </c>
      <c r="G42" s="78">
        <f>ROUND(12*1.3614*(1/C42*E42)+I42,0)</f>
        <v>35337</v>
      </c>
      <c r="H42" s="87">
        <f>ROUND(12*(1/C42*E42),0)</f>
        <v>25320</v>
      </c>
      <c r="I42" s="79">
        <v>866</v>
      </c>
    </row>
    <row r="43" spans="1:9" ht="33.950000000000003" customHeight="1" x14ac:dyDescent="0.2">
      <c r="A43" s="55" t="s">
        <v>100</v>
      </c>
      <c r="B43" s="91" t="s">
        <v>101</v>
      </c>
      <c r="C43" s="61"/>
      <c r="D43" s="58">
        <v>42.2</v>
      </c>
      <c r="E43" s="92">
        <v>0</v>
      </c>
      <c r="F43" s="41">
        <v>14380</v>
      </c>
      <c r="G43" s="59">
        <f>ROUND(12*1.3614*(1/D43*F43)+I43,0)</f>
        <v>5567</v>
      </c>
      <c r="H43" s="60">
        <f>ROUND(12*(1/D43*F43),0)</f>
        <v>4089</v>
      </c>
      <c r="I43" s="93">
        <v>0</v>
      </c>
    </row>
    <row r="44" spans="1:9" ht="33.950000000000003" customHeight="1" x14ac:dyDescent="0.2">
      <c r="A44" s="37" t="s">
        <v>100</v>
      </c>
      <c r="B44" s="68" t="s">
        <v>102</v>
      </c>
      <c r="C44" s="39"/>
      <c r="D44" s="39" t="s">
        <v>103</v>
      </c>
      <c r="E44" s="94">
        <v>0</v>
      </c>
      <c r="F44" s="70">
        <v>14380</v>
      </c>
      <c r="G44" s="71" t="s">
        <v>104</v>
      </c>
      <c r="H44" s="72" t="s">
        <v>104</v>
      </c>
      <c r="I44" s="73">
        <v>0</v>
      </c>
    </row>
    <row r="45" spans="1:9" ht="33.950000000000003" customHeight="1" thickBot="1" x14ac:dyDescent="0.25">
      <c r="A45" s="45" t="s">
        <v>100</v>
      </c>
      <c r="B45" s="75" t="s">
        <v>105</v>
      </c>
      <c r="C45" s="95"/>
      <c r="D45" s="96">
        <v>72</v>
      </c>
      <c r="E45" s="77">
        <v>0</v>
      </c>
      <c r="F45" s="48">
        <v>14380</v>
      </c>
      <c r="G45" s="78">
        <f>ROUND(12*1.3614*(1/D45*F45)+I45,0)</f>
        <v>3263</v>
      </c>
      <c r="H45" s="87">
        <f>ROUND(12*(1/D45*F45),0)</f>
        <v>2397</v>
      </c>
      <c r="I45" s="79">
        <v>0</v>
      </c>
    </row>
    <row r="46" spans="1:9" ht="33.950000000000003" customHeight="1" thickBot="1" x14ac:dyDescent="0.25">
      <c r="A46" s="97" t="s">
        <v>106</v>
      </c>
      <c r="B46" s="98" t="s">
        <v>107</v>
      </c>
      <c r="C46" s="99">
        <v>4</v>
      </c>
      <c r="D46" s="100">
        <v>30</v>
      </c>
      <c r="E46" s="101">
        <v>30456</v>
      </c>
      <c r="F46" s="102">
        <v>14380</v>
      </c>
      <c r="G46" s="103">
        <f>ROUND(12*1.3614*(1/C46*E46+1/D46*F46)+I46,0)</f>
        <v>133449</v>
      </c>
      <c r="H46" s="104">
        <f>ROUND(12*(1/C46*E46+1/D46*F46),0)</f>
        <v>97120</v>
      </c>
      <c r="I46" s="105">
        <v>1230</v>
      </c>
    </row>
    <row r="47" spans="1:9" ht="33.950000000000003" customHeight="1" thickBot="1" x14ac:dyDescent="0.25">
      <c r="A47" s="97" t="s">
        <v>108</v>
      </c>
      <c r="B47" s="98" t="s">
        <v>110</v>
      </c>
      <c r="C47" s="99">
        <v>18.25</v>
      </c>
      <c r="D47" s="100">
        <v>64.400000000000006</v>
      </c>
      <c r="E47" s="101">
        <v>30089</v>
      </c>
      <c r="F47" s="102">
        <v>14380</v>
      </c>
      <c r="G47" s="103">
        <f>ROUND(12*1.3614*(1/C47*E47+1/D47*F47)+I47,0)</f>
        <v>30583</v>
      </c>
      <c r="H47" s="104">
        <f t="shared" ref="H47:H55" si="0">ROUND(12*(1/C47*E47+1/D47*F47),0)</f>
        <v>22464</v>
      </c>
      <c r="I47" s="105">
        <v>0</v>
      </c>
    </row>
    <row r="48" spans="1:9" ht="33.950000000000003" customHeight="1" thickBot="1" x14ac:dyDescent="0.25">
      <c r="A48" s="97" t="s">
        <v>111</v>
      </c>
      <c r="B48" s="98" t="s">
        <v>113</v>
      </c>
      <c r="C48" s="99">
        <v>4.25</v>
      </c>
      <c r="D48" s="100">
        <v>30</v>
      </c>
      <c r="E48" s="101">
        <v>30456</v>
      </c>
      <c r="F48" s="102">
        <v>14380</v>
      </c>
      <c r="G48" s="103">
        <f>ROUND(12*1.3614*(1/C48*E48+1/D48*F48)+I48,0)</f>
        <v>125791</v>
      </c>
      <c r="H48" s="104">
        <f t="shared" si="0"/>
        <v>91745</v>
      </c>
      <c r="I48" s="105">
        <v>889</v>
      </c>
    </row>
    <row r="49" spans="1:9" ht="33.950000000000003" customHeight="1" thickBot="1" x14ac:dyDescent="0.25">
      <c r="A49" s="106" t="s">
        <v>115</v>
      </c>
      <c r="B49" s="107" t="s">
        <v>116</v>
      </c>
      <c r="C49" s="108">
        <v>12.3</v>
      </c>
      <c r="D49" s="109">
        <v>50</v>
      </c>
      <c r="E49" s="40">
        <v>30089</v>
      </c>
      <c r="F49" s="41">
        <v>14380</v>
      </c>
      <c r="G49" s="59">
        <f>ROUND(12*1.3614*(1/C49*E49+1/D49*F49)+I49,0)</f>
        <v>44813</v>
      </c>
      <c r="H49" s="60">
        <f t="shared" si="0"/>
        <v>32806</v>
      </c>
      <c r="I49" s="93">
        <v>150</v>
      </c>
    </row>
    <row r="50" spans="1:9" ht="13.5" customHeight="1" thickBot="1" x14ac:dyDescent="0.25">
      <c r="A50" s="23" t="s">
        <v>117</v>
      </c>
      <c r="B50" s="24" t="s">
        <v>118</v>
      </c>
      <c r="C50" s="63"/>
      <c r="D50" s="63"/>
      <c r="E50" s="64">
        <v>0</v>
      </c>
      <c r="F50" s="64">
        <v>0</v>
      </c>
      <c r="G50" s="65"/>
      <c r="H50" s="65"/>
      <c r="I50" s="110">
        <v>0</v>
      </c>
    </row>
    <row r="51" spans="1:9" ht="33.950000000000003" customHeight="1" x14ac:dyDescent="0.2">
      <c r="A51" s="29" t="s">
        <v>117</v>
      </c>
      <c r="B51" s="111" t="s">
        <v>119</v>
      </c>
      <c r="C51" s="36">
        <v>21.66</v>
      </c>
      <c r="D51" s="112">
        <v>150</v>
      </c>
      <c r="E51" s="32">
        <v>28347</v>
      </c>
      <c r="F51" s="33">
        <v>15931</v>
      </c>
      <c r="G51" s="82">
        <f>ROUND(12*1.3614*(1/C51*E51+1/D51*F51)+I51,0)</f>
        <v>23149</v>
      </c>
      <c r="H51" s="83">
        <f t="shared" si="0"/>
        <v>16979</v>
      </c>
      <c r="I51" s="84">
        <v>34</v>
      </c>
    </row>
    <row r="52" spans="1:9" ht="33.950000000000003" customHeight="1" x14ac:dyDescent="0.2">
      <c r="A52" s="37" t="s">
        <v>117</v>
      </c>
      <c r="B52" s="113" t="s">
        <v>120</v>
      </c>
      <c r="C52" s="114">
        <v>95.22</v>
      </c>
      <c r="D52" s="115">
        <v>435</v>
      </c>
      <c r="E52" s="69">
        <v>28347</v>
      </c>
      <c r="F52" s="70">
        <v>15931</v>
      </c>
      <c r="G52" s="59">
        <f>ROUND(12*1.3614*(1/C52*E52+1/D52*F52)+I52,0)</f>
        <v>5496</v>
      </c>
      <c r="H52" s="60">
        <f t="shared" si="0"/>
        <v>4012</v>
      </c>
      <c r="I52" s="73">
        <v>34</v>
      </c>
    </row>
    <row r="53" spans="1:9" ht="33.950000000000003" customHeight="1" x14ac:dyDescent="0.2">
      <c r="A53" s="37" t="s">
        <v>117</v>
      </c>
      <c r="B53" s="113" t="s">
        <v>121</v>
      </c>
      <c r="C53" s="114">
        <v>84</v>
      </c>
      <c r="D53" s="115">
        <v>430</v>
      </c>
      <c r="E53" s="69">
        <v>28347</v>
      </c>
      <c r="F53" s="70">
        <v>15931</v>
      </c>
      <c r="G53" s="59">
        <f>ROUND(12*1.3614*(1/C53*E53+1/D53*F53)+I53,0)</f>
        <v>6152</v>
      </c>
      <c r="H53" s="60">
        <f t="shared" si="0"/>
        <v>4494</v>
      </c>
      <c r="I53" s="73">
        <v>34</v>
      </c>
    </row>
    <row r="54" spans="1:9" ht="33.950000000000003" customHeight="1" x14ac:dyDescent="0.2">
      <c r="A54" s="37" t="s">
        <v>117</v>
      </c>
      <c r="B54" s="113" t="s">
        <v>122</v>
      </c>
      <c r="C54" s="114">
        <v>66</v>
      </c>
      <c r="D54" s="115">
        <v>435</v>
      </c>
      <c r="E54" s="69">
        <v>28347</v>
      </c>
      <c r="F54" s="70">
        <v>15931</v>
      </c>
      <c r="G54" s="59">
        <f>ROUND(12*1.3614*(1/C54*E54+1/D54*F54)+I54,0)</f>
        <v>7649</v>
      </c>
      <c r="H54" s="60">
        <f t="shared" si="0"/>
        <v>5593</v>
      </c>
      <c r="I54" s="73">
        <v>34</v>
      </c>
    </row>
    <row r="55" spans="1:9" ht="33.950000000000003" customHeight="1" thickBot="1" x14ac:dyDescent="0.25">
      <c r="A55" s="45" t="s">
        <v>117</v>
      </c>
      <c r="B55" s="116" t="s">
        <v>123</v>
      </c>
      <c r="C55" s="76">
        <v>48.53</v>
      </c>
      <c r="D55" s="117">
        <v>435</v>
      </c>
      <c r="E55" s="77">
        <v>28347</v>
      </c>
      <c r="F55" s="48">
        <v>15931</v>
      </c>
      <c r="G55" s="118">
        <f>ROUND(12*1.3614*(1/C55*E55+1/D55*F55)+I55,0)</f>
        <v>10175</v>
      </c>
      <c r="H55" s="119">
        <f t="shared" si="0"/>
        <v>7449</v>
      </c>
      <c r="I55" s="79">
        <v>34</v>
      </c>
    </row>
    <row r="56" spans="1:9" ht="33.950000000000003" customHeight="1" thickBot="1" x14ac:dyDescent="0.25">
      <c r="A56" s="97" t="s">
        <v>114</v>
      </c>
      <c r="B56" s="120" t="s">
        <v>124</v>
      </c>
      <c r="C56" s="121" t="s">
        <v>125</v>
      </c>
      <c r="D56" s="122"/>
      <c r="E56" s="101">
        <v>24492</v>
      </c>
      <c r="F56" s="102">
        <v>0</v>
      </c>
      <c r="G56" s="123" t="s">
        <v>126</v>
      </c>
      <c r="H56" s="124" t="s">
        <v>127</v>
      </c>
      <c r="I56" s="105">
        <v>90</v>
      </c>
    </row>
    <row r="57" spans="1:9" ht="33.950000000000003" customHeight="1" thickBot="1" x14ac:dyDescent="0.25">
      <c r="A57" s="125" t="s">
        <v>128</v>
      </c>
      <c r="B57" s="120" t="s">
        <v>129</v>
      </c>
      <c r="C57" s="126">
        <v>86.8</v>
      </c>
      <c r="D57" s="122"/>
      <c r="E57" s="101">
        <v>24492</v>
      </c>
      <c r="F57" s="102">
        <v>0</v>
      </c>
      <c r="G57" s="101">
        <f>ROUND(12*1.3614*(1/C57*E57)+I57,0)</f>
        <v>4683</v>
      </c>
      <c r="H57" s="101">
        <f>ROUND(12*(1/C57*E57),0)</f>
        <v>3386</v>
      </c>
      <c r="I57" s="105">
        <v>73</v>
      </c>
    </row>
    <row r="58" spans="1:9" ht="33.950000000000003" customHeight="1" thickBot="1" x14ac:dyDescent="0.25">
      <c r="A58" s="127" t="s">
        <v>130</v>
      </c>
      <c r="B58" s="128" t="s">
        <v>131</v>
      </c>
      <c r="C58" s="129">
        <v>187</v>
      </c>
      <c r="D58" s="129">
        <v>465</v>
      </c>
      <c r="E58" s="47">
        <v>27048</v>
      </c>
      <c r="F58" s="130">
        <v>16036</v>
      </c>
      <c r="G58" s="59">
        <f>ROUND(12*1.3614*(1/C58*E58+1/D58*F58)+I58,0)</f>
        <v>2978</v>
      </c>
      <c r="H58" s="60">
        <f t="shared" ref="H58" si="1">ROUND(12*(1/C58*E58+1/D58*F58),0)</f>
        <v>2150</v>
      </c>
      <c r="I58" s="130">
        <v>52</v>
      </c>
    </row>
    <row r="59" spans="1:9" ht="13.5" customHeight="1" thickBot="1" x14ac:dyDescent="0.25">
      <c r="A59" s="23" t="s">
        <v>132</v>
      </c>
      <c r="B59" s="24" t="s">
        <v>133</v>
      </c>
      <c r="C59" s="63"/>
      <c r="D59" s="63"/>
      <c r="E59" s="64">
        <v>0</v>
      </c>
      <c r="F59" s="64">
        <v>0</v>
      </c>
      <c r="G59" s="65"/>
      <c r="H59" s="65"/>
      <c r="I59" s="110">
        <v>0</v>
      </c>
    </row>
    <row r="60" spans="1:9" s="3" customFormat="1" ht="33.950000000000003" customHeight="1" x14ac:dyDescent="0.2">
      <c r="A60" s="80" t="s">
        <v>134</v>
      </c>
      <c r="B60" s="111" t="s">
        <v>646</v>
      </c>
      <c r="C60" s="131"/>
      <c r="D60" s="132">
        <v>22.57</v>
      </c>
      <c r="E60" s="32">
        <v>0</v>
      </c>
      <c r="F60" s="133">
        <v>14559</v>
      </c>
      <c r="G60" s="82">
        <f>ROUND(12*1.3614*(1/D60*F60)+I60,0)</f>
        <v>10628</v>
      </c>
      <c r="H60" s="83">
        <f>ROUND(12*(1/D60*F60),0)</f>
        <v>7741</v>
      </c>
      <c r="I60" s="84">
        <v>90</v>
      </c>
    </row>
    <row r="61" spans="1:9" s="3" customFormat="1" ht="33.950000000000003" customHeight="1" x14ac:dyDescent="0.2">
      <c r="A61" s="85" t="s">
        <v>134</v>
      </c>
      <c r="B61" s="113" t="s">
        <v>653</v>
      </c>
      <c r="C61" s="134"/>
      <c r="D61" s="134" t="s">
        <v>135</v>
      </c>
      <c r="E61" s="94">
        <v>0</v>
      </c>
      <c r="F61" s="70">
        <v>14559</v>
      </c>
      <c r="G61" s="135" t="s">
        <v>136</v>
      </c>
      <c r="H61" s="136" t="s">
        <v>136</v>
      </c>
      <c r="I61" s="73">
        <v>90</v>
      </c>
    </row>
    <row r="62" spans="1:9" s="3" customFormat="1" ht="33.950000000000003" customHeight="1" thickBot="1" x14ac:dyDescent="0.25">
      <c r="A62" s="137" t="s">
        <v>134</v>
      </c>
      <c r="B62" s="116" t="s">
        <v>654</v>
      </c>
      <c r="C62" s="138"/>
      <c r="D62" s="62">
        <v>41.75</v>
      </c>
      <c r="E62" s="77">
        <v>0</v>
      </c>
      <c r="F62" s="48">
        <v>14559</v>
      </c>
      <c r="G62" s="118">
        <f>ROUND(12*1.3614*(1/D62*F62)+I62,0)</f>
        <v>5787</v>
      </c>
      <c r="H62" s="119">
        <f t="shared" ref="H62:H67" si="2">ROUND(12*(1/D62*F62),0)</f>
        <v>4185</v>
      </c>
      <c r="I62" s="79">
        <v>90</v>
      </c>
    </row>
    <row r="63" spans="1:9" s="3" customFormat="1" ht="33.950000000000003" customHeight="1" x14ac:dyDescent="0.2">
      <c r="A63" s="80" t="s">
        <v>137</v>
      </c>
      <c r="B63" s="111" t="s">
        <v>647</v>
      </c>
      <c r="C63" s="131" t="s">
        <v>138</v>
      </c>
      <c r="D63" s="132">
        <v>34</v>
      </c>
      <c r="E63" s="139">
        <v>0</v>
      </c>
      <c r="F63" s="33">
        <v>14559</v>
      </c>
      <c r="G63" s="82">
        <f>ROUND(12*1.3614*(1/D63*F63)+I63,0)</f>
        <v>7086</v>
      </c>
      <c r="H63" s="83">
        <f t="shared" si="2"/>
        <v>5138</v>
      </c>
      <c r="I63" s="84">
        <v>90</v>
      </c>
    </row>
    <row r="64" spans="1:9" s="3" customFormat="1" ht="33.950000000000003" customHeight="1" thickBot="1" x14ac:dyDescent="0.25">
      <c r="A64" s="137" t="s">
        <v>137</v>
      </c>
      <c r="B64" s="116" t="s">
        <v>648</v>
      </c>
      <c r="C64" s="138" t="s">
        <v>138</v>
      </c>
      <c r="D64" s="138" t="s">
        <v>139</v>
      </c>
      <c r="E64" s="140">
        <v>0</v>
      </c>
      <c r="F64" s="48">
        <v>14559</v>
      </c>
      <c r="G64" s="141" t="s">
        <v>140</v>
      </c>
      <c r="H64" s="142" t="s">
        <v>140</v>
      </c>
      <c r="I64" s="79">
        <v>90</v>
      </c>
    </row>
    <row r="65" spans="1:9" s="3" customFormat="1" ht="33.950000000000003" customHeight="1" x14ac:dyDescent="0.2">
      <c r="A65" s="80" t="s">
        <v>141</v>
      </c>
      <c r="B65" s="111" t="s">
        <v>649</v>
      </c>
      <c r="C65" s="131" t="s">
        <v>138</v>
      </c>
      <c r="D65" s="143">
        <v>16</v>
      </c>
      <c r="E65" s="83">
        <v>0</v>
      </c>
      <c r="F65" s="84">
        <v>14559</v>
      </c>
      <c r="G65" s="82">
        <f>ROUND(12*1.3614*(1/D65*F65)+I65,0)</f>
        <v>14955</v>
      </c>
      <c r="H65" s="83">
        <f t="shared" si="2"/>
        <v>10919</v>
      </c>
      <c r="I65" s="84">
        <v>90</v>
      </c>
    </row>
    <row r="66" spans="1:9" s="3" customFormat="1" ht="33.950000000000003" customHeight="1" thickBot="1" x14ac:dyDescent="0.25">
      <c r="A66" s="137" t="s">
        <v>141</v>
      </c>
      <c r="B66" s="116" t="s">
        <v>650</v>
      </c>
      <c r="C66" s="138" t="s">
        <v>138</v>
      </c>
      <c r="D66" s="138" t="s">
        <v>142</v>
      </c>
      <c r="E66" s="140">
        <v>0</v>
      </c>
      <c r="F66" s="48">
        <v>14559</v>
      </c>
      <c r="G66" s="141" t="s">
        <v>143</v>
      </c>
      <c r="H66" s="142" t="s">
        <v>143</v>
      </c>
      <c r="I66" s="79">
        <v>90</v>
      </c>
    </row>
    <row r="67" spans="1:9" s="3" customFormat="1" ht="33.950000000000003" customHeight="1" x14ac:dyDescent="0.2">
      <c r="A67" s="144" t="s">
        <v>144</v>
      </c>
      <c r="B67" s="145" t="s">
        <v>651</v>
      </c>
      <c r="C67" s="146" t="s">
        <v>138</v>
      </c>
      <c r="D67" s="147">
        <v>60</v>
      </c>
      <c r="E67" s="40">
        <v>0</v>
      </c>
      <c r="F67" s="41">
        <v>14559</v>
      </c>
      <c r="G67" s="59">
        <f>ROUND(12*1.3614*(1/D67*F67)+I67,0)</f>
        <v>4054</v>
      </c>
      <c r="H67" s="60">
        <f t="shared" si="2"/>
        <v>2912</v>
      </c>
      <c r="I67" s="93">
        <v>90</v>
      </c>
    </row>
    <row r="68" spans="1:9" s="3" customFormat="1" ht="33.950000000000003" customHeight="1" thickBot="1" x14ac:dyDescent="0.25">
      <c r="A68" s="137" t="s">
        <v>144</v>
      </c>
      <c r="B68" s="116" t="s">
        <v>652</v>
      </c>
      <c r="C68" s="148" t="s">
        <v>138</v>
      </c>
      <c r="D68" s="149" t="s">
        <v>145</v>
      </c>
      <c r="E68" s="140">
        <v>0</v>
      </c>
      <c r="F68" s="48">
        <v>14559</v>
      </c>
      <c r="G68" s="150" t="s">
        <v>146</v>
      </c>
      <c r="H68" s="151" t="s">
        <v>146</v>
      </c>
      <c r="I68" s="79">
        <v>90</v>
      </c>
    </row>
    <row r="69" spans="1:9" s="3" customFormat="1" ht="15.75" customHeight="1" thickBot="1" x14ac:dyDescent="0.25">
      <c r="A69" s="152" t="s">
        <v>109</v>
      </c>
      <c r="B69" s="153" t="s">
        <v>147</v>
      </c>
      <c r="C69" s="63"/>
      <c r="D69" s="63"/>
      <c r="E69" s="154">
        <v>0</v>
      </c>
      <c r="F69" s="155">
        <v>0</v>
      </c>
      <c r="G69" s="156"/>
      <c r="H69" s="157"/>
      <c r="I69" s="110">
        <v>0</v>
      </c>
    </row>
    <row r="70" spans="1:9" s="3" customFormat="1" ht="33.950000000000003" customHeight="1" x14ac:dyDescent="0.2">
      <c r="A70" s="80" t="s">
        <v>148</v>
      </c>
      <c r="B70" s="111" t="s">
        <v>149</v>
      </c>
      <c r="C70" s="143">
        <v>12</v>
      </c>
      <c r="D70" s="158">
        <v>30</v>
      </c>
      <c r="E70" s="32">
        <v>26835</v>
      </c>
      <c r="F70" s="33">
        <v>15931</v>
      </c>
      <c r="G70" s="82">
        <f>ROUND(12*1.3614*(1/C70*E70+1/D70*F70)+I70,0)</f>
        <v>45428</v>
      </c>
      <c r="H70" s="83">
        <f t="shared" ref="H70:H72" si="3">ROUND(12*(1/C70*E70+1/D70*F70),0)</f>
        <v>33207</v>
      </c>
      <c r="I70" s="84">
        <v>219</v>
      </c>
    </row>
    <row r="71" spans="1:9" s="3" customFormat="1" ht="33.950000000000003" customHeight="1" x14ac:dyDescent="0.2">
      <c r="A71" s="85" t="s">
        <v>148</v>
      </c>
      <c r="B71" s="113" t="s">
        <v>150</v>
      </c>
      <c r="C71" s="146" t="s">
        <v>151</v>
      </c>
      <c r="D71" s="159">
        <v>30</v>
      </c>
      <c r="E71" s="69">
        <v>26835</v>
      </c>
      <c r="F71" s="70">
        <v>15931</v>
      </c>
      <c r="G71" s="71" t="s">
        <v>152</v>
      </c>
      <c r="H71" s="72" t="s">
        <v>152</v>
      </c>
      <c r="I71" s="73">
        <v>219</v>
      </c>
    </row>
    <row r="72" spans="1:9" s="3" customFormat="1" ht="33.950000000000003" customHeight="1" thickBot="1" x14ac:dyDescent="0.25">
      <c r="A72" s="137" t="s">
        <v>148</v>
      </c>
      <c r="B72" s="116" t="s">
        <v>153</v>
      </c>
      <c r="C72" s="160">
        <v>24</v>
      </c>
      <c r="D72" s="161">
        <v>30</v>
      </c>
      <c r="E72" s="77">
        <v>26835</v>
      </c>
      <c r="F72" s="48">
        <v>15931</v>
      </c>
      <c r="G72" s="118">
        <f>ROUND(12*1.3614*(1/C72*E72+1/D72*F72)+I72,0)</f>
        <v>27161</v>
      </c>
      <c r="H72" s="119">
        <f t="shared" si="3"/>
        <v>19790</v>
      </c>
      <c r="I72" s="79">
        <v>219</v>
      </c>
    </row>
    <row r="73" spans="1:9" s="3" customFormat="1" ht="33.950000000000003" customHeight="1" thickBot="1" x14ac:dyDescent="0.25">
      <c r="A73" s="144" t="s">
        <v>154</v>
      </c>
      <c r="B73" s="145" t="s">
        <v>155</v>
      </c>
      <c r="C73" s="146" t="s">
        <v>156</v>
      </c>
      <c r="D73" s="162">
        <v>32</v>
      </c>
      <c r="E73" s="40">
        <v>26835</v>
      </c>
      <c r="F73" s="41">
        <v>15931</v>
      </c>
      <c r="G73" s="163" t="s">
        <v>157</v>
      </c>
      <c r="H73" s="164" t="s">
        <v>157</v>
      </c>
      <c r="I73" s="93">
        <v>127</v>
      </c>
    </row>
    <row r="74" spans="1:9" s="3" customFormat="1" ht="15.75" customHeight="1" thickBot="1" x14ac:dyDescent="0.25">
      <c r="A74" s="152" t="s">
        <v>112</v>
      </c>
      <c r="B74" s="153" t="s">
        <v>158</v>
      </c>
      <c r="C74" s="63"/>
      <c r="D74" s="63"/>
      <c r="E74" s="154">
        <v>0</v>
      </c>
      <c r="F74" s="155">
        <v>0</v>
      </c>
      <c r="G74" s="156"/>
      <c r="H74" s="157"/>
      <c r="I74" s="110">
        <v>0</v>
      </c>
    </row>
    <row r="75" spans="1:9" s="3" customFormat="1" ht="33.950000000000003" customHeight="1" x14ac:dyDescent="0.2">
      <c r="A75" s="80" t="s">
        <v>159</v>
      </c>
      <c r="B75" s="111" t="s">
        <v>160</v>
      </c>
      <c r="C75" s="143">
        <v>5</v>
      </c>
      <c r="D75" s="143">
        <v>4.5</v>
      </c>
      <c r="E75" s="83">
        <v>26835</v>
      </c>
      <c r="F75" s="84">
        <v>15931</v>
      </c>
      <c r="G75" s="82">
        <f>ROUND(12*1.3614*(1/C75*E75+1/D75*F75)+I75,0)</f>
        <v>145934</v>
      </c>
      <c r="H75" s="83">
        <f t="shared" ref="H75:H78" si="4">ROUND(12*(1/C75*E75+1/D75*F75),0)</f>
        <v>106887</v>
      </c>
      <c r="I75" s="84">
        <v>418</v>
      </c>
    </row>
    <row r="76" spans="1:9" s="3" customFormat="1" ht="33.950000000000003" customHeight="1" thickBot="1" x14ac:dyDescent="0.25">
      <c r="A76" s="137" t="s">
        <v>161</v>
      </c>
      <c r="B76" s="116" t="s">
        <v>162</v>
      </c>
      <c r="C76" s="160">
        <v>9.2799999999999994</v>
      </c>
      <c r="D76" s="160">
        <v>13.76</v>
      </c>
      <c r="E76" s="87">
        <v>26835</v>
      </c>
      <c r="F76" s="79">
        <v>15931</v>
      </c>
      <c r="G76" s="118">
        <f>ROUND(12*1.3614*(1/C76*E76+1/D76*F76)+I76,0)</f>
        <v>66574</v>
      </c>
      <c r="H76" s="119">
        <f t="shared" si="4"/>
        <v>48594</v>
      </c>
      <c r="I76" s="79">
        <v>418</v>
      </c>
    </row>
    <row r="77" spans="1:9" ht="33.950000000000003" customHeight="1" thickBot="1" x14ac:dyDescent="0.25">
      <c r="A77" s="125" t="s">
        <v>163</v>
      </c>
      <c r="B77" s="120" t="s">
        <v>164</v>
      </c>
      <c r="C77" s="165">
        <v>1.86</v>
      </c>
      <c r="D77" s="165">
        <v>4.78</v>
      </c>
      <c r="E77" s="104">
        <v>28219</v>
      </c>
      <c r="F77" s="105">
        <v>17302</v>
      </c>
      <c r="G77" s="82">
        <f>ROUND(12*1.3614*(1/C77*E77+1/D77*F77)+I77,0)</f>
        <v>308186</v>
      </c>
      <c r="H77" s="83">
        <f t="shared" si="4"/>
        <v>225494</v>
      </c>
      <c r="I77" s="105">
        <v>1198</v>
      </c>
    </row>
    <row r="78" spans="1:9" ht="33.950000000000003" customHeight="1" thickBot="1" x14ac:dyDescent="0.25">
      <c r="A78" s="125" t="s">
        <v>165</v>
      </c>
      <c r="B78" s="120" t="s">
        <v>166</v>
      </c>
      <c r="C78" s="166">
        <v>245</v>
      </c>
      <c r="D78" s="166">
        <v>930</v>
      </c>
      <c r="E78" s="104">
        <v>29817</v>
      </c>
      <c r="F78" s="105">
        <v>17514</v>
      </c>
      <c r="G78" s="82">
        <f>ROUND(12*1.3614*(1/C78*E78+1/D78*F78)+I78,0)</f>
        <v>2336</v>
      </c>
      <c r="H78" s="83">
        <f t="shared" si="4"/>
        <v>1686</v>
      </c>
      <c r="I78" s="105">
        <v>40</v>
      </c>
    </row>
    <row r="79" spans="1:9" ht="33.950000000000003" customHeight="1" thickBot="1" x14ac:dyDescent="0.25">
      <c r="A79" s="125" t="s">
        <v>165</v>
      </c>
      <c r="B79" s="120" t="s">
        <v>167</v>
      </c>
      <c r="C79" s="166">
        <v>95</v>
      </c>
      <c r="D79" s="165"/>
      <c r="E79" s="104">
        <v>30882</v>
      </c>
      <c r="F79" s="105">
        <v>0</v>
      </c>
      <c r="G79" s="103">
        <f>ROUND(12*1.3614*(1/C79*E79)+I79,0)</f>
        <v>5384</v>
      </c>
      <c r="H79" s="104">
        <f>ROUND(12*(1/C79*E79),0)</f>
        <v>3901</v>
      </c>
      <c r="I79" s="105">
        <v>73</v>
      </c>
    </row>
    <row r="80" spans="1:9" s="168" customFormat="1" ht="21" customHeight="1" x14ac:dyDescent="0.25">
      <c r="A80" s="167"/>
      <c r="B80" s="169"/>
      <c r="C80" s="169"/>
      <c r="D80" s="169"/>
      <c r="E80" s="170"/>
      <c r="F80" s="171"/>
      <c r="G80" s="171"/>
      <c r="H80" s="171"/>
      <c r="I80" s="172"/>
    </row>
  </sheetData>
  <autoFilter ref="A4:I79"/>
  <mergeCells count="1">
    <mergeCell ref="H2:I2"/>
  </mergeCells>
  <pageMargins left="0.39370078740157483" right="0.39370078740157483" top="0.59055118110236227" bottom="0.39370078740157483" header="0.19685039370078741" footer="0.11811023622047245"/>
  <pageSetup paperSize="9" scale="92" fitToHeight="9" orientation="landscape" r:id="rId1"/>
  <headerFooter alignWithMargins="0">
    <oddHeader>&amp;L&amp;12Krajský úřad Plzeňského kraje&amp;R3. 3. 2017</oddHeader>
    <oddFooter>Stránka &amp;P z &amp;N</oddFooter>
  </headerFooter>
  <rowBreaks count="4" manualBreakCount="4">
    <brk id="17" max="16383" man="1"/>
    <brk id="30" max="8" man="1"/>
    <brk id="45" max="16383" man="1"/>
    <brk id="62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1"/>
  <sheetViews>
    <sheetView workbookViewId="0">
      <pane ySplit="12" topLeftCell="A13" activePane="bottomLeft" state="frozenSplit"/>
      <selection activeCell="J36" sqref="J36"/>
      <selection pane="bottomLeft" activeCell="A615" sqref="A615:XFD615"/>
    </sheetView>
  </sheetViews>
  <sheetFormatPr defaultRowHeight="12.75" x14ac:dyDescent="0.2"/>
  <cols>
    <col min="1" max="1" width="10" style="343" customWidth="1"/>
    <col min="2" max="2" width="9.5703125" style="343" customWidth="1"/>
    <col min="3" max="3" width="10.85546875" style="343" customWidth="1"/>
    <col min="4" max="4" width="13.42578125" style="343" customWidth="1"/>
    <col min="5" max="5" width="13.5703125" style="343" customWidth="1"/>
    <col min="6" max="6" width="12.85546875" style="343" customWidth="1"/>
    <col min="7" max="7" width="13.140625" style="343" customWidth="1"/>
    <col min="8" max="8" width="10.7109375" style="343" customWidth="1"/>
    <col min="9" max="9" width="16.140625" style="343" customWidth="1"/>
    <col min="10" max="16384" width="9.140625" style="343"/>
  </cols>
  <sheetData>
    <row r="1" spans="1:9" x14ac:dyDescent="0.2">
      <c r="H1" s="343" t="s">
        <v>715</v>
      </c>
    </row>
    <row r="2" spans="1:9" ht="4.5" customHeight="1" x14ac:dyDescent="0.2"/>
    <row r="3" spans="1:9" ht="20.25" x14ac:dyDescent="0.3">
      <c r="A3" s="344" t="s">
        <v>667</v>
      </c>
      <c r="C3" s="345"/>
      <c r="D3" s="345"/>
      <c r="E3" s="345"/>
      <c r="F3" s="346"/>
      <c r="G3" s="346"/>
      <c r="H3" s="347"/>
      <c r="I3" s="347"/>
    </row>
    <row r="4" spans="1:9" ht="15" x14ac:dyDescent="0.25">
      <c r="A4" s="458" t="s">
        <v>716</v>
      </c>
      <c r="B4" s="349"/>
      <c r="C4" s="349"/>
      <c r="D4" s="349"/>
      <c r="E4" s="349"/>
      <c r="F4" s="349"/>
      <c r="G4" s="349"/>
      <c r="I4" s="347"/>
    </row>
    <row r="5" spans="1:9" ht="5.25" customHeight="1" x14ac:dyDescent="0.25">
      <c r="A5" s="458"/>
      <c r="B5" s="349"/>
      <c r="C5" s="349"/>
      <c r="D5" s="349"/>
      <c r="E5" s="349"/>
      <c r="F5" s="349"/>
      <c r="G5" s="349"/>
      <c r="I5" s="347"/>
    </row>
    <row r="6" spans="1:9" ht="15.75" x14ac:dyDescent="0.25">
      <c r="A6" s="350"/>
      <c r="B6" s="351"/>
      <c r="C6" s="352" t="s">
        <v>7</v>
      </c>
      <c r="E6" s="353" t="s">
        <v>8</v>
      </c>
      <c r="I6" s="347"/>
    </row>
    <row r="7" spans="1:9" ht="15.75" x14ac:dyDescent="0.25">
      <c r="A7" s="354" t="s">
        <v>717</v>
      </c>
      <c r="B7" s="351"/>
      <c r="C7" s="355"/>
      <c r="D7" s="356"/>
      <c r="E7" s="355">
        <v>42.2</v>
      </c>
      <c r="I7" s="347"/>
    </row>
    <row r="8" spans="1:9" ht="15.75" x14ac:dyDescent="0.25">
      <c r="A8" s="354" t="s">
        <v>718</v>
      </c>
      <c r="B8" s="351"/>
      <c r="C8" s="355"/>
      <c r="D8" s="356"/>
      <c r="E8" s="556" t="s">
        <v>719</v>
      </c>
      <c r="I8" s="347"/>
    </row>
    <row r="9" spans="1:9" ht="15.75" x14ac:dyDescent="0.25">
      <c r="A9" s="354" t="s">
        <v>720</v>
      </c>
      <c r="B9" s="351"/>
      <c r="C9" s="355"/>
      <c r="D9" s="356"/>
      <c r="E9" s="355">
        <v>72</v>
      </c>
      <c r="I9" s="347"/>
    </row>
    <row r="10" spans="1:9" ht="6" customHeight="1" thickBot="1" x14ac:dyDescent="0.25">
      <c r="A10" s="594"/>
      <c r="B10" s="594"/>
      <c r="C10" s="365"/>
      <c r="D10" s="366"/>
      <c r="E10" s="367"/>
      <c r="F10" s="367"/>
      <c r="G10" s="367"/>
      <c r="I10" s="347"/>
    </row>
    <row r="11" spans="1:9" ht="15.75" x14ac:dyDescent="0.2">
      <c r="A11" s="368"/>
      <c r="B11" s="369" t="s">
        <v>1</v>
      </c>
      <c r="C11" s="370"/>
      <c r="D11" s="369" t="s">
        <v>2</v>
      </c>
      <c r="E11" s="370"/>
      <c r="F11" s="371" t="s">
        <v>3</v>
      </c>
      <c r="G11" s="557"/>
      <c r="H11" s="370"/>
    </row>
    <row r="12" spans="1:9" ht="45.75" thickBot="1" x14ac:dyDescent="0.25">
      <c r="A12" s="372" t="s">
        <v>664</v>
      </c>
      <c r="B12" s="373" t="s">
        <v>7</v>
      </c>
      <c r="C12" s="374" t="s">
        <v>8</v>
      </c>
      <c r="D12" s="375" t="s">
        <v>9</v>
      </c>
      <c r="E12" s="376" t="s">
        <v>665</v>
      </c>
      <c r="F12" s="460" t="s">
        <v>3</v>
      </c>
      <c r="G12" s="461" t="s">
        <v>12</v>
      </c>
      <c r="H12" s="462" t="s">
        <v>13</v>
      </c>
    </row>
    <row r="13" spans="1:9" x14ac:dyDescent="0.2">
      <c r="A13" s="378" t="s">
        <v>721</v>
      </c>
      <c r="B13" s="386"/>
      <c r="C13" s="558">
        <v>42.2</v>
      </c>
      <c r="D13" s="559"/>
      <c r="E13" s="382">
        <v>14380</v>
      </c>
      <c r="F13" s="381">
        <f>ROUND(12*1.3614*(1/C13*E13)+H13,0)</f>
        <v>5567</v>
      </c>
      <c r="G13" s="463">
        <f t="shared" ref="G13:G76" si="0">ROUND(12*(1/C13*E13),0)</f>
        <v>4089</v>
      </c>
      <c r="H13" s="560"/>
    </row>
    <row r="14" spans="1:9" x14ac:dyDescent="0.2">
      <c r="A14" s="378">
        <v>153</v>
      </c>
      <c r="B14" s="386"/>
      <c r="C14" s="558">
        <f>ROUND((-0.0000491*POWER(A14,2)+0.0818939*A14+34)*0.928,2)</f>
        <v>42.11</v>
      </c>
      <c r="D14" s="561"/>
      <c r="E14" s="389">
        <v>14380</v>
      </c>
      <c r="F14" s="388">
        <f>ROUND(12*1.3614*(1/C14*E14)+H14,0)</f>
        <v>5579</v>
      </c>
      <c r="G14" s="466">
        <f t="shared" si="0"/>
        <v>4098</v>
      </c>
      <c r="H14" s="562"/>
    </row>
    <row r="15" spans="1:9" x14ac:dyDescent="0.2">
      <c r="A15" s="378">
        <v>154</v>
      </c>
      <c r="B15" s="386"/>
      <c r="C15" s="558">
        <f t="shared" ref="C15:C78" si="1">ROUND((-0.0000491*POWER(A15,2)+0.0818939*A15+34)*0.928,2)</f>
        <v>42.18</v>
      </c>
      <c r="D15" s="561"/>
      <c r="E15" s="389">
        <v>14380</v>
      </c>
      <c r="F15" s="388">
        <f t="shared" ref="F15:F78" si="2">ROUND(12*1.3614*(1/C15*E15)+H15,0)</f>
        <v>5570</v>
      </c>
      <c r="G15" s="466">
        <f t="shared" si="0"/>
        <v>4091</v>
      </c>
      <c r="H15" s="562"/>
    </row>
    <row r="16" spans="1:9" x14ac:dyDescent="0.2">
      <c r="A16" s="378">
        <v>155</v>
      </c>
      <c r="B16" s="386"/>
      <c r="C16" s="558">
        <f t="shared" si="1"/>
        <v>42.24</v>
      </c>
      <c r="D16" s="561"/>
      <c r="E16" s="389">
        <v>14380</v>
      </c>
      <c r="F16" s="388">
        <f t="shared" si="2"/>
        <v>5562</v>
      </c>
      <c r="G16" s="466">
        <f t="shared" si="0"/>
        <v>4085</v>
      </c>
      <c r="H16" s="562"/>
    </row>
    <row r="17" spans="1:8" x14ac:dyDescent="0.2">
      <c r="A17" s="378">
        <v>156</v>
      </c>
      <c r="B17" s="386"/>
      <c r="C17" s="558">
        <f t="shared" si="1"/>
        <v>42.3</v>
      </c>
      <c r="D17" s="561"/>
      <c r="E17" s="389">
        <v>14380</v>
      </c>
      <c r="F17" s="388">
        <f t="shared" si="2"/>
        <v>5554</v>
      </c>
      <c r="G17" s="466">
        <f t="shared" si="0"/>
        <v>4079</v>
      </c>
      <c r="H17" s="562"/>
    </row>
    <row r="18" spans="1:8" x14ac:dyDescent="0.2">
      <c r="A18" s="378">
        <v>157</v>
      </c>
      <c r="B18" s="386"/>
      <c r="C18" s="558">
        <f t="shared" si="1"/>
        <v>42.36</v>
      </c>
      <c r="D18" s="561"/>
      <c r="E18" s="389">
        <v>14380</v>
      </c>
      <c r="F18" s="388">
        <f t="shared" si="2"/>
        <v>5546</v>
      </c>
      <c r="G18" s="466">
        <f t="shared" si="0"/>
        <v>4074</v>
      </c>
      <c r="H18" s="562"/>
    </row>
    <row r="19" spans="1:8" x14ac:dyDescent="0.2">
      <c r="A19" s="378">
        <v>158</v>
      </c>
      <c r="B19" s="386"/>
      <c r="C19" s="558">
        <f t="shared" si="1"/>
        <v>42.42</v>
      </c>
      <c r="D19" s="561"/>
      <c r="E19" s="389">
        <v>14380</v>
      </c>
      <c r="F19" s="388">
        <f t="shared" si="2"/>
        <v>5538</v>
      </c>
      <c r="G19" s="466">
        <f t="shared" si="0"/>
        <v>4068</v>
      </c>
      <c r="H19" s="562"/>
    </row>
    <row r="20" spans="1:8" x14ac:dyDescent="0.2">
      <c r="A20" s="378">
        <v>159</v>
      </c>
      <c r="B20" s="386"/>
      <c r="C20" s="558">
        <f t="shared" si="1"/>
        <v>42.48</v>
      </c>
      <c r="D20" s="561"/>
      <c r="E20" s="389">
        <v>14380</v>
      </c>
      <c r="F20" s="388">
        <f t="shared" si="2"/>
        <v>5530</v>
      </c>
      <c r="G20" s="466">
        <f t="shared" si="0"/>
        <v>4062</v>
      </c>
      <c r="H20" s="562"/>
    </row>
    <row r="21" spans="1:8" x14ac:dyDescent="0.2">
      <c r="A21" s="378">
        <v>160</v>
      </c>
      <c r="B21" s="386"/>
      <c r="C21" s="558">
        <f t="shared" si="1"/>
        <v>42.55</v>
      </c>
      <c r="D21" s="561"/>
      <c r="E21" s="389">
        <v>14380</v>
      </c>
      <c r="F21" s="388">
        <f t="shared" si="2"/>
        <v>5521</v>
      </c>
      <c r="G21" s="466">
        <f t="shared" si="0"/>
        <v>4055</v>
      </c>
      <c r="H21" s="562"/>
    </row>
    <row r="22" spans="1:8" x14ac:dyDescent="0.2">
      <c r="A22" s="378">
        <v>161</v>
      </c>
      <c r="B22" s="386"/>
      <c r="C22" s="558">
        <f t="shared" si="1"/>
        <v>42.61</v>
      </c>
      <c r="D22" s="561"/>
      <c r="E22" s="389">
        <v>14380</v>
      </c>
      <c r="F22" s="388">
        <f t="shared" si="2"/>
        <v>5513</v>
      </c>
      <c r="G22" s="466">
        <f t="shared" si="0"/>
        <v>4050</v>
      </c>
      <c r="H22" s="562"/>
    </row>
    <row r="23" spans="1:8" x14ac:dyDescent="0.2">
      <c r="A23" s="378">
        <v>162</v>
      </c>
      <c r="B23" s="386"/>
      <c r="C23" s="558">
        <f t="shared" si="1"/>
        <v>42.67</v>
      </c>
      <c r="D23" s="561"/>
      <c r="E23" s="389">
        <v>14380</v>
      </c>
      <c r="F23" s="388">
        <f t="shared" si="2"/>
        <v>5506</v>
      </c>
      <c r="G23" s="466">
        <f t="shared" si="0"/>
        <v>4044</v>
      </c>
      <c r="H23" s="562"/>
    </row>
    <row r="24" spans="1:8" x14ac:dyDescent="0.2">
      <c r="A24" s="378">
        <v>163</v>
      </c>
      <c r="B24" s="386"/>
      <c r="C24" s="558">
        <f t="shared" si="1"/>
        <v>42.73</v>
      </c>
      <c r="D24" s="561"/>
      <c r="E24" s="389">
        <v>14380</v>
      </c>
      <c r="F24" s="388">
        <f t="shared" si="2"/>
        <v>5498</v>
      </c>
      <c r="G24" s="466">
        <f t="shared" si="0"/>
        <v>4038</v>
      </c>
      <c r="H24" s="562"/>
    </row>
    <row r="25" spans="1:8" x14ac:dyDescent="0.2">
      <c r="A25" s="378">
        <v>164</v>
      </c>
      <c r="B25" s="386"/>
      <c r="C25" s="558">
        <f t="shared" si="1"/>
        <v>42.79</v>
      </c>
      <c r="D25" s="561"/>
      <c r="E25" s="389">
        <v>14380</v>
      </c>
      <c r="F25" s="388">
        <f t="shared" si="2"/>
        <v>5490</v>
      </c>
      <c r="G25" s="466">
        <f t="shared" si="0"/>
        <v>4033</v>
      </c>
      <c r="H25" s="562"/>
    </row>
    <row r="26" spans="1:8" x14ac:dyDescent="0.2">
      <c r="A26" s="378">
        <v>165</v>
      </c>
      <c r="B26" s="386"/>
      <c r="C26" s="558">
        <f t="shared" si="1"/>
        <v>42.85</v>
      </c>
      <c r="D26" s="561"/>
      <c r="E26" s="389">
        <v>14380</v>
      </c>
      <c r="F26" s="388">
        <f t="shared" si="2"/>
        <v>5482</v>
      </c>
      <c r="G26" s="466">
        <f t="shared" si="0"/>
        <v>4027</v>
      </c>
      <c r="H26" s="562"/>
    </row>
    <row r="27" spans="1:8" x14ac:dyDescent="0.2">
      <c r="A27" s="378">
        <v>166</v>
      </c>
      <c r="B27" s="386"/>
      <c r="C27" s="558">
        <f t="shared" si="1"/>
        <v>42.91</v>
      </c>
      <c r="D27" s="561"/>
      <c r="E27" s="389">
        <v>14380</v>
      </c>
      <c r="F27" s="388">
        <f t="shared" si="2"/>
        <v>5475</v>
      </c>
      <c r="G27" s="466">
        <f t="shared" si="0"/>
        <v>4021</v>
      </c>
      <c r="H27" s="562"/>
    </row>
    <row r="28" spans="1:8" x14ac:dyDescent="0.2">
      <c r="A28" s="378">
        <v>167</v>
      </c>
      <c r="B28" s="386"/>
      <c r="C28" s="558">
        <f t="shared" si="1"/>
        <v>42.97</v>
      </c>
      <c r="D28" s="561"/>
      <c r="E28" s="389">
        <v>14380</v>
      </c>
      <c r="F28" s="388">
        <f t="shared" si="2"/>
        <v>5467</v>
      </c>
      <c r="G28" s="466">
        <f t="shared" si="0"/>
        <v>4016</v>
      </c>
      <c r="H28" s="562"/>
    </row>
    <row r="29" spans="1:8" x14ac:dyDescent="0.2">
      <c r="A29" s="378">
        <v>168</v>
      </c>
      <c r="B29" s="386"/>
      <c r="C29" s="558">
        <f t="shared" si="1"/>
        <v>43.03</v>
      </c>
      <c r="D29" s="561"/>
      <c r="E29" s="389">
        <v>14380</v>
      </c>
      <c r="F29" s="388">
        <f t="shared" si="2"/>
        <v>5460</v>
      </c>
      <c r="G29" s="466">
        <f t="shared" si="0"/>
        <v>4010</v>
      </c>
      <c r="H29" s="562"/>
    </row>
    <row r="30" spans="1:8" x14ac:dyDescent="0.2">
      <c r="A30" s="378">
        <v>169</v>
      </c>
      <c r="B30" s="386"/>
      <c r="C30" s="558">
        <f t="shared" si="1"/>
        <v>43.09</v>
      </c>
      <c r="D30" s="561"/>
      <c r="E30" s="389">
        <v>14380</v>
      </c>
      <c r="F30" s="388">
        <f t="shared" si="2"/>
        <v>5452</v>
      </c>
      <c r="G30" s="466">
        <f t="shared" si="0"/>
        <v>4005</v>
      </c>
      <c r="H30" s="562"/>
    </row>
    <row r="31" spans="1:8" x14ac:dyDescent="0.2">
      <c r="A31" s="378">
        <v>170</v>
      </c>
      <c r="B31" s="386"/>
      <c r="C31" s="558">
        <f t="shared" si="1"/>
        <v>43.15</v>
      </c>
      <c r="D31" s="561"/>
      <c r="E31" s="389">
        <v>14380</v>
      </c>
      <c r="F31" s="388">
        <f t="shared" si="2"/>
        <v>5444</v>
      </c>
      <c r="G31" s="466">
        <f t="shared" si="0"/>
        <v>3999</v>
      </c>
      <c r="H31" s="562"/>
    </row>
    <row r="32" spans="1:8" x14ac:dyDescent="0.2">
      <c r="A32" s="378">
        <v>171</v>
      </c>
      <c r="B32" s="386"/>
      <c r="C32" s="558">
        <f t="shared" si="1"/>
        <v>43.22</v>
      </c>
      <c r="D32" s="561"/>
      <c r="E32" s="389">
        <v>14380</v>
      </c>
      <c r="F32" s="388">
        <f t="shared" si="2"/>
        <v>5436</v>
      </c>
      <c r="G32" s="466">
        <f t="shared" si="0"/>
        <v>3993</v>
      </c>
      <c r="H32" s="562"/>
    </row>
    <row r="33" spans="1:8" x14ac:dyDescent="0.2">
      <c r="A33" s="378">
        <v>172</v>
      </c>
      <c r="B33" s="386"/>
      <c r="C33" s="558">
        <f t="shared" si="1"/>
        <v>43.28</v>
      </c>
      <c r="D33" s="561"/>
      <c r="E33" s="389">
        <v>14380</v>
      </c>
      <c r="F33" s="388">
        <f t="shared" si="2"/>
        <v>5428</v>
      </c>
      <c r="G33" s="466">
        <f t="shared" si="0"/>
        <v>3987</v>
      </c>
      <c r="H33" s="562"/>
    </row>
    <row r="34" spans="1:8" x14ac:dyDescent="0.2">
      <c r="A34" s="378">
        <v>173</v>
      </c>
      <c r="B34" s="386"/>
      <c r="C34" s="558">
        <f t="shared" si="1"/>
        <v>43.34</v>
      </c>
      <c r="D34" s="561"/>
      <c r="E34" s="389">
        <v>14380</v>
      </c>
      <c r="F34" s="388">
        <f t="shared" si="2"/>
        <v>5420</v>
      </c>
      <c r="G34" s="466">
        <f t="shared" si="0"/>
        <v>3982</v>
      </c>
      <c r="H34" s="562"/>
    </row>
    <row r="35" spans="1:8" x14ac:dyDescent="0.2">
      <c r="A35" s="378">
        <v>174</v>
      </c>
      <c r="B35" s="386"/>
      <c r="C35" s="558">
        <f t="shared" si="1"/>
        <v>43.4</v>
      </c>
      <c r="D35" s="561"/>
      <c r="E35" s="389">
        <v>14380</v>
      </c>
      <c r="F35" s="388">
        <f t="shared" si="2"/>
        <v>5413</v>
      </c>
      <c r="G35" s="466">
        <f t="shared" si="0"/>
        <v>3976</v>
      </c>
      <c r="H35" s="562"/>
    </row>
    <row r="36" spans="1:8" x14ac:dyDescent="0.2">
      <c r="A36" s="378">
        <v>175</v>
      </c>
      <c r="B36" s="386"/>
      <c r="C36" s="558">
        <f t="shared" si="1"/>
        <v>43.46</v>
      </c>
      <c r="D36" s="561"/>
      <c r="E36" s="389">
        <v>14380</v>
      </c>
      <c r="F36" s="388">
        <f t="shared" si="2"/>
        <v>5406</v>
      </c>
      <c r="G36" s="466">
        <f t="shared" si="0"/>
        <v>3971</v>
      </c>
      <c r="H36" s="562"/>
    </row>
    <row r="37" spans="1:8" x14ac:dyDescent="0.2">
      <c r="A37" s="378">
        <v>176</v>
      </c>
      <c r="B37" s="386"/>
      <c r="C37" s="558">
        <f t="shared" si="1"/>
        <v>43.52</v>
      </c>
      <c r="D37" s="561"/>
      <c r="E37" s="389">
        <v>14380</v>
      </c>
      <c r="F37" s="388">
        <f t="shared" si="2"/>
        <v>5398</v>
      </c>
      <c r="G37" s="466">
        <f t="shared" si="0"/>
        <v>3965</v>
      </c>
      <c r="H37" s="562"/>
    </row>
    <row r="38" spans="1:8" x14ac:dyDescent="0.2">
      <c r="A38" s="378">
        <v>177</v>
      </c>
      <c r="B38" s="386"/>
      <c r="C38" s="558">
        <f t="shared" si="1"/>
        <v>43.58</v>
      </c>
      <c r="D38" s="561"/>
      <c r="E38" s="389">
        <v>14380</v>
      </c>
      <c r="F38" s="388">
        <f t="shared" si="2"/>
        <v>5391</v>
      </c>
      <c r="G38" s="466">
        <f t="shared" si="0"/>
        <v>3960</v>
      </c>
      <c r="H38" s="562"/>
    </row>
    <row r="39" spans="1:8" x14ac:dyDescent="0.2">
      <c r="A39" s="378">
        <v>178</v>
      </c>
      <c r="B39" s="386"/>
      <c r="C39" s="558">
        <f t="shared" si="1"/>
        <v>43.64</v>
      </c>
      <c r="D39" s="561"/>
      <c r="E39" s="389">
        <v>14380</v>
      </c>
      <c r="F39" s="388">
        <f t="shared" si="2"/>
        <v>5383</v>
      </c>
      <c r="G39" s="466">
        <f t="shared" si="0"/>
        <v>3954</v>
      </c>
      <c r="H39" s="562"/>
    </row>
    <row r="40" spans="1:8" x14ac:dyDescent="0.2">
      <c r="A40" s="378">
        <v>179</v>
      </c>
      <c r="B40" s="386"/>
      <c r="C40" s="558">
        <f t="shared" si="1"/>
        <v>43.7</v>
      </c>
      <c r="D40" s="561"/>
      <c r="E40" s="389">
        <v>14380</v>
      </c>
      <c r="F40" s="388">
        <f t="shared" si="2"/>
        <v>5376</v>
      </c>
      <c r="G40" s="466">
        <f t="shared" si="0"/>
        <v>3949</v>
      </c>
      <c r="H40" s="562"/>
    </row>
    <row r="41" spans="1:8" x14ac:dyDescent="0.2">
      <c r="A41" s="378">
        <v>180</v>
      </c>
      <c r="B41" s="386"/>
      <c r="C41" s="558">
        <f t="shared" si="1"/>
        <v>43.76</v>
      </c>
      <c r="D41" s="561"/>
      <c r="E41" s="389">
        <v>14380</v>
      </c>
      <c r="F41" s="388">
        <f t="shared" si="2"/>
        <v>5368</v>
      </c>
      <c r="G41" s="466">
        <f t="shared" si="0"/>
        <v>3943</v>
      </c>
      <c r="H41" s="562"/>
    </row>
    <row r="42" spans="1:8" x14ac:dyDescent="0.2">
      <c r="A42" s="378">
        <v>181</v>
      </c>
      <c r="B42" s="386"/>
      <c r="C42" s="558">
        <f t="shared" si="1"/>
        <v>43.81</v>
      </c>
      <c r="D42" s="561"/>
      <c r="E42" s="389">
        <v>14380</v>
      </c>
      <c r="F42" s="388">
        <f t="shared" si="2"/>
        <v>5362</v>
      </c>
      <c r="G42" s="466">
        <f t="shared" si="0"/>
        <v>3939</v>
      </c>
      <c r="H42" s="562"/>
    </row>
    <row r="43" spans="1:8" x14ac:dyDescent="0.2">
      <c r="A43" s="378">
        <v>182</v>
      </c>
      <c r="B43" s="386"/>
      <c r="C43" s="558">
        <f t="shared" si="1"/>
        <v>43.87</v>
      </c>
      <c r="D43" s="561"/>
      <c r="E43" s="389">
        <v>14380</v>
      </c>
      <c r="F43" s="388">
        <f t="shared" si="2"/>
        <v>5355</v>
      </c>
      <c r="G43" s="466">
        <f t="shared" si="0"/>
        <v>3933</v>
      </c>
      <c r="H43" s="562"/>
    </row>
    <row r="44" spans="1:8" x14ac:dyDescent="0.2">
      <c r="A44" s="378">
        <v>183</v>
      </c>
      <c r="B44" s="386"/>
      <c r="C44" s="558">
        <f t="shared" si="1"/>
        <v>43.93</v>
      </c>
      <c r="D44" s="561"/>
      <c r="E44" s="389">
        <v>14380</v>
      </c>
      <c r="F44" s="388">
        <f t="shared" si="2"/>
        <v>5348</v>
      </c>
      <c r="G44" s="466">
        <f t="shared" si="0"/>
        <v>3928</v>
      </c>
      <c r="H44" s="562"/>
    </row>
    <row r="45" spans="1:8" x14ac:dyDescent="0.2">
      <c r="A45" s="378">
        <v>184</v>
      </c>
      <c r="B45" s="386"/>
      <c r="C45" s="558">
        <f t="shared" si="1"/>
        <v>43.99</v>
      </c>
      <c r="D45" s="561"/>
      <c r="E45" s="389">
        <v>14380</v>
      </c>
      <c r="F45" s="388">
        <f t="shared" si="2"/>
        <v>5340</v>
      </c>
      <c r="G45" s="466">
        <f t="shared" si="0"/>
        <v>3923</v>
      </c>
      <c r="H45" s="562"/>
    </row>
    <row r="46" spans="1:8" x14ac:dyDescent="0.2">
      <c r="A46" s="378">
        <v>185</v>
      </c>
      <c r="B46" s="386"/>
      <c r="C46" s="558">
        <f t="shared" si="1"/>
        <v>44.05</v>
      </c>
      <c r="D46" s="561"/>
      <c r="E46" s="389">
        <v>14380</v>
      </c>
      <c r="F46" s="388">
        <f t="shared" si="2"/>
        <v>5333</v>
      </c>
      <c r="G46" s="466">
        <f t="shared" si="0"/>
        <v>3917</v>
      </c>
      <c r="H46" s="562"/>
    </row>
    <row r="47" spans="1:8" x14ac:dyDescent="0.2">
      <c r="A47" s="378">
        <v>186</v>
      </c>
      <c r="B47" s="386"/>
      <c r="C47" s="558">
        <f t="shared" si="1"/>
        <v>44.11</v>
      </c>
      <c r="D47" s="561"/>
      <c r="E47" s="389">
        <v>14380</v>
      </c>
      <c r="F47" s="388">
        <f t="shared" si="2"/>
        <v>5326</v>
      </c>
      <c r="G47" s="466">
        <f t="shared" si="0"/>
        <v>3912</v>
      </c>
      <c r="H47" s="562"/>
    </row>
    <row r="48" spans="1:8" x14ac:dyDescent="0.2">
      <c r="A48" s="378">
        <v>187</v>
      </c>
      <c r="B48" s="386"/>
      <c r="C48" s="558">
        <f t="shared" si="1"/>
        <v>44.17</v>
      </c>
      <c r="D48" s="561"/>
      <c r="E48" s="389">
        <v>14380</v>
      </c>
      <c r="F48" s="388">
        <f t="shared" si="2"/>
        <v>5319</v>
      </c>
      <c r="G48" s="466">
        <f t="shared" si="0"/>
        <v>3907</v>
      </c>
      <c r="H48" s="562"/>
    </row>
    <row r="49" spans="1:8" x14ac:dyDescent="0.2">
      <c r="A49" s="378">
        <v>188</v>
      </c>
      <c r="B49" s="386"/>
      <c r="C49" s="558">
        <f t="shared" si="1"/>
        <v>44.23</v>
      </c>
      <c r="D49" s="561"/>
      <c r="E49" s="389">
        <v>14380</v>
      </c>
      <c r="F49" s="388">
        <f t="shared" si="2"/>
        <v>5311</v>
      </c>
      <c r="G49" s="466">
        <f t="shared" si="0"/>
        <v>3901</v>
      </c>
      <c r="H49" s="562"/>
    </row>
    <row r="50" spans="1:8" x14ac:dyDescent="0.2">
      <c r="A50" s="378">
        <v>189</v>
      </c>
      <c r="B50" s="386"/>
      <c r="C50" s="558">
        <f t="shared" si="1"/>
        <v>44.29</v>
      </c>
      <c r="D50" s="561"/>
      <c r="E50" s="389">
        <v>14380</v>
      </c>
      <c r="F50" s="388">
        <f t="shared" si="2"/>
        <v>5304</v>
      </c>
      <c r="G50" s="466">
        <f t="shared" si="0"/>
        <v>3896</v>
      </c>
      <c r="H50" s="562"/>
    </row>
    <row r="51" spans="1:8" x14ac:dyDescent="0.2">
      <c r="A51" s="378">
        <v>190</v>
      </c>
      <c r="B51" s="386"/>
      <c r="C51" s="558">
        <f t="shared" si="1"/>
        <v>44.35</v>
      </c>
      <c r="D51" s="561"/>
      <c r="E51" s="389">
        <v>14380</v>
      </c>
      <c r="F51" s="388">
        <f t="shared" si="2"/>
        <v>5297</v>
      </c>
      <c r="G51" s="466">
        <f t="shared" si="0"/>
        <v>3891</v>
      </c>
      <c r="H51" s="562"/>
    </row>
    <row r="52" spans="1:8" x14ac:dyDescent="0.2">
      <c r="A52" s="378">
        <v>191</v>
      </c>
      <c r="B52" s="386"/>
      <c r="C52" s="558">
        <f t="shared" si="1"/>
        <v>44.41</v>
      </c>
      <c r="D52" s="561"/>
      <c r="E52" s="389">
        <v>14380</v>
      </c>
      <c r="F52" s="388">
        <f t="shared" si="2"/>
        <v>5290</v>
      </c>
      <c r="G52" s="466">
        <f t="shared" si="0"/>
        <v>3886</v>
      </c>
      <c r="H52" s="562"/>
    </row>
    <row r="53" spans="1:8" x14ac:dyDescent="0.2">
      <c r="A53" s="378">
        <v>192</v>
      </c>
      <c r="B53" s="386"/>
      <c r="C53" s="558">
        <f t="shared" si="1"/>
        <v>44.46</v>
      </c>
      <c r="D53" s="561"/>
      <c r="E53" s="389">
        <v>14380</v>
      </c>
      <c r="F53" s="388">
        <f t="shared" si="2"/>
        <v>5284</v>
      </c>
      <c r="G53" s="466">
        <f t="shared" si="0"/>
        <v>3881</v>
      </c>
      <c r="H53" s="562"/>
    </row>
    <row r="54" spans="1:8" x14ac:dyDescent="0.2">
      <c r="A54" s="378">
        <v>193</v>
      </c>
      <c r="B54" s="386"/>
      <c r="C54" s="558">
        <f t="shared" si="1"/>
        <v>44.52</v>
      </c>
      <c r="D54" s="561"/>
      <c r="E54" s="389">
        <v>14380</v>
      </c>
      <c r="F54" s="388">
        <f t="shared" si="2"/>
        <v>5277</v>
      </c>
      <c r="G54" s="466">
        <f t="shared" si="0"/>
        <v>3876</v>
      </c>
      <c r="H54" s="562"/>
    </row>
    <row r="55" spans="1:8" x14ac:dyDescent="0.2">
      <c r="A55" s="378">
        <v>194</v>
      </c>
      <c r="B55" s="386"/>
      <c r="C55" s="558">
        <f t="shared" si="1"/>
        <v>44.58</v>
      </c>
      <c r="D55" s="561"/>
      <c r="E55" s="389">
        <v>14380</v>
      </c>
      <c r="F55" s="388">
        <f t="shared" si="2"/>
        <v>5270</v>
      </c>
      <c r="G55" s="466">
        <f t="shared" si="0"/>
        <v>3871</v>
      </c>
      <c r="H55" s="562"/>
    </row>
    <row r="56" spans="1:8" x14ac:dyDescent="0.2">
      <c r="A56" s="378">
        <v>195</v>
      </c>
      <c r="B56" s="386"/>
      <c r="C56" s="558">
        <f t="shared" si="1"/>
        <v>44.64</v>
      </c>
      <c r="D56" s="561"/>
      <c r="E56" s="389">
        <v>14380</v>
      </c>
      <c r="F56" s="388">
        <f t="shared" si="2"/>
        <v>5263</v>
      </c>
      <c r="G56" s="466">
        <f t="shared" si="0"/>
        <v>3866</v>
      </c>
      <c r="H56" s="562"/>
    </row>
    <row r="57" spans="1:8" x14ac:dyDescent="0.2">
      <c r="A57" s="378">
        <v>196</v>
      </c>
      <c r="B57" s="386"/>
      <c r="C57" s="558">
        <f t="shared" si="1"/>
        <v>44.7</v>
      </c>
      <c r="D57" s="561"/>
      <c r="E57" s="389">
        <v>14380</v>
      </c>
      <c r="F57" s="388">
        <f t="shared" si="2"/>
        <v>5256</v>
      </c>
      <c r="G57" s="466">
        <f t="shared" si="0"/>
        <v>3860</v>
      </c>
      <c r="H57" s="562"/>
    </row>
    <row r="58" spans="1:8" x14ac:dyDescent="0.2">
      <c r="A58" s="378">
        <v>197</v>
      </c>
      <c r="B58" s="386"/>
      <c r="C58" s="558">
        <f t="shared" si="1"/>
        <v>44.76</v>
      </c>
      <c r="D58" s="561"/>
      <c r="E58" s="389">
        <v>14380</v>
      </c>
      <c r="F58" s="388">
        <f t="shared" si="2"/>
        <v>5249</v>
      </c>
      <c r="G58" s="466">
        <f t="shared" si="0"/>
        <v>3855</v>
      </c>
      <c r="H58" s="562"/>
    </row>
    <row r="59" spans="1:8" x14ac:dyDescent="0.2">
      <c r="A59" s="378">
        <v>198</v>
      </c>
      <c r="B59" s="386"/>
      <c r="C59" s="558">
        <f t="shared" si="1"/>
        <v>44.81</v>
      </c>
      <c r="D59" s="561"/>
      <c r="E59" s="389">
        <v>14380</v>
      </c>
      <c r="F59" s="388">
        <f t="shared" si="2"/>
        <v>5243</v>
      </c>
      <c r="G59" s="466">
        <f t="shared" si="0"/>
        <v>3851</v>
      </c>
      <c r="H59" s="562"/>
    </row>
    <row r="60" spans="1:8" x14ac:dyDescent="0.2">
      <c r="A60" s="378">
        <v>199</v>
      </c>
      <c r="B60" s="386"/>
      <c r="C60" s="558">
        <f t="shared" si="1"/>
        <v>44.87</v>
      </c>
      <c r="D60" s="561"/>
      <c r="E60" s="389">
        <v>14380</v>
      </c>
      <c r="F60" s="388">
        <f t="shared" si="2"/>
        <v>5236</v>
      </c>
      <c r="G60" s="466">
        <f t="shared" si="0"/>
        <v>3846</v>
      </c>
      <c r="H60" s="562"/>
    </row>
    <row r="61" spans="1:8" x14ac:dyDescent="0.2">
      <c r="A61" s="378">
        <v>200</v>
      </c>
      <c r="B61" s="386"/>
      <c r="C61" s="558">
        <f t="shared" si="1"/>
        <v>44.93</v>
      </c>
      <c r="D61" s="561"/>
      <c r="E61" s="389">
        <v>14380</v>
      </c>
      <c r="F61" s="388">
        <f t="shared" si="2"/>
        <v>5229</v>
      </c>
      <c r="G61" s="466">
        <f t="shared" si="0"/>
        <v>3841</v>
      </c>
      <c r="H61" s="562"/>
    </row>
    <row r="62" spans="1:8" x14ac:dyDescent="0.2">
      <c r="A62" s="378">
        <v>201</v>
      </c>
      <c r="B62" s="386"/>
      <c r="C62" s="558">
        <f t="shared" si="1"/>
        <v>44.99</v>
      </c>
      <c r="D62" s="561"/>
      <c r="E62" s="389">
        <v>14380</v>
      </c>
      <c r="F62" s="388">
        <f t="shared" si="2"/>
        <v>5222</v>
      </c>
      <c r="G62" s="466">
        <f t="shared" si="0"/>
        <v>3836</v>
      </c>
      <c r="H62" s="562"/>
    </row>
    <row r="63" spans="1:8" x14ac:dyDescent="0.2">
      <c r="A63" s="378">
        <v>202</v>
      </c>
      <c r="B63" s="386"/>
      <c r="C63" s="558">
        <f t="shared" si="1"/>
        <v>45.04</v>
      </c>
      <c r="D63" s="561"/>
      <c r="E63" s="389">
        <v>14380</v>
      </c>
      <c r="F63" s="388">
        <f t="shared" si="2"/>
        <v>5216</v>
      </c>
      <c r="G63" s="466">
        <f t="shared" si="0"/>
        <v>3831</v>
      </c>
      <c r="H63" s="562"/>
    </row>
    <row r="64" spans="1:8" x14ac:dyDescent="0.2">
      <c r="A64" s="378">
        <v>203</v>
      </c>
      <c r="B64" s="386"/>
      <c r="C64" s="558">
        <f t="shared" si="1"/>
        <v>45.1</v>
      </c>
      <c r="D64" s="561"/>
      <c r="E64" s="389">
        <v>14380</v>
      </c>
      <c r="F64" s="388">
        <f t="shared" si="2"/>
        <v>5209</v>
      </c>
      <c r="G64" s="466">
        <f t="shared" si="0"/>
        <v>3826</v>
      </c>
      <c r="H64" s="562"/>
    </row>
    <row r="65" spans="1:8" x14ac:dyDescent="0.2">
      <c r="A65" s="378">
        <v>204</v>
      </c>
      <c r="B65" s="386"/>
      <c r="C65" s="558">
        <f t="shared" si="1"/>
        <v>45.16</v>
      </c>
      <c r="D65" s="561"/>
      <c r="E65" s="389">
        <v>14380</v>
      </c>
      <c r="F65" s="388">
        <f t="shared" si="2"/>
        <v>5202</v>
      </c>
      <c r="G65" s="466">
        <f t="shared" si="0"/>
        <v>3821</v>
      </c>
      <c r="H65" s="562"/>
    </row>
    <row r="66" spans="1:8" x14ac:dyDescent="0.2">
      <c r="A66" s="378">
        <v>205</v>
      </c>
      <c r="B66" s="386"/>
      <c r="C66" s="558">
        <f t="shared" si="1"/>
        <v>45.22</v>
      </c>
      <c r="D66" s="561"/>
      <c r="E66" s="389">
        <v>14380</v>
      </c>
      <c r="F66" s="388">
        <f t="shared" si="2"/>
        <v>5195</v>
      </c>
      <c r="G66" s="466">
        <f t="shared" si="0"/>
        <v>3816</v>
      </c>
      <c r="H66" s="562"/>
    </row>
    <row r="67" spans="1:8" x14ac:dyDescent="0.2">
      <c r="A67" s="378">
        <v>206</v>
      </c>
      <c r="B67" s="386"/>
      <c r="C67" s="558">
        <f t="shared" si="1"/>
        <v>45.27</v>
      </c>
      <c r="D67" s="561"/>
      <c r="E67" s="389">
        <v>14380</v>
      </c>
      <c r="F67" s="388">
        <f t="shared" si="2"/>
        <v>5189</v>
      </c>
      <c r="G67" s="466">
        <f t="shared" si="0"/>
        <v>3812</v>
      </c>
      <c r="H67" s="562"/>
    </row>
    <row r="68" spans="1:8" x14ac:dyDescent="0.2">
      <c r="A68" s="378">
        <v>207</v>
      </c>
      <c r="B68" s="386"/>
      <c r="C68" s="558">
        <f t="shared" si="1"/>
        <v>45.33</v>
      </c>
      <c r="D68" s="561"/>
      <c r="E68" s="389">
        <v>14380</v>
      </c>
      <c r="F68" s="388">
        <f t="shared" si="2"/>
        <v>5183</v>
      </c>
      <c r="G68" s="466">
        <f t="shared" si="0"/>
        <v>3807</v>
      </c>
      <c r="H68" s="562"/>
    </row>
    <row r="69" spans="1:8" x14ac:dyDescent="0.2">
      <c r="A69" s="378">
        <v>208</v>
      </c>
      <c r="B69" s="386"/>
      <c r="C69" s="558">
        <f t="shared" si="1"/>
        <v>45.39</v>
      </c>
      <c r="D69" s="561"/>
      <c r="E69" s="389">
        <v>14380</v>
      </c>
      <c r="F69" s="388">
        <f t="shared" si="2"/>
        <v>5176</v>
      </c>
      <c r="G69" s="466">
        <f t="shared" si="0"/>
        <v>3802</v>
      </c>
      <c r="H69" s="562"/>
    </row>
    <row r="70" spans="1:8" x14ac:dyDescent="0.2">
      <c r="A70" s="378">
        <v>209</v>
      </c>
      <c r="B70" s="386"/>
      <c r="C70" s="558">
        <f t="shared" si="1"/>
        <v>45.45</v>
      </c>
      <c r="D70" s="561"/>
      <c r="E70" s="389">
        <v>14380</v>
      </c>
      <c r="F70" s="388">
        <f t="shared" si="2"/>
        <v>5169</v>
      </c>
      <c r="G70" s="466">
        <f t="shared" si="0"/>
        <v>3797</v>
      </c>
      <c r="H70" s="562"/>
    </row>
    <row r="71" spans="1:8" x14ac:dyDescent="0.2">
      <c r="A71" s="378">
        <v>210</v>
      </c>
      <c r="B71" s="386"/>
      <c r="C71" s="558">
        <f t="shared" si="1"/>
        <v>45.5</v>
      </c>
      <c r="D71" s="561"/>
      <c r="E71" s="389">
        <v>14380</v>
      </c>
      <c r="F71" s="388">
        <f t="shared" si="2"/>
        <v>5163</v>
      </c>
      <c r="G71" s="466">
        <f t="shared" si="0"/>
        <v>3793</v>
      </c>
      <c r="H71" s="562"/>
    </row>
    <row r="72" spans="1:8" x14ac:dyDescent="0.2">
      <c r="A72" s="378">
        <v>211</v>
      </c>
      <c r="B72" s="386"/>
      <c r="C72" s="558">
        <f t="shared" si="1"/>
        <v>45.56</v>
      </c>
      <c r="D72" s="561"/>
      <c r="E72" s="389">
        <v>14380</v>
      </c>
      <c r="F72" s="388">
        <f t="shared" si="2"/>
        <v>5156</v>
      </c>
      <c r="G72" s="466">
        <f t="shared" si="0"/>
        <v>3788</v>
      </c>
      <c r="H72" s="562"/>
    </row>
    <row r="73" spans="1:8" x14ac:dyDescent="0.2">
      <c r="A73" s="378">
        <v>212</v>
      </c>
      <c r="B73" s="386"/>
      <c r="C73" s="558">
        <f t="shared" si="1"/>
        <v>45.62</v>
      </c>
      <c r="D73" s="561"/>
      <c r="E73" s="389">
        <v>14380</v>
      </c>
      <c r="F73" s="388">
        <f t="shared" si="2"/>
        <v>5150</v>
      </c>
      <c r="G73" s="466">
        <f t="shared" si="0"/>
        <v>3783</v>
      </c>
      <c r="H73" s="562"/>
    </row>
    <row r="74" spans="1:8" x14ac:dyDescent="0.2">
      <c r="A74" s="378">
        <v>213</v>
      </c>
      <c r="B74" s="386"/>
      <c r="C74" s="558">
        <f t="shared" si="1"/>
        <v>45.67</v>
      </c>
      <c r="D74" s="561"/>
      <c r="E74" s="389">
        <v>14380</v>
      </c>
      <c r="F74" s="388">
        <f t="shared" si="2"/>
        <v>5144</v>
      </c>
      <c r="G74" s="466">
        <f t="shared" si="0"/>
        <v>3778</v>
      </c>
      <c r="H74" s="562"/>
    </row>
    <row r="75" spans="1:8" x14ac:dyDescent="0.2">
      <c r="A75" s="378">
        <v>214</v>
      </c>
      <c r="B75" s="386"/>
      <c r="C75" s="558">
        <f t="shared" si="1"/>
        <v>45.73</v>
      </c>
      <c r="D75" s="561"/>
      <c r="E75" s="389">
        <v>14380</v>
      </c>
      <c r="F75" s="388">
        <f t="shared" si="2"/>
        <v>5137</v>
      </c>
      <c r="G75" s="466">
        <f t="shared" si="0"/>
        <v>3773</v>
      </c>
      <c r="H75" s="562"/>
    </row>
    <row r="76" spans="1:8" x14ac:dyDescent="0.2">
      <c r="A76" s="378">
        <v>215</v>
      </c>
      <c r="B76" s="386"/>
      <c r="C76" s="558">
        <f t="shared" si="1"/>
        <v>45.79</v>
      </c>
      <c r="D76" s="561"/>
      <c r="E76" s="389">
        <v>14380</v>
      </c>
      <c r="F76" s="388">
        <f t="shared" si="2"/>
        <v>5130</v>
      </c>
      <c r="G76" s="466">
        <f t="shared" si="0"/>
        <v>3769</v>
      </c>
      <c r="H76" s="562"/>
    </row>
    <row r="77" spans="1:8" x14ac:dyDescent="0.2">
      <c r="A77" s="378">
        <v>216</v>
      </c>
      <c r="B77" s="386"/>
      <c r="C77" s="558">
        <f t="shared" si="1"/>
        <v>45.84</v>
      </c>
      <c r="D77" s="561"/>
      <c r="E77" s="389">
        <v>14380</v>
      </c>
      <c r="F77" s="388">
        <f t="shared" si="2"/>
        <v>5125</v>
      </c>
      <c r="G77" s="466">
        <f t="shared" ref="G77:G140" si="3">ROUND(12*(1/C77*E77),0)</f>
        <v>3764</v>
      </c>
      <c r="H77" s="562"/>
    </row>
    <row r="78" spans="1:8" x14ac:dyDescent="0.2">
      <c r="A78" s="378">
        <v>217</v>
      </c>
      <c r="B78" s="386"/>
      <c r="C78" s="558">
        <f t="shared" si="1"/>
        <v>45.9</v>
      </c>
      <c r="D78" s="561"/>
      <c r="E78" s="389">
        <v>14380</v>
      </c>
      <c r="F78" s="388">
        <f t="shared" si="2"/>
        <v>5118</v>
      </c>
      <c r="G78" s="466">
        <f t="shared" si="3"/>
        <v>3759</v>
      </c>
      <c r="H78" s="562"/>
    </row>
    <row r="79" spans="1:8" x14ac:dyDescent="0.2">
      <c r="A79" s="378">
        <v>218</v>
      </c>
      <c r="B79" s="386"/>
      <c r="C79" s="558">
        <f t="shared" ref="C79:C142" si="4">ROUND((-0.0000491*POWER(A79,2)+0.0818939*A79+34)*0.928,2)</f>
        <v>45.95</v>
      </c>
      <c r="D79" s="561"/>
      <c r="E79" s="389">
        <v>14380</v>
      </c>
      <c r="F79" s="388">
        <f t="shared" ref="F79:F142" si="5">ROUND(12*1.3614*(1/C79*E79)+H79,0)</f>
        <v>5113</v>
      </c>
      <c r="G79" s="466">
        <f t="shared" si="3"/>
        <v>3755</v>
      </c>
      <c r="H79" s="562"/>
    </row>
    <row r="80" spans="1:8" x14ac:dyDescent="0.2">
      <c r="A80" s="378">
        <v>219</v>
      </c>
      <c r="B80" s="386"/>
      <c r="C80" s="558">
        <f t="shared" si="4"/>
        <v>46.01</v>
      </c>
      <c r="D80" s="561"/>
      <c r="E80" s="389">
        <v>14380</v>
      </c>
      <c r="F80" s="388">
        <f t="shared" si="5"/>
        <v>5106</v>
      </c>
      <c r="G80" s="466">
        <f t="shared" si="3"/>
        <v>3750</v>
      </c>
      <c r="H80" s="562"/>
    </row>
    <row r="81" spans="1:8" x14ac:dyDescent="0.2">
      <c r="A81" s="378">
        <v>220</v>
      </c>
      <c r="B81" s="386"/>
      <c r="C81" s="558">
        <f t="shared" si="4"/>
        <v>46.07</v>
      </c>
      <c r="D81" s="561"/>
      <c r="E81" s="389">
        <v>14380</v>
      </c>
      <c r="F81" s="388">
        <f t="shared" si="5"/>
        <v>5099</v>
      </c>
      <c r="G81" s="466">
        <f t="shared" si="3"/>
        <v>3746</v>
      </c>
      <c r="H81" s="562"/>
    </row>
    <row r="82" spans="1:8" x14ac:dyDescent="0.2">
      <c r="A82" s="378">
        <v>221</v>
      </c>
      <c r="B82" s="386"/>
      <c r="C82" s="558">
        <f t="shared" si="4"/>
        <v>46.12</v>
      </c>
      <c r="D82" s="561"/>
      <c r="E82" s="389">
        <v>14380</v>
      </c>
      <c r="F82" s="388">
        <f t="shared" si="5"/>
        <v>5094</v>
      </c>
      <c r="G82" s="466">
        <f t="shared" si="3"/>
        <v>3742</v>
      </c>
      <c r="H82" s="562"/>
    </row>
    <row r="83" spans="1:8" x14ac:dyDescent="0.2">
      <c r="A83" s="378">
        <v>222</v>
      </c>
      <c r="B83" s="386"/>
      <c r="C83" s="558">
        <f t="shared" si="4"/>
        <v>46.18</v>
      </c>
      <c r="D83" s="561"/>
      <c r="E83" s="389">
        <v>14380</v>
      </c>
      <c r="F83" s="388">
        <f t="shared" si="5"/>
        <v>5087</v>
      </c>
      <c r="G83" s="466">
        <f t="shared" si="3"/>
        <v>3737</v>
      </c>
      <c r="H83" s="562"/>
    </row>
    <row r="84" spans="1:8" x14ac:dyDescent="0.2">
      <c r="A84" s="378">
        <v>223</v>
      </c>
      <c r="B84" s="386"/>
      <c r="C84" s="558">
        <f t="shared" si="4"/>
        <v>46.23</v>
      </c>
      <c r="D84" s="561"/>
      <c r="E84" s="389">
        <v>14380</v>
      </c>
      <c r="F84" s="388">
        <f t="shared" si="5"/>
        <v>5082</v>
      </c>
      <c r="G84" s="466">
        <f t="shared" si="3"/>
        <v>3733</v>
      </c>
      <c r="H84" s="562"/>
    </row>
    <row r="85" spans="1:8" x14ac:dyDescent="0.2">
      <c r="A85" s="378">
        <v>224</v>
      </c>
      <c r="B85" s="386"/>
      <c r="C85" s="558">
        <f t="shared" si="4"/>
        <v>46.29</v>
      </c>
      <c r="D85" s="561"/>
      <c r="E85" s="389">
        <v>14380</v>
      </c>
      <c r="F85" s="388">
        <f t="shared" si="5"/>
        <v>5075</v>
      </c>
      <c r="G85" s="466">
        <f t="shared" si="3"/>
        <v>3728</v>
      </c>
      <c r="H85" s="562"/>
    </row>
    <row r="86" spans="1:8" x14ac:dyDescent="0.2">
      <c r="A86" s="378">
        <v>225</v>
      </c>
      <c r="B86" s="386"/>
      <c r="C86" s="558">
        <f t="shared" si="4"/>
        <v>46.34</v>
      </c>
      <c r="D86" s="561"/>
      <c r="E86" s="389">
        <v>14380</v>
      </c>
      <c r="F86" s="388">
        <f t="shared" si="5"/>
        <v>5070</v>
      </c>
      <c r="G86" s="466">
        <f t="shared" si="3"/>
        <v>3724</v>
      </c>
      <c r="H86" s="562"/>
    </row>
    <row r="87" spans="1:8" x14ac:dyDescent="0.2">
      <c r="A87" s="378">
        <v>226</v>
      </c>
      <c r="B87" s="386"/>
      <c r="C87" s="558">
        <f t="shared" si="4"/>
        <v>46.4</v>
      </c>
      <c r="D87" s="561"/>
      <c r="E87" s="389">
        <v>14380</v>
      </c>
      <c r="F87" s="388">
        <f t="shared" si="5"/>
        <v>5063</v>
      </c>
      <c r="G87" s="466">
        <f t="shared" si="3"/>
        <v>3719</v>
      </c>
      <c r="H87" s="562"/>
    </row>
    <row r="88" spans="1:8" x14ac:dyDescent="0.2">
      <c r="A88" s="378">
        <v>227</v>
      </c>
      <c r="B88" s="386"/>
      <c r="C88" s="558">
        <f t="shared" si="4"/>
        <v>46.46</v>
      </c>
      <c r="D88" s="561"/>
      <c r="E88" s="389">
        <v>14380</v>
      </c>
      <c r="F88" s="388">
        <f t="shared" si="5"/>
        <v>5056</v>
      </c>
      <c r="G88" s="466">
        <f t="shared" si="3"/>
        <v>3714</v>
      </c>
      <c r="H88" s="562"/>
    </row>
    <row r="89" spans="1:8" x14ac:dyDescent="0.2">
      <c r="A89" s="378">
        <v>228</v>
      </c>
      <c r="B89" s="386"/>
      <c r="C89" s="558">
        <f t="shared" si="4"/>
        <v>46.51</v>
      </c>
      <c r="D89" s="561"/>
      <c r="E89" s="389">
        <v>14380</v>
      </c>
      <c r="F89" s="388">
        <f t="shared" si="5"/>
        <v>5051</v>
      </c>
      <c r="G89" s="466">
        <f t="shared" si="3"/>
        <v>3710</v>
      </c>
      <c r="H89" s="562"/>
    </row>
    <row r="90" spans="1:8" x14ac:dyDescent="0.2">
      <c r="A90" s="378">
        <v>229</v>
      </c>
      <c r="B90" s="386"/>
      <c r="C90" s="558">
        <f t="shared" si="4"/>
        <v>46.57</v>
      </c>
      <c r="D90" s="561"/>
      <c r="E90" s="389">
        <v>14380</v>
      </c>
      <c r="F90" s="388">
        <f t="shared" si="5"/>
        <v>5045</v>
      </c>
      <c r="G90" s="466">
        <f t="shared" si="3"/>
        <v>3705</v>
      </c>
      <c r="H90" s="562"/>
    </row>
    <row r="91" spans="1:8" x14ac:dyDescent="0.2">
      <c r="A91" s="378">
        <v>230</v>
      </c>
      <c r="B91" s="386"/>
      <c r="C91" s="558">
        <f t="shared" si="4"/>
        <v>46.62</v>
      </c>
      <c r="D91" s="561"/>
      <c r="E91" s="389">
        <v>14380</v>
      </c>
      <c r="F91" s="388">
        <f t="shared" si="5"/>
        <v>5039</v>
      </c>
      <c r="G91" s="466">
        <f t="shared" si="3"/>
        <v>3701</v>
      </c>
      <c r="H91" s="562"/>
    </row>
    <row r="92" spans="1:8" x14ac:dyDescent="0.2">
      <c r="A92" s="378">
        <v>231</v>
      </c>
      <c r="B92" s="386"/>
      <c r="C92" s="558">
        <f t="shared" si="4"/>
        <v>46.68</v>
      </c>
      <c r="D92" s="561"/>
      <c r="E92" s="389">
        <v>14380</v>
      </c>
      <c r="F92" s="388">
        <f t="shared" si="5"/>
        <v>5033</v>
      </c>
      <c r="G92" s="466">
        <f t="shared" si="3"/>
        <v>3697</v>
      </c>
      <c r="H92" s="562"/>
    </row>
    <row r="93" spans="1:8" x14ac:dyDescent="0.2">
      <c r="A93" s="378">
        <v>232</v>
      </c>
      <c r="B93" s="386"/>
      <c r="C93" s="558">
        <f t="shared" si="4"/>
        <v>46.73</v>
      </c>
      <c r="D93" s="561"/>
      <c r="E93" s="389">
        <v>14380</v>
      </c>
      <c r="F93" s="388">
        <f t="shared" si="5"/>
        <v>5027</v>
      </c>
      <c r="G93" s="466">
        <f t="shared" si="3"/>
        <v>3693</v>
      </c>
      <c r="H93" s="562"/>
    </row>
    <row r="94" spans="1:8" x14ac:dyDescent="0.2">
      <c r="A94" s="378">
        <v>233</v>
      </c>
      <c r="B94" s="386"/>
      <c r="C94" s="558">
        <f t="shared" si="4"/>
        <v>46.79</v>
      </c>
      <c r="D94" s="561"/>
      <c r="E94" s="389">
        <v>14380</v>
      </c>
      <c r="F94" s="388">
        <f t="shared" si="5"/>
        <v>5021</v>
      </c>
      <c r="G94" s="466">
        <f t="shared" si="3"/>
        <v>3688</v>
      </c>
      <c r="H94" s="562"/>
    </row>
    <row r="95" spans="1:8" x14ac:dyDescent="0.2">
      <c r="A95" s="378">
        <v>234</v>
      </c>
      <c r="B95" s="386"/>
      <c r="C95" s="558">
        <f t="shared" si="4"/>
        <v>46.84</v>
      </c>
      <c r="D95" s="561"/>
      <c r="E95" s="389">
        <v>14380</v>
      </c>
      <c r="F95" s="388">
        <f t="shared" si="5"/>
        <v>5015</v>
      </c>
      <c r="G95" s="466">
        <f t="shared" si="3"/>
        <v>3684</v>
      </c>
      <c r="H95" s="562"/>
    </row>
    <row r="96" spans="1:8" x14ac:dyDescent="0.2">
      <c r="A96" s="378">
        <v>235</v>
      </c>
      <c r="B96" s="386"/>
      <c r="C96" s="558">
        <f t="shared" si="4"/>
        <v>46.9</v>
      </c>
      <c r="D96" s="561"/>
      <c r="E96" s="389">
        <v>14380</v>
      </c>
      <c r="F96" s="388">
        <f t="shared" si="5"/>
        <v>5009</v>
      </c>
      <c r="G96" s="466">
        <f t="shared" si="3"/>
        <v>3679</v>
      </c>
      <c r="H96" s="562"/>
    </row>
    <row r="97" spans="1:8" x14ac:dyDescent="0.2">
      <c r="A97" s="378">
        <v>236</v>
      </c>
      <c r="B97" s="386"/>
      <c r="C97" s="558">
        <f t="shared" si="4"/>
        <v>46.95</v>
      </c>
      <c r="D97" s="561"/>
      <c r="E97" s="389">
        <v>14380</v>
      </c>
      <c r="F97" s="388">
        <f t="shared" si="5"/>
        <v>5004</v>
      </c>
      <c r="G97" s="466">
        <f t="shared" si="3"/>
        <v>3675</v>
      </c>
      <c r="H97" s="562"/>
    </row>
    <row r="98" spans="1:8" x14ac:dyDescent="0.2">
      <c r="A98" s="378">
        <v>237</v>
      </c>
      <c r="B98" s="386"/>
      <c r="C98" s="558">
        <f t="shared" si="4"/>
        <v>47</v>
      </c>
      <c r="D98" s="561"/>
      <c r="E98" s="389">
        <v>14380</v>
      </c>
      <c r="F98" s="388">
        <f t="shared" si="5"/>
        <v>4998</v>
      </c>
      <c r="G98" s="466">
        <f t="shared" si="3"/>
        <v>3671</v>
      </c>
      <c r="H98" s="562"/>
    </row>
    <row r="99" spans="1:8" x14ac:dyDescent="0.2">
      <c r="A99" s="378">
        <v>238</v>
      </c>
      <c r="B99" s="386"/>
      <c r="C99" s="558">
        <f t="shared" si="4"/>
        <v>47.06</v>
      </c>
      <c r="D99" s="561"/>
      <c r="E99" s="389">
        <v>14380</v>
      </c>
      <c r="F99" s="388">
        <f t="shared" si="5"/>
        <v>4992</v>
      </c>
      <c r="G99" s="466">
        <f t="shared" si="3"/>
        <v>3667</v>
      </c>
      <c r="H99" s="562"/>
    </row>
    <row r="100" spans="1:8" x14ac:dyDescent="0.2">
      <c r="A100" s="378">
        <v>239</v>
      </c>
      <c r="B100" s="386"/>
      <c r="C100" s="558">
        <f t="shared" si="4"/>
        <v>47.11</v>
      </c>
      <c r="D100" s="561"/>
      <c r="E100" s="389">
        <v>14380</v>
      </c>
      <c r="F100" s="388">
        <f t="shared" si="5"/>
        <v>4987</v>
      </c>
      <c r="G100" s="466">
        <f t="shared" si="3"/>
        <v>3663</v>
      </c>
      <c r="H100" s="562"/>
    </row>
    <row r="101" spans="1:8" x14ac:dyDescent="0.2">
      <c r="A101" s="378">
        <v>240</v>
      </c>
      <c r="B101" s="386"/>
      <c r="C101" s="558">
        <f t="shared" si="4"/>
        <v>47.17</v>
      </c>
      <c r="D101" s="561"/>
      <c r="E101" s="389">
        <v>14380</v>
      </c>
      <c r="F101" s="388">
        <f t="shared" si="5"/>
        <v>4980</v>
      </c>
      <c r="G101" s="466">
        <f t="shared" si="3"/>
        <v>3658</v>
      </c>
      <c r="H101" s="562"/>
    </row>
    <row r="102" spans="1:8" x14ac:dyDescent="0.2">
      <c r="A102" s="378">
        <v>241</v>
      </c>
      <c r="B102" s="386"/>
      <c r="C102" s="558">
        <f t="shared" si="4"/>
        <v>47.22</v>
      </c>
      <c r="D102" s="561"/>
      <c r="E102" s="389">
        <v>14380</v>
      </c>
      <c r="F102" s="388">
        <f t="shared" si="5"/>
        <v>4975</v>
      </c>
      <c r="G102" s="466">
        <f t="shared" si="3"/>
        <v>3654</v>
      </c>
      <c r="H102" s="562"/>
    </row>
    <row r="103" spans="1:8" x14ac:dyDescent="0.2">
      <c r="A103" s="378">
        <v>242</v>
      </c>
      <c r="B103" s="386"/>
      <c r="C103" s="558">
        <f t="shared" si="4"/>
        <v>47.27</v>
      </c>
      <c r="D103" s="561"/>
      <c r="E103" s="389">
        <v>14380</v>
      </c>
      <c r="F103" s="388">
        <f t="shared" si="5"/>
        <v>4970</v>
      </c>
      <c r="G103" s="466">
        <f t="shared" si="3"/>
        <v>3651</v>
      </c>
      <c r="H103" s="562"/>
    </row>
    <row r="104" spans="1:8" x14ac:dyDescent="0.2">
      <c r="A104" s="378">
        <v>243</v>
      </c>
      <c r="B104" s="386"/>
      <c r="C104" s="558">
        <f t="shared" si="4"/>
        <v>47.33</v>
      </c>
      <c r="D104" s="561"/>
      <c r="E104" s="389">
        <v>14380</v>
      </c>
      <c r="F104" s="388">
        <f t="shared" si="5"/>
        <v>4964</v>
      </c>
      <c r="G104" s="466">
        <f t="shared" si="3"/>
        <v>3646</v>
      </c>
      <c r="H104" s="562"/>
    </row>
    <row r="105" spans="1:8" x14ac:dyDescent="0.2">
      <c r="A105" s="378">
        <v>244</v>
      </c>
      <c r="B105" s="386"/>
      <c r="C105" s="558">
        <f t="shared" si="4"/>
        <v>47.38</v>
      </c>
      <c r="D105" s="561"/>
      <c r="E105" s="389">
        <v>14380</v>
      </c>
      <c r="F105" s="388">
        <f t="shared" si="5"/>
        <v>4958</v>
      </c>
      <c r="G105" s="466">
        <f t="shared" si="3"/>
        <v>3642</v>
      </c>
      <c r="H105" s="562"/>
    </row>
    <row r="106" spans="1:8" x14ac:dyDescent="0.2">
      <c r="A106" s="378">
        <v>245</v>
      </c>
      <c r="B106" s="386"/>
      <c r="C106" s="558">
        <f t="shared" si="4"/>
        <v>47.44</v>
      </c>
      <c r="D106" s="561"/>
      <c r="E106" s="389">
        <v>14380</v>
      </c>
      <c r="F106" s="388">
        <f t="shared" si="5"/>
        <v>4952</v>
      </c>
      <c r="G106" s="466">
        <f t="shared" si="3"/>
        <v>3637</v>
      </c>
      <c r="H106" s="562"/>
    </row>
    <row r="107" spans="1:8" x14ac:dyDescent="0.2">
      <c r="A107" s="378">
        <v>246</v>
      </c>
      <c r="B107" s="386"/>
      <c r="C107" s="558">
        <f t="shared" si="4"/>
        <v>47.49</v>
      </c>
      <c r="D107" s="561"/>
      <c r="E107" s="389">
        <v>14380</v>
      </c>
      <c r="F107" s="388">
        <f t="shared" si="5"/>
        <v>4947</v>
      </c>
      <c r="G107" s="466">
        <f t="shared" si="3"/>
        <v>3634</v>
      </c>
      <c r="H107" s="562"/>
    </row>
    <row r="108" spans="1:8" x14ac:dyDescent="0.2">
      <c r="A108" s="378">
        <v>247</v>
      </c>
      <c r="B108" s="386"/>
      <c r="C108" s="558">
        <f t="shared" si="4"/>
        <v>47.54</v>
      </c>
      <c r="D108" s="561"/>
      <c r="E108" s="389">
        <v>14380</v>
      </c>
      <c r="F108" s="388">
        <f t="shared" si="5"/>
        <v>4942</v>
      </c>
      <c r="G108" s="466">
        <f t="shared" si="3"/>
        <v>3630</v>
      </c>
      <c r="H108" s="562"/>
    </row>
    <row r="109" spans="1:8" x14ac:dyDescent="0.2">
      <c r="A109" s="378">
        <v>248</v>
      </c>
      <c r="B109" s="386"/>
      <c r="C109" s="558">
        <f t="shared" si="4"/>
        <v>47.6</v>
      </c>
      <c r="D109" s="561"/>
      <c r="E109" s="389">
        <v>14380</v>
      </c>
      <c r="F109" s="388">
        <f t="shared" si="5"/>
        <v>4935</v>
      </c>
      <c r="G109" s="466">
        <f t="shared" si="3"/>
        <v>3625</v>
      </c>
      <c r="H109" s="562"/>
    </row>
    <row r="110" spans="1:8" x14ac:dyDescent="0.2">
      <c r="A110" s="378">
        <v>249</v>
      </c>
      <c r="B110" s="386"/>
      <c r="C110" s="558">
        <f t="shared" si="4"/>
        <v>47.65</v>
      </c>
      <c r="D110" s="561"/>
      <c r="E110" s="389">
        <v>14380</v>
      </c>
      <c r="F110" s="388">
        <f t="shared" si="5"/>
        <v>4930</v>
      </c>
      <c r="G110" s="466">
        <f t="shared" si="3"/>
        <v>3621</v>
      </c>
      <c r="H110" s="562"/>
    </row>
    <row r="111" spans="1:8" x14ac:dyDescent="0.2">
      <c r="A111" s="378">
        <v>250</v>
      </c>
      <c r="B111" s="386"/>
      <c r="C111" s="558">
        <f t="shared" si="4"/>
        <v>47.7</v>
      </c>
      <c r="D111" s="561"/>
      <c r="E111" s="389">
        <v>14380</v>
      </c>
      <c r="F111" s="388">
        <f t="shared" si="5"/>
        <v>4925</v>
      </c>
      <c r="G111" s="466">
        <f t="shared" si="3"/>
        <v>3618</v>
      </c>
      <c r="H111" s="562"/>
    </row>
    <row r="112" spans="1:8" x14ac:dyDescent="0.2">
      <c r="A112" s="378">
        <v>251</v>
      </c>
      <c r="B112" s="386"/>
      <c r="C112" s="558">
        <f t="shared" si="4"/>
        <v>47.76</v>
      </c>
      <c r="D112" s="561"/>
      <c r="E112" s="389">
        <v>14380</v>
      </c>
      <c r="F112" s="388">
        <f t="shared" si="5"/>
        <v>4919</v>
      </c>
      <c r="G112" s="466">
        <f t="shared" si="3"/>
        <v>3613</v>
      </c>
      <c r="H112" s="562"/>
    </row>
    <row r="113" spans="1:8" x14ac:dyDescent="0.2">
      <c r="A113" s="378">
        <v>252</v>
      </c>
      <c r="B113" s="386"/>
      <c r="C113" s="558">
        <f t="shared" si="4"/>
        <v>47.81</v>
      </c>
      <c r="D113" s="561"/>
      <c r="E113" s="389">
        <v>14380</v>
      </c>
      <c r="F113" s="388">
        <f t="shared" si="5"/>
        <v>4914</v>
      </c>
      <c r="G113" s="466">
        <f t="shared" si="3"/>
        <v>3609</v>
      </c>
      <c r="H113" s="562"/>
    </row>
    <row r="114" spans="1:8" x14ac:dyDescent="0.2">
      <c r="A114" s="378">
        <v>253</v>
      </c>
      <c r="B114" s="386"/>
      <c r="C114" s="558">
        <f t="shared" si="4"/>
        <v>47.86</v>
      </c>
      <c r="D114" s="561"/>
      <c r="E114" s="389">
        <v>14380</v>
      </c>
      <c r="F114" s="388">
        <f t="shared" si="5"/>
        <v>4909</v>
      </c>
      <c r="G114" s="466">
        <f t="shared" si="3"/>
        <v>3606</v>
      </c>
      <c r="H114" s="562"/>
    </row>
    <row r="115" spans="1:8" x14ac:dyDescent="0.2">
      <c r="A115" s="378">
        <v>254</v>
      </c>
      <c r="B115" s="386"/>
      <c r="C115" s="558">
        <f t="shared" si="4"/>
        <v>47.92</v>
      </c>
      <c r="D115" s="561"/>
      <c r="E115" s="389">
        <v>14380</v>
      </c>
      <c r="F115" s="388">
        <f t="shared" si="5"/>
        <v>4902</v>
      </c>
      <c r="G115" s="466">
        <f t="shared" si="3"/>
        <v>3601</v>
      </c>
      <c r="H115" s="562"/>
    </row>
    <row r="116" spans="1:8" x14ac:dyDescent="0.2">
      <c r="A116" s="378">
        <v>255</v>
      </c>
      <c r="B116" s="386"/>
      <c r="C116" s="558">
        <f t="shared" si="4"/>
        <v>47.97</v>
      </c>
      <c r="D116" s="561"/>
      <c r="E116" s="389">
        <v>14380</v>
      </c>
      <c r="F116" s="388">
        <f t="shared" si="5"/>
        <v>4897</v>
      </c>
      <c r="G116" s="466">
        <f t="shared" si="3"/>
        <v>3597</v>
      </c>
      <c r="H116" s="562"/>
    </row>
    <row r="117" spans="1:8" x14ac:dyDescent="0.2">
      <c r="A117" s="378">
        <v>256</v>
      </c>
      <c r="B117" s="386"/>
      <c r="C117" s="558">
        <f t="shared" si="4"/>
        <v>48.02</v>
      </c>
      <c r="D117" s="561"/>
      <c r="E117" s="389">
        <v>14380</v>
      </c>
      <c r="F117" s="388">
        <f t="shared" si="5"/>
        <v>4892</v>
      </c>
      <c r="G117" s="466">
        <f t="shared" si="3"/>
        <v>3594</v>
      </c>
      <c r="H117" s="562"/>
    </row>
    <row r="118" spans="1:8" x14ac:dyDescent="0.2">
      <c r="A118" s="378">
        <v>257</v>
      </c>
      <c r="B118" s="386"/>
      <c r="C118" s="558">
        <f t="shared" si="4"/>
        <v>48.07</v>
      </c>
      <c r="D118" s="561"/>
      <c r="E118" s="389">
        <v>14380</v>
      </c>
      <c r="F118" s="388">
        <f t="shared" si="5"/>
        <v>4887</v>
      </c>
      <c r="G118" s="466">
        <f t="shared" si="3"/>
        <v>3590</v>
      </c>
      <c r="H118" s="562"/>
    </row>
    <row r="119" spans="1:8" x14ac:dyDescent="0.2">
      <c r="A119" s="378">
        <v>258</v>
      </c>
      <c r="B119" s="386"/>
      <c r="C119" s="558">
        <f t="shared" si="4"/>
        <v>48.13</v>
      </c>
      <c r="D119" s="561"/>
      <c r="E119" s="389">
        <v>14380</v>
      </c>
      <c r="F119" s="388">
        <f t="shared" si="5"/>
        <v>4881</v>
      </c>
      <c r="G119" s="466">
        <f t="shared" si="3"/>
        <v>3585</v>
      </c>
      <c r="H119" s="562"/>
    </row>
    <row r="120" spans="1:8" x14ac:dyDescent="0.2">
      <c r="A120" s="378">
        <v>259</v>
      </c>
      <c r="B120" s="386"/>
      <c r="C120" s="558">
        <f t="shared" si="4"/>
        <v>48.18</v>
      </c>
      <c r="D120" s="561"/>
      <c r="E120" s="389">
        <v>14380</v>
      </c>
      <c r="F120" s="388">
        <f t="shared" si="5"/>
        <v>4876</v>
      </c>
      <c r="G120" s="466">
        <f t="shared" si="3"/>
        <v>3582</v>
      </c>
      <c r="H120" s="562"/>
    </row>
    <row r="121" spans="1:8" x14ac:dyDescent="0.2">
      <c r="A121" s="378">
        <v>260</v>
      </c>
      <c r="B121" s="386"/>
      <c r="C121" s="558">
        <f t="shared" si="4"/>
        <v>48.23</v>
      </c>
      <c r="D121" s="561"/>
      <c r="E121" s="389">
        <v>14380</v>
      </c>
      <c r="F121" s="388">
        <f t="shared" si="5"/>
        <v>4871</v>
      </c>
      <c r="G121" s="466">
        <f t="shared" si="3"/>
        <v>3578</v>
      </c>
      <c r="H121" s="562"/>
    </row>
    <row r="122" spans="1:8" x14ac:dyDescent="0.2">
      <c r="A122" s="378">
        <v>261</v>
      </c>
      <c r="B122" s="386"/>
      <c r="C122" s="558">
        <f t="shared" si="4"/>
        <v>48.28</v>
      </c>
      <c r="D122" s="561"/>
      <c r="E122" s="389">
        <v>14380</v>
      </c>
      <c r="F122" s="388">
        <f t="shared" si="5"/>
        <v>4866</v>
      </c>
      <c r="G122" s="466">
        <f t="shared" si="3"/>
        <v>3574</v>
      </c>
      <c r="H122" s="562"/>
    </row>
    <row r="123" spans="1:8" x14ac:dyDescent="0.2">
      <c r="A123" s="378">
        <v>262</v>
      </c>
      <c r="B123" s="386"/>
      <c r="C123" s="558">
        <f t="shared" si="4"/>
        <v>48.34</v>
      </c>
      <c r="D123" s="561"/>
      <c r="E123" s="389">
        <v>14380</v>
      </c>
      <c r="F123" s="388">
        <f t="shared" si="5"/>
        <v>4860</v>
      </c>
      <c r="G123" s="466">
        <f t="shared" si="3"/>
        <v>3570</v>
      </c>
      <c r="H123" s="562"/>
    </row>
    <row r="124" spans="1:8" x14ac:dyDescent="0.2">
      <c r="A124" s="378">
        <v>263</v>
      </c>
      <c r="B124" s="386"/>
      <c r="C124" s="558">
        <f t="shared" si="4"/>
        <v>48.39</v>
      </c>
      <c r="D124" s="561"/>
      <c r="E124" s="389">
        <v>14380</v>
      </c>
      <c r="F124" s="388">
        <f t="shared" si="5"/>
        <v>4855</v>
      </c>
      <c r="G124" s="466">
        <f t="shared" si="3"/>
        <v>3566</v>
      </c>
      <c r="H124" s="562"/>
    </row>
    <row r="125" spans="1:8" x14ac:dyDescent="0.2">
      <c r="A125" s="378">
        <v>264</v>
      </c>
      <c r="B125" s="386"/>
      <c r="C125" s="558">
        <f t="shared" si="4"/>
        <v>48.44</v>
      </c>
      <c r="D125" s="561"/>
      <c r="E125" s="389">
        <v>14380</v>
      </c>
      <c r="F125" s="388">
        <f t="shared" si="5"/>
        <v>4850</v>
      </c>
      <c r="G125" s="466">
        <f t="shared" si="3"/>
        <v>3562</v>
      </c>
      <c r="H125" s="562"/>
    </row>
    <row r="126" spans="1:8" x14ac:dyDescent="0.2">
      <c r="A126" s="378">
        <v>265</v>
      </c>
      <c r="B126" s="386"/>
      <c r="C126" s="558">
        <f t="shared" si="4"/>
        <v>48.49</v>
      </c>
      <c r="D126" s="561"/>
      <c r="E126" s="389">
        <v>14380</v>
      </c>
      <c r="F126" s="388">
        <f t="shared" si="5"/>
        <v>4845</v>
      </c>
      <c r="G126" s="466">
        <f t="shared" si="3"/>
        <v>3559</v>
      </c>
      <c r="H126" s="562"/>
    </row>
    <row r="127" spans="1:8" x14ac:dyDescent="0.2">
      <c r="A127" s="378">
        <v>266</v>
      </c>
      <c r="B127" s="386"/>
      <c r="C127" s="558">
        <f t="shared" si="4"/>
        <v>48.54</v>
      </c>
      <c r="D127" s="561"/>
      <c r="E127" s="389">
        <v>14380</v>
      </c>
      <c r="F127" s="388">
        <f t="shared" si="5"/>
        <v>4840</v>
      </c>
      <c r="G127" s="466">
        <f t="shared" si="3"/>
        <v>3555</v>
      </c>
      <c r="H127" s="562"/>
    </row>
    <row r="128" spans="1:8" x14ac:dyDescent="0.2">
      <c r="A128" s="378">
        <v>267</v>
      </c>
      <c r="B128" s="386"/>
      <c r="C128" s="558">
        <f t="shared" si="4"/>
        <v>48.6</v>
      </c>
      <c r="D128" s="561"/>
      <c r="E128" s="389">
        <v>14380</v>
      </c>
      <c r="F128" s="388">
        <f t="shared" si="5"/>
        <v>4834</v>
      </c>
      <c r="G128" s="466">
        <f t="shared" si="3"/>
        <v>3551</v>
      </c>
      <c r="H128" s="562"/>
    </row>
    <row r="129" spans="1:8" x14ac:dyDescent="0.2">
      <c r="A129" s="378">
        <v>268</v>
      </c>
      <c r="B129" s="386"/>
      <c r="C129" s="558">
        <f t="shared" si="4"/>
        <v>48.65</v>
      </c>
      <c r="D129" s="561"/>
      <c r="E129" s="389">
        <v>14380</v>
      </c>
      <c r="F129" s="388">
        <f t="shared" si="5"/>
        <v>4829</v>
      </c>
      <c r="G129" s="466">
        <f t="shared" si="3"/>
        <v>3547</v>
      </c>
      <c r="H129" s="562"/>
    </row>
    <row r="130" spans="1:8" x14ac:dyDescent="0.2">
      <c r="A130" s="378">
        <v>269</v>
      </c>
      <c r="B130" s="386"/>
      <c r="C130" s="558">
        <f t="shared" si="4"/>
        <v>48.7</v>
      </c>
      <c r="D130" s="561"/>
      <c r="E130" s="389">
        <v>14380</v>
      </c>
      <c r="F130" s="388">
        <f t="shared" si="5"/>
        <v>4824</v>
      </c>
      <c r="G130" s="466">
        <f t="shared" si="3"/>
        <v>3543</v>
      </c>
      <c r="H130" s="562"/>
    </row>
    <row r="131" spans="1:8" x14ac:dyDescent="0.2">
      <c r="A131" s="378">
        <v>270</v>
      </c>
      <c r="B131" s="386"/>
      <c r="C131" s="558">
        <f t="shared" si="4"/>
        <v>48.75</v>
      </c>
      <c r="D131" s="561"/>
      <c r="E131" s="389">
        <v>14380</v>
      </c>
      <c r="F131" s="388">
        <f t="shared" si="5"/>
        <v>4819</v>
      </c>
      <c r="G131" s="466">
        <f t="shared" si="3"/>
        <v>3540</v>
      </c>
      <c r="H131" s="562"/>
    </row>
    <row r="132" spans="1:8" x14ac:dyDescent="0.2">
      <c r="A132" s="378">
        <v>271</v>
      </c>
      <c r="B132" s="386"/>
      <c r="C132" s="558">
        <f t="shared" si="4"/>
        <v>48.8</v>
      </c>
      <c r="D132" s="561"/>
      <c r="E132" s="389">
        <v>14380</v>
      </c>
      <c r="F132" s="388">
        <f t="shared" si="5"/>
        <v>4814</v>
      </c>
      <c r="G132" s="466">
        <f t="shared" si="3"/>
        <v>3536</v>
      </c>
      <c r="H132" s="562"/>
    </row>
    <row r="133" spans="1:8" x14ac:dyDescent="0.2">
      <c r="A133" s="378">
        <v>272</v>
      </c>
      <c r="B133" s="386"/>
      <c r="C133" s="558">
        <f t="shared" si="4"/>
        <v>48.85</v>
      </c>
      <c r="D133" s="561"/>
      <c r="E133" s="389">
        <v>14380</v>
      </c>
      <c r="F133" s="388">
        <f t="shared" si="5"/>
        <v>4809</v>
      </c>
      <c r="G133" s="466">
        <f t="shared" si="3"/>
        <v>3532</v>
      </c>
      <c r="H133" s="562"/>
    </row>
    <row r="134" spans="1:8" x14ac:dyDescent="0.2">
      <c r="A134" s="378">
        <v>273</v>
      </c>
      <c r="B134" s="386"/>
      <c r="C134" s="558">
        <f t="shared" si="4"/>
        <v>48.9</v>
      </c>
      <c r="D134" s="561"/>
      <c r="E134" s="389">
        <v>14380</v>
      </c>
      <c r="F134" s="388">
        <f t="shared" si="5"/>
        <v>4804</v>
      </c>
      <c r="G134" s="466">
        <f t="shared" si="3"/>
        <v>3529</v>
      </c>
      <c r="H134" s="562"/>
    </row>
    <row r="135" spans="1:8" x14ac:dyDescent="0.2">
      <c r="A135" s="378">
        <v>274</v>
      </c>
      <c r="B135" s="386"/>
      <c r="C135" s="558">
        <f t="shared" si="4"/>
        <v>48.95</v>
      </c>
      <c r="D135" s="561"/>
      <c r="E135" s="389">
        <v>14380</v>
      </c>
      <c r="F135" s="388">
        <f t="shared" si="5"/>
        <v>4799</v>
      </c>
      <c r="G135" s="466">
        <f t="shared" si="3"/>
        <v>3525</v>
      </c>
      <c r="H135" s="562"/>
    </row>
    <row r="136" spans="1:8" x14ac:dyDescent="0.2">
      <c r="A136" s="378">
        <v>275</v>
      </c>
      <c r="B136" s="386"/>
      <c r="C136" s="558">
        <f t="shared" si="4"/>
        <v>49.01</v>
      </c>
      <c r="D136" s="561"/>
      <c r="E136" s="389">
        <v>14380</v>
      </c>
      <c r="F136" s="388">
        <f t="shared" si="5"/>
        <v>4793</v>
      </c>
      <c r="G136" s="466">
        <f t="shared" si="3"/>
        <v>3521</v>
      </c>
      <c r="H136" s="562"/>
    </row>
    <row r="137" spans="1:8" x14ac:dyDescent="0.2">
      <c r="A137" s="378">
        <v>276</v>
      </c>
      <c r="B137" s="386"/>
      <c r="C137" s="558">
        <f t="shared" si="4"/>
        <v>49.06</v>
      </c>
      <c r="D137" s="561"/>
      <c r="E137" s="389">
        <v>14380</v>
      </c>
      <c r="F137" s="388">
        <f t="shared" si="5"/>
        <v>4788</v>
      </c>
      <c r="G137" s="466">
        <f t="shared" si="3"/>
        <v>3517</v>
      </c>
      <c r="H137" s="562"/>
    </row>
    <row r="138" spans="1:8" x14ac:dyDescent="0.2">
      <c r="A138" s="378">
        <v>277</v>
      </c>
      <c r="B138" s="386"/>
      <c r="C138" s="558">
        <f t="shared" si="4"/>
        <v>49.11</v>
      </c>
      <c r="D138" s="561"/>
      <c r="E138" s="389">
        <v>14380</v>
      </c>
      <c r="F138" s="388">
        <f t="shared" si="5"/>
        <v>4784</v>
      </c>
      <c r="G138" s="466">
        <f t="shared" si="3"/>
        <v>3514</v>
      </c>
      <c r="H138" s="562"/>
    </row>
    <row r="139" spans="1:8" x14ac:dyDescent="0.2">
      <c r="A139" s="378">
        <v>278</v>
      </c>
      <c r="B139" s="386"/>
      <c r="C139" s="558">
        <f t="shared" si="4"/>
        <v>49.16</v>
      </c>
      <c r="D139" s="561"/>
      <c r="E139" s="389">
        <v>14380</v>
      </c>
      <c r="F139" s="388">
        <f t="shared" si="5"/>
        <v>4779</v>
      </c>
      <c r="G139" s="466">
        <f t="shared" si="3"/>
        <v>3510</v>
      </c>
      <c r="H139" s="562"/>
    </row>
    <row r="140" spans="1:8" x14ac:dyDescent="0.2">
      <c r="A140" s="378">
        <v>279</v>
      </c>
      <c r="B140" s="386"/>
      <c r="C140" s="558">
        <f t="shared" si="4"/>
        <v>49.21</v>
      </c>
      <c r="D140" s="561"/>
      <c r="E140" s="389">
        <v>14380</v>
      </c>
      <c r="F140" s="388">
        <f t="shared" si="5"/>
        <v>4774</v>
      </c>
      <c r="G140" s="466">
        <f t="shared" si="3"/>
        <v>3507</v>
      </c>
      <c r="H140" s="562"/>
    </row>
    <row r="141" spans="1:8" x14ac:dyDescent="0.2">
      <c r="A141" s="378">
        <v>280</v>
      </c>
      <c r="B141" s="386"/>
      <c r="C141" s="558">
        <f t="shared" si="4"/>
        <v>49.26</v>
      </c>
      <c r="D141" s="561"/>
      <c r="E141" s="389">
        <v>14380</v>
      </c>
      <c r="F141" s="388">
        <f t="shared" si="5"/>
        <v>4769</v>
      </c>
      <c r="G141" s="466">
        <f t="shared" ref="G141:G204" si="6">ROUND(12*(1/C141*E141),0)</f>
        <v>3503</v>
      </c>
      <c r="H141" s="562"/>
    </row>
    <row r="142" spans="1:8" x14ac:dyDescent="0.2">
      <c r="A142" s="378">
        <v>281</v>
      </c>
      <c r="B142" s="386"/>
      <c r="C142" s="558">
        <f t="shared" si="4"/>
        <v>49.31</v>
      </c>
      <c r="D142" s="561"/>
      <c r="E142" s="389">
        <v>14380</v>
      </c>
      <c r="F142" s="388">
        <f t="shared" si="5"/>
        <v>4764</v>
      </c>
      <c r="G142" s="466">
        <f t="shared" si="6"/>
        <v>3499</v>
      </c>
      <c r="H142" s="562"/>
    </row>
    <row r="143" spans="1:8" x14ac:dyDescent="0.2">
      <c r="A143" s="378">
        <v>282</v>
      </c>
      <c r="B143" s="386"/>
      <c r="C143" s="558">
        <f t="shared" ref="C143:C206" si="7">ROUND((-0.0000491*POWER(A143,2)+0.0818939*A143+34)*0.928,2)</f>
        <v>49.36</v>
      </c>
      <c r="D143" s="561"/>
      <c r="E143" s="389">
        <v>14380</v>
      </c>
      <c r="F143" s="388">
        <f t="shared" ref="F143:F206" si="8">ROUND(12*1.3614*(1/C143*E143)+H143,0)</f>
        <v>4759</v>
      </c>
      <c r="G143" s="466">
        <f t="shared" si="6"/>
        <v>3496</v>
      </c>
      <c r="H143" s="562"/>
    </row>
    <row r="144" spans="1:8" x14ac:dyDescent="0.2">
      <c r="A144" s="378">
        <v>283</v>
      </c>
      <c r="B144" s="386"/>
      <c r="C144" s="558">
        <f t="shared" si="7"/>
        <v>49.41</v>
      </c>
      <c r="D144" s="561"/>
      <c r="E144" s="389">
        <v>14380</v>
      </c>
      <c r="F144" s="388">
        <f t="shared" si="8"/>
        <v>4755</v>
      </c>
      <c r="G144" s="466">
        <f t="shared" si="6"/>
        <v>3492</v>
      </c>
      <c r="H144" s="562"/>
    </row>
    <row r="145" spans="1:8" x14ac:dyDescent="0.2">
      <c r="A145" s="378">
        <v>284</v>
      </c>
      <c r="B145" s="386"/>
      <c r="C145" s="558">
        <f t="shared" si="7"/>
        <v>49.46</v>
      </c>
      <c r="D145" s="561"/>
      <c r="E145" s="389">
        <v>14380</v>
      </c>
      <c r="F145" s="388">
        <f t="shared" si="8"/>
        <v>4750</v>
      </c>
      <c r="G145" s="466">
        <f t="shared" si="6"/>
        <v>3489</v>
      </c>
      <c r="H145" s="562"/>
    </row>
    <row r="146" spans="1:8" x14ac:dyDescent="0.2">
      <c r="A146" s="378">
        <v>285</v>
      </c>
      <c r="B146" s="386"/>
      <c r="C146" s="558">
        <f t="shared" si="7"/>
        <v>49.51</v>
      </c>
      <c r="D146" s="561"/>
      <c r="E146" s="389">
        <v>14380</v>
      </c>
      <c r="F146" s="388">
        <f t="shared" si="8"/>
        <v>4745</v>
      </c>
      <c r="G146" s="466">
        <f t="shared" si="6"/>
        <v>3485</v>
      </c>
      <c r="H146" s="562"/>
    </row>
    <row r="147" spans="1:8" x14ac:dyDescent="0.2">
      <c r="A147" s="378">
        <v>286</v>
      </c>
      <c r="B147" s="386"/>
      <c r="C147" s="558">
        <f t="shared" si="7"/>
        <v>49.56</v>
      </c>
      <c r="D147" s="561"/>
      <c r="E147" s="389">
        <v>14380</v>
      </c>
      <c r="F147" s="388">
        <f t="shared" si="8"/>
        <v>4740</v>
      </c>
      <c r="G147" s="466">
        <f t="shared" si="6"/>
        <v>3482</v>
      </c>
      <c r="H147" s="562"/>
    </row>
    <row r="148" spans="1:8" x14ac:dyDescent="0.2">
      <c r="A148" s="378">
        <v>287</v>
      </c>
      <c r="B148" s="386"/>
      <c r="C148" s="558">
        <f t="shared" si="7"/>
        <v>49.61</v>
      </c>
      <c r="D148" s="561"/>
      <c r="E148" s="389">
        <v>14380</v>
      </c>
      <c r="F148" s="388">
        <f t="shared" si="8"/>
        <v>4735</v>
      </c>
      <c r="G148" s="466">
        <f t="shared" si="6"/>
        <v>3478</v>
      </c>
      <c r="H148" s="562"/>
    </row>
    <row r="149" spans="1:8" x14ac:dyDescent="0.2">
      <c r="A149" s="378">
        <v>288</v>
      </c>
      <c r="B149" s="386"/>
      <c r="C149" s="558">
        <f t="shared" si="7"/>
        <v>49.66</v>
      </c>
      <c r="D149" s="561"/>
      <c r="E149" s="389">
        <v>14380</v>
      </c>
      <c r="F149" s="388">
        <f t="shared" si="8"/>
        <v>4731</v>
      </c>
      <c r="G149" s="466">
        <f t="shared" si="6"/>
        <v>3475</v>
      </c>
      <c r="H149" s="562"/>
    </row>
    <row r="150" spans="1:8" x14ac:dyDescent="0.2">
      <c r="A150" s="378">
        <v>289</v>
      </c>
      <c r="B150" s="386"/>
      <c r="C150" s="558">
        <f t="shared" si="7"/>
        <v>49.71</v>
      </c>
      <c r="D150" s="561"/>
      <c r="E150" s="389">
        <v>14380</v>
      </c>
      <c r="F150" s="388">
        <f t="shared" si="8"/>
        <v>4726</v>
      </c>
      <c r="G150" s="466">
        <f t="shared" si="6"/>
        <v>3471</v>
      </c>
      <c r="H150" s="562"/>
    </row>
    <row r="151" spans="1:8" x14ac:dyDescent="0.2">
      <c r="A151" s="378">
        <v>290</v>
      </c>
      <c r="B151" s="386"/>
      <c r="C151" s="558">
        <f t="shared" si="7"/>
        <v>49.76</v>
      </c>
      <c r="D151" s="561"/>
      <c r="E151" s="389">
        <v>14380</v>
      </c>
      <c r="F151" s="388">
        <f t="shared" si="8"/>
        <v>4721</v>
      </c>
      <c r="G151" s="466">
        <f t="shared" si="6"/>
        <v>3468</v>
      </c>
      <c r="H151" s="562"/>
    </row>
    <row r="152" spans="1:8" x14ac:dyDescent="0.2">
      <c r="A152" s="378">
        <v>291</v>
      </c>
      <c r="B152" s="386"/>
      <c r="C152" s="558">
        <f t="shared" si="7"/>
        <v>49.81</v>
      </c>
      <c r="D152" s="561"/>
      <c r="E152" s="389">
        <v>14380</v>
      </c>
      <c r="F152" s="388">
        <f t="shared" si="8"/>
        <v>4716</v>
      </c>
      <c r="G152" s="466">
        <f t="shared" si="6"/>
        <v>3464</v>
      </c>
      <c r="H152" s="562"/>
    </row>
    <row r="153" spans="1:8" x14ac:dyDescent="0.2">
      <c r="A153" s="378">
        <v>292</v>
      </c>
      <c r="B153" s="386"/>
      <c r="C153" s="558">
        <f t="shared" si="7"/>
        <v>49.86</v>
      </c>
      <c r="D153" s="561"/>
      <c r="E153" s="389">
        <v>14380</v>
      </c>
      <c r="F153" s="388">
        <f t="shared" si="8"/>
        <v>4712</v>
      </c>
      <c r="G153" s="466">
        <f t="shared" si="6"/>
        <v>3461</v>
      </c>
      <c r="H153" s="562"/>
    </row>
    <row r="154" spans="1:8" x14ac:dyDescent="0.2">
      <c r="A154" s="378">
        <v>293</v>
      </c>
      <c r="B154" s="386"/>
      <c r="C154" s="558">
        <f t="shared" si="7"/>
        <v>49.91</v>
      </c>
      <c r="D154" s="561"/>
      <c r="E154" s="389">
        <v>14380</v>
      </c>
      <c r="F154" s="388">
        <f t="shared" si="8"/>
        <v>4707</v>
      </c>
      <c r="G154" s="466">
        <f t="shared" si="6"/>
        <v>3457</v>
      </c>
      <c r="H154" s="562"/>
    </row>
    <row r="155" spans="1:8" x14ac:dyDescent="0.2">
      <c r="A155" s="378">
        <v>294</v>
      </c>
      <c r="B155" s="386"/>
      <c r="C155" s="558">
        <f t="shared" si="7"/>
        <v>49.96</v>
      </c>
      <c r="D155" s="561"/>
      <c r="E155" s="389">
        <v>14380</v>
      </c>
      <c r="F155" s="388">
        <f t="shared" si="8"/>
        <v>4702</v>
      </c>
      <c r="G155" s="466">
        <f t="shared" si="6"/>
        <v>3454</v>
      </c>
      <c r="H155" s="562"/>
    </row>
    <row r="156" spans="1:8" x14ac:dyDescent="0.2">
      <c r="A156" s="378">
        <v>295</v>
      </c>
      <c r="B156" s="386"/>
      <c r="C156" s="558">
        <f t="shared" si="7"/>
        <v>50.01</v>
      </c>
      <c r="D156" s="561"/>
      <c r="E156" s="389">
        <v>14380</v>
      </c>
      <c r="F156" s="388">
        <f t="shared" si="8"/>
        <v>4698</v>
      </c>
      <c r="G156" s="466">
        <f t="shared" si="6"/>
        <v>3451</v>
      </c>
      <c r="H156" s="562"/>
    </row>
    <row r="157" spans="1:8" x14ac:dyDescent="0.2">
      <c r="A157" s="378">
        <v>296</v>
      </c>
      <c r="B157" s="386"/>
      <c r="C157" s="558">
        <f t="shared" si="7"/>
        <v>50.06</v>
      </c>
      <c r="D157" s="561"/>
      <c r="E157" s="389">
        <v>14380</v>
      </c>
      <c r="F157" s="388">
        <f t="shared" si="8"/>
        <v>4693</v>
      </c>
      <c r="G157" s="466">
        <f t="shared" si="6"/>
        <v>3447</v>
      </c>
      <c r="H157" s="562"/>
    </row>
    <row r="158" spans="1:8" x14ac:dyDescent="0.2">
      <c r="A158" s="378">
        <v>297</v>
      </c>
      <c r="B158" s="386"/>
      <c r="C158" s="558">
        <f t="shared" si="7"/>
        <v>50.1</v>
      </c>
      <c r="D158" s="561"/>
      <c r="E158" s="389">
        <v>14380</v>
      </c>
      <c r="F158" s="388">
        <f t="shared" si="8"/>
        <v>4689</v>
      </c>
      <c r="G158" s="466">
        <f t="shared" si="6"/>
        <v>3444</v>
      </c>
      <c r="H158" s="562"/>
    </row>
    <row r="159" spans="1:8" x14ac:dyDescent="0.2">
      <c r="A159" s="378">
        <v>298</v>
      </c>
      <c r="B159" s="386"/>
      <c r="C159" s="558">
        <f t="shared" si="7"/>
        <v>50.15</v>
      </c>
      <c r="D159" s="561"/>
      <c r="E159" s="389">
        <v>14380</v>
      </c>
      <c r="F159" s="388">
        <f t="shared" si="8"/>
        <v>4684</v>
      </c>
      <c r="G159" s="466">
        <f t="shared" si="6"/>
        <v>3441</v>
      </c>
      <c r="H159" s="562"/>
    </row>
    <row r="160" spans="1:8" x14ac:dyDescent="0.2">
      <c r="A160" s="378">
        <v>299</v>
      </c>
      <c r="B160" s="386"/>
      <c r="C160" s="558">
        <f t="shared" si="7"/>
        <v>50.2</v>
      </c>
      <c r="D160" s="561"/>
      <c r="E160" s="389">
        <v>14380</v>
      </c>
      <c r="F160" s="388">
        <f t="shared" si="8"/>
        <v>4680</v>
      </c>
      <c r="G160" s="466">
        <f t="shared" si="6"/>
        <v>3437</v>
      </c>
      <c r="H160" s="562"/>
    </row>
    <row r="161" spans="1:8" x14ac:dyDescent="0.2">
      <c r="A161" s="378">
        <v>300</v>
      </c>
      <c r="B161" s="386"/>
      <c r="C161" s="558">
        <f t="shared" si="7"/>
        <v>50.25</v>
      </c>
      <c r="D161" s="561"/>
      <c r="E161" s="389">
        <v>14380</v>
      </c>
      <c r="F161" s="388">
        <f t="shared" si="8"/>
        <v>4675</v>
      </c>
      <c r="G161" s="466">
        <f t="shared" si="6"/>
        <v>3434</v>
      </c>
      <c r="H161" s="562"/>
    </row>
    <row r="162" spans="1:8" x14ac:dyDescent="0.2">
      <c r="A162" s="378">
        <v>301</v>
      </c>
      <c r="B162" s="386"/>
      <c r="C162" s="558">
        <f t="shared" si="7"/>
        <v>50.3</v>
      </c>
      <c r="D162" s="561"/>
      <c r="E162" s="389">
        <v>14380</v>
      </c>
      <c r="F162" s="388">
        <f t="shared" si="8"/>
        <v>4670</v>
      </c>
      <c r="G162" s="466">
        <f t="shared" si="6"/>
        <v>3431</v>
      </c>
      <c r="H162" s="562"/>
    </row>
    <row r="163" spans="1:8" x14ac:dyDescent="0.2">
      <c r="A163" s="378">
        <v>302</v>
      </c>
      <c r="B163" s="386"/>
      <c r="C163" s="558">
        <f t="shared" si="7"/>
        <v>50.35</v>
      </c>
      <c r="D163" s="561"/>
      <c r="E163" s="389">
        <v>14380</v>
      </c>
      <c r="F163" s="388">
        <f t="shared" si="8"/>
        <v>4666</v>
      </c>
      <c r="G163" s="466">
        <f t="shared" si="6"/>
        <v>3427</v>
      </c>
      <c r="H163" s="562"/>
    </row>
    <row r="164" spans="1:8" x14ac:dyDescent="0.2">
      <c r="A164" s="378">
        <v>303</v>
      </c>
      <c r="B164" s="386"/>
      <c r="C164" s="558">
        <f t="shared" si="7"/>
        <v>50.4</v>
      </c>
      <c r="D164" s="561"/>
      <c r="E164" s="389">
        <v>14380</v>
      </c>
      <c r="F164" s="388">
        <f t="shared" si="8"/>
        <v>4661</v>
      </c>
      <c r="G164" s="466">
        <f t="shared" si="6"/>
        <v>3424</v>
      </c>
      <c r="H164" s="562"/>
    </row>
    <row r="165" spans="1:8" x14ac:dyDescent="0.2">
      <c r="A165" s="378">
        <v>304</v>
      </c>
      <c r="B165" s="386"/>
      <c r="C165" s="558">
        <f t="shared" si="7"/>
        <v>50.44</v>
      </c>
      <c r="D165" s="561"/>
      <c r="E165" s="389">
        <v>14380</v>
      </c>
      <c r="F165" s="388">
        <f t="shared" si="8"/>
        <v>4657</v>
      </c>
      <c r="G165" s="466">
        <f t="shared" si="6"/>
        <v>3421</v>
      </c>
      <c r="H165" s="562"/>
    </row>
    <row r="166" spans="1:8" x14ac:dyDescent="0.2">
      <c r="A166" s="378">
        <v>305</v>
      </c>
      <c r="B166" s="386"/>
      <c r="C166" s="558">
        <f t="shared" si="7"/>
        <v>50.49</v>
      </c>
      <c r="D166" s="561"/>
      <c r="E166" s="389">
        <v>14380</v>
      </c>
      <c r="F166" s="388">
        <f t="shared" si="8"/>
        <v>4653</v>
      </c>
      <c r="G166" s="466">
        <f t="shared" si="6"/>
        <v>3418</v>
      </c>
      <c r="H166" s="562"/>
    </row>
    <row r="167" spans="1:8" x14ac:dyDescent="0.2">
      <c r="A167" s="378">
        <v>306</v>
      </c>
      <c r="B167" s="386"/>
      <c r="C167" s="558">
        <f t="shared" si="7"/>
        <v>50.54</v>
      </c>
      <c r="D167" s="561"/>
      <c r="E167" s="389">
        <v>14380</v>
      </c>
      <c r="F167" s="388">
        <f t="shared" si="8"/>
        <v>4648</v>
      </c>
      <c r="G167" s="466">
        <f t="shared" si="6"/>
        <v>3414</v>
      </c>
      <c r="H167" s="562"/>
    </row>
    <row r="168" spans="1:8" x14ac:dyDescent="0.2">
      <c r="A168" s="378">
        <v>307</v>
      </c>
      <c r="B168" s="386"/>
      <c r="C168" s="558">
        <f t="shared" si="7"/>
        <v>50.59</v>
      </c>
      <c r="D168" s="561"/>
      <c r="E168" s="389">
        <v>14380</v>
      </c>
      <c r="F168" s="388">
        <f t="shared" si="8"/>
        <v>4644</v>
      </c>
      <c r="G168" s="466">
        <f t="shared" si="6"/>
        <v>3411</v>
      </c>
      <c r="H168" s="562"/>
    </row>
    <row r="169" spans="1:8" x14ac:dyDescent="0.2">
      <c r="A169" s="378">
        <v>308</v>
      </c>
      <c r="B169" s="386"/>
      <c r="C169" s="558">
        <f t="shared" si="7"/>
        <v>50.64</v>
      </c>
      <c r="D169" s="561"/>
      <c r="E169" s="389">
        <v>14380</v>
      </c>
      <c r="F169" s="388">
        <f t="shared" si="8"/>
        <v>4639</v>
      </c>
      <c r="G169" s="466">
        <f t="shared" si="6"/>
        <v>3408</v>
      </c>
      <c r="H169" s="562"/>
    </row>
    <row r="170" spans="1:8" x14ac:dyDescent="0.2">
      <c r="A170" s="378">
        <v>309</v>
      </c>
      <c r="B170" s="386"/>
      <c r="C170" s="558">
        <f t="shared" si="7"/>
        <v>50.68</v>
      </c>
      <c r="D170" s="561"/>
      <c r="E170" s="389">
        <v>14380</v>
      </c>
      <c r="F170" s="388">
        <f t="shared" si="8"/>
        <v>4635</v>
      </c>
      <c r="G170" s="466">
        <f t="shared" si="6"/>
        <v>3405</v>
      </c>
      <c r="H170" s="562"/>
    </row>
    <row r="171" spans="1:8" x14ac:dyDescent="0.2">
      <c r="A171" s="378">
        <v>310</v>
      </c>
      <c r="B171" s="386"/>
      <c r="C171" s="558">
        <f t="shared" si="7"/>
        <v>50.73</v>
      </c>
      <c r="D171" s="561"/>
      <c r="E171" s="389">
        <v>14380</v>
      </c>
      <c r="F171" s="388">
        <f t="shared" si="8"/>
        <v>4631</v>
      </c>
      <c r="G171" s="466">
        <f t="shared" si="6"/>
        <v>3402</v>
      </c>
      <c r="H171" s="562"/>
    </row>
    <row r="172" spans="1:8" x14ac:dyDescent="0.2">
      <c r="A172" s="378">
        <v>311</v>
      </c>
      <c r="B172" s="386"/>
      <c r="C172" s="558">
        <f t="shared" si="7"/>
        <v>50.78</v>
      </c>
      <c r="D172" s="561"/>
      <c r="E172" s="389">
        <v>14380</v>
      </c>
      <c r="F172" s="388">
        <f t="shared" si="8"/>
        <v>4626</v>
      </c>
      <c r="G172" s="466">
        <f t="shared" si="6"/>
        <v>3398</v>
      </c>
      <c r="H172" s="562"/>
    </row>
    <row r="173" spans="1:8" x14ac:dyDescent="0.2">
      <c r="A173" s="378">
        <v>312</v>
      </c>
      <c r="B173" s="386"/>
      <c r="C173" s="558">
        <f t="shared" si="7"/>
        <v>50.83</v>
      </c>
      <c r="D173" s="561"/>
      <c r="E173" s="389">
        <v>14380</v>
      </c>
      <c r="F173" s="388">
        <f t="shared" si="8"/>
        <v>4622</v>
      </c>
      <c r="G173" s="466">
        <f t="shared" si="6"/>
        <v>3395</v>
      </c>
      <c r="H173" s="562"/>
    </row>
    <row r="174" spans="1:8" x14ac:dyDescent="0.2">
      <c r="A174" s="378">
        <v>313</v>
      </c>
      <c r="B174" s="386"/>
      <c r="C174" s="558">
        <f t="shared" si="7"/>
        <v>50.88</v>
      </c>
      <c r="D174" s="561"/>
      <c r="E174" s="389">
        <v>14380</v>
      </c>
      <c r="F174" s="388">
        <f t="shared" si="8"/>
        <v>4617</v>
      </c>
      <c r="G174" s="466">
        <f t="shared" si="6"/>
        <v>3392</v>
      </c>
      <c r="H174" s="562"/>
    </row>
    <row r="175" spans="1:8" x14ac:dyDescent="0.2">
      <c r="A175" s="378">
        <v>314</v>
      </c>
      <c r="B175" s="386"/>
      <c r="C175" s="558">
        <f t="shared" si="7"/>
        <v>50.92</v>
      </c>
      <c r="D175" s="561"/>
      <c r="E175" s="389">
        <v>14380</v>
      </c>
      <c r="F175" s="388">
        <f t="shared" si="8"/>
        <v>4614</v>
      </c>
      <c r="G175" s="466">
        <f t="shared" si="6"/>
        <v>3389</v>
      </c>
      <c r="H175" s="562"/>
    </row>
    <row r="176" spans="1:8" x14ac:dyDescent="0.2">
      <c r="A176" s="378">
        <v>315</v>
      </c>
      <c r="B176" s="386"/>
      <c r="C176" s="558">
        <f t="shared" si="7"/>
        <v>50.97</v>
      </c>
      <c r="D176" s="561"/>
      <c r="E176" s="389">
        <v>14380</v>
      </c>
      <c r="F176" s="388">
        <f t="shared" si="8"/>
        <v>4609</v>
      </c>
      <c r="G176" s="466">
        <f t="shared" si="6"/>
        <v>3386</v>
      </c>
      <c r="H176" s="562"/>
    </row>
    <row r="177" spans="1:8" x14ac:dyDescent="0.2">
      <c r="A177" s="378">
        <v>316</v>
      </c>
      <c r="B177" s="386"/>
      <c r="C177" s="558">
        <f t="shared" si="7"/>
        <v>51.02</v>
      </c>
      <c r="D177" s="561"/>
      <c r="E177" s="389">
        <v>14380</v>
      </c>
      <c r="F177" s="388">
        <f t="shared" si="8"/>
        <v>4605</v>
      </c>
      <c r="G177" s="466">
        <f t="shared" si="6"/>
        <v>3382</v>
      </c>
      <c r="H177" s="562"/>
    </row>
    <row r="178" spans="1:8" x14ac:dyDescent="0.2">
      <c r="A178" s="378">
        <v>317</v>
      </c>
      <c r="B178" s="386"/>
      <c r="C178" s="558">
        <f t="shared" si="7"/>
        <v>51.06</v>
      </c>
      <c r="D178" s="561"/>
      <c r="E178" s="389">
        <v>14380</v>
      </c>
      <c r="F178" s="388">
        <f t="shared" si="8"/>
        <v>4601</v>
      </c>
      <c r="G178" s="466">
        <f t="shared" si="6"/>
        <v>3380</v>
      </c>
      <c r="H178" s="562"/>
    </row>
    <row r="179" spans="1:8" x14ac:dyDescent="0.2">
      <c r="A179" s="378">
        <v>318</v>
      </c>
      <c r="B179" s="386"/>
      <c r="C179" s="558">
        <f t="shared" si="7"/>
        <v>51.11</v>
      </c>
      <c r="D179" s="561"/>
      <c r="E179" s="389">
        <v>14380</v>
      </c>
      <c r="F179" s="388">
        <f t="shared" si="8"/>
        <v>4596</v>
      </c>
      <c r="G179" s="466">
        <f t="shared" si="6"/>
        <v>3376</v>
      </c>
      <c r="H179" s="562"/>
    </row>
    <row r="180" spans="1:8" x14ac:dyDescent="0.2">
      <c r="A180" s="378">
        <v>319</v>
      </c>
      <c r="B180" s="386"/>
      <c r="C180" s="558">
        <f t="shared" si="7"/>
        <v>51.16</v>
      </c>
      <c r="D180" s="561"/>
      <c r="E180" s="389">
        <v>14380</v>
      </c>
      <c r="F180" s="388">
        <f t="shared" si="8"/>
        <v>4592</v>
      </c>
      <c r="G180" s="466">
        <f t="shared" si="6"/>
        <v>3373</v>
      </c>
      <c r="H180" s="562"/>
    </row>
    <row r="181" spans="1:8" x14ac:dyDescent="0.2">
      <c r="A181" s="378">
        <v>320</v>
      </c>
      <c r="B181" s="386"/>
      <c r="C181" s="558">
        <f t="shared" si="7"/>
        <v>51.21</v>
      </c>
      <c r="D181" s="561"/>
      <c r="E181" s="389">
        <v>14380</v>
      </c>
      <c r="F181" s="388">
        <f t="shared" si="8"/>
        <v>4587</v>
      </c>
      <c r="G181" s="466">
        <f t="shared" si="6"/>
        <v>3370</v>
      </c>
      <c r="H181" s="562"/>
    </row>
    <row r="182" spans="1:8" x14ac:dyDescent="0.2">
      <c r="A182" s="378">
        <v>321</v>
      </c>
      <c r="B182" s="386"/>
      <c r="C182" s="558">
        <f t="shared" si="7"/>
        <v>51.25</v>
      </c>
      <c r="D182" s="561"/>
      <c r="E182" s="389">
        <v>14380</v>
      </c>
      <c r="F182" s="388">
        <f t="shared" si="8"/>
        <v>4584</v>
      </c>
      <c r="G182" s="466">
        <f t="shared" si="6"/>
        <v>3367</v>
      </c>
      <c r="H182" s="562"/>
    </row>
    <row r="183" spans="1:8" x14ac:dyDescent="0.2">
      <c r="A183" s="378">
        <v>322</v>
      </c>
      <c r="B183" s="386"/>
      <c r="C183" s="558">
        <f t="shared" si="7"/>
        <v>51.3</v>
      </c>
      <c r="D183" s="561"/>
      <c r="E183" s="389">
        <v>14380</v>
      </c>
      <c r="F183" s="388">
        <f t="shared" si="8"/>
        <v>4579</v>
      </c>
      <c r="G183" s="466">
        <f t="shared" si="6"/>
        <v>3364</v>
      </c>
      <c r="H183" s="562"/>
    </row>
    <row r="184" spans="1:8" x14ac:dyDescent="0.2">
      <c r="A184" s="378">
        <v>323</v>
      </c>
      <c r="B184" s="386"/>
      <c r="C184" s="558">
        <f t="shared" si="7"/>
        <v>51.35</v>
      </c>
      <c r="D184" s="561"/>
      <c r="E184" s="389">
        <v>14380</v>
      </c>
      <c r="F184" s="388">
        <f t="shared" si="8"/>
        <v>4575</v>
      </c>
      <c r="G184" s="466">
        <f t="shared" si="6"/>
        <v>3360</v>
      </c>
      <c r="H184" s="562"/>
    </row>
    <row r="185" spans="1:8" x14ac:dyDescent="0.2">
      <c r="A185" s="378">
        <v>324</v>
      </c>
      <c r="B185" s="386"/>
      <c r="C185" s="558">
        <f t="shared" si="7"/>
        <v>51.39</v>
      </c>
      <c r="D185" s="561"/>
      <c r="E185" s="389">
        <v>14380</v>
      </c>
      <c r="F185" s="388">
        <f t="shared" si="8"/>
        <v>4571</v>
      </c>
      <c r="G185" s="466">
        <f t="shared" si="6"/>
        <v>3358</v>
      </c>
      <c r="H185" s="562"/>
    </row>
    <row r="186" spans="1:8" x14ac:dyDescent="0.2">
      <c r="A186" s="378">
        <v>325</v>
      </c>
      <c r="B186" s="386"/>
      <c r="C186" s="558">
        <f t="shared" si="7"/>
        <v>51.44</v>
      </c>
      <c r="D186" s="561"/>
      <c r="E186" s="389">
        <v>14380</v>
      </c>
      <c r="F186" s="388">
        <f t="shared" si="8"/>
        <v>4567</v>
      </c>
      <c r="G186" s="466">
        <f t="shared" si="6"/>
        <v>3355</v>
      </c>
      <c r="H186" s="562"/>
    </row>
    <row r="187" spans="1:8" x14ac:dyDescent="0.2">
      <c r="A187" s="378">
        <v>326</v>
      </c>
      <c r="B187" s="386"/>
      <c r="C187" s="558">
        <f t="shared" si="7"/>
        <v>51.48</v>
      </c>
      <c r="D187" s="561"/>
      <c r="E187" s="389">
        <v>14380</v>
      </c>
      <c r="F187" s="388">
        <f t="shared" si="8"/>
        <v>4563</v>
      </c>
      <c r="G187" s="466">
        <f t="shared" si="6"/>
        <v>3352</v>
      </c>
      <c r="H187" s="562"/>
    </row>
    <row r="188" spans="1:8" x14ac:dyDescent="0.2">
      <c r="A188" s="378">
        <v>327</v>
      </c>
      <c r="B188" s="386"/>
      <c r="C188" s="558">
        <f t="shared" si="7"/>
        <v>51.53</v>
      </c>
      <c r="D188" s="561"/>
      <c r="E188" s="389">
        <v>14380</v>
      </c>
      <c r="F188" s="388">
        <f t="shared" si="8"/>
        <v>4559</v>
      </c>
      <c r="G188" s="466">
        <f t="shared" si="6"/>
        <v>3349</v>
      </c>
      <c r="H188" s="562"/>
    </row>
    <row r="189" spans="1:8" x14ac:dyDescent="0.2">
      <c r="A189" s="378">
        <v>328</v>
      </c>
      <c r="B189" s="386"/>
      <c r="C189" s="558">
        <f t="shared" si="7"/>
        <v>51.58</v>
      </c>
      <c r="D189" s="561"/>
      <c r="E189" s="389">
        <v>14380</v>
      </c>
      <c r="F189" s="388">
        <f t="shared" si="8"/>
        <v>4555</v>
      </c>
      <c r="G189" s="466">
        <f t="shared" si="6"/>
        <v>3345</v>
      </c>
      <c r="H189" s="562"/>
    </row>
    <row r="190" spans="1:8" x14ac:dyDescent="0.2">
      <c r="A190" s="378">
        <v>329</v>
      </c>
      <c r="B190" s="386"/>
      <c r="C190" s="558">
        <f t="shared" si="7"/>
        <v>51.62</v>
      </c>
      <c r="D190" s="561"/>
      <c r="E190" s="389">
        <v>14380</v>
      </c>
      <c r="F190" s="388">
        <f t="shared" si="8"/>
        <v>4551</v>
      </c>
      <c r="G190" s="466">
        <f t="shared" si="6"/>
        <v>3343</v>
      </c>
      <c r="H190" s="562"/>
    </row>
    <row r="191" spans="1:8" x14ac:dyDescent="0.2">
      <c r="A191" s="378">
        <v>330</v>
      </c>
      <c r="B191" s="386"/>
      <c r="C191" s="558">
        <f t="shared" si="7"/>
        <v>51.67</v>
      </c>
      <c r="D191" s="561"/>
      <c r="E191" s="389">
        <v>14380</v>
      </c>
      <c r="F191" s="388">
        <f t="shared" si="8"/>
        <v>4547</v>
      </c>
      <c r="G191" s="466">
        <f t="shared" si="6"/>
        <v>3340</v>
      </c>
      <c r="H191" s="562"/>
    </row>
    <row r="192" spans="1:8" x14ac:dyDescent="0.2">
      <c r="A192" s="378">
        <v>331</v>
      </c>
      <c r="B192" s="386"/>
      <c r="C192" s="558">
        <f t="shared" si="7"/>
        <v>51.72</v>
      </c>
      <c r="D192" s="561"/>
      <c r="E192" s="389">
        <v>14380</v>
      </c>
      <c r="F192" s="388">
        <f t="shared" si="8"/>
        <v>4542</v>
      </c>
      <c r="G192" s="466">
        <f t="shared" si="6"/>
        <v>3336</v>
      </c>
      <c r="H192" s="562"/>
    </row>
    <row r="193" spans="1:8" x14ac:dyDescent="0.2">
      <c r="A193" s="378">
        <v>332</v>
      </c>
      <c r="B193" s="386"/>
      <c r="C193" s="558">
        <f t="shared" si="7"/>
        <v>51.76</v>
      </c>
      <c r="D193" s="561"/>
      <c r="E193" s="389">
        <v>14380</v>
      </c>
      <c r="F193" s="388">
        <f t="shared" si="8"/>
        <v>4539</v>
      </c>
      <c r="G193" s="466">
        <f t="shared" si="6"/>
        <v>3334</v>
      </c>
      <c r="H193" s="562"/>
    </row>
    <row r="194" spans="1:8" x14ac:dyDescent="0.2">
      <c r="A194" s="378">
        <v>333</v>
      </c>
      <c r="B194" s="386"/>
      <c r="C194" s="558">
        <f t="shared" si="7"/>
        <v>51.81</v>
      </c>
      <c r="D194" s="561"/>
      <c r="E194" s="389">
        <v>14380</v>
      </c>
      <c r="F194" s="388">
        <f t="shared" si="8"/>
        <v>4534</v>
      </c>
      <c r="G194" s="466">
        <f t="shared" si="6"/>
        <v>3331</v>
      </c>
      <c r="H194" s="562"/>
    </row>
    <row r="195" spans="1:8" x14ac:dyDescent="0.2">
      <c r="A195" s="378">
        <v>334</v>
      </c>
      <c r="B195" s="386"/>
      <c r="C195" s="558">
        <f t="shared" si="7"/>
        <v>51.85</v>
      </c>
      <c r="D195" s="561"/>
      <c r="E195" s="389">
        <v>14380</v>
      </c>
      <c r="F195" s="388">
        <f t="shared" si="8"/>
        <v>4531</v>
      </c>
      <c r="G195" s="466">
        <f t="shared" si="6"/>
        <v>3328</v>
      </c>
      <c r="H195" s="562"/>
    </row>
    <row r="196" spans="1:8" x14ac:dyDescent="0.2">
      <c r="A196" s="378">
        <v>335</v>
      </c>
      <c r="B196" s="386"/>
      <c r="C196" s="558">
        <f t="shared" si="7"/>
        <v>51.9</v>
      </c>
      <c r="D196" s="561"/>
      <c r="E196" s="389">
        <v>14380</v>
      </c>
      <c r="F196" s="388">
        <f t="shared" si="8"/>
        <v>4526</v>
      </c>
      <c r="G196" s="466">
        <f t="shared" si="6"/>
        <v>3325</v>
      </c>
      <c r="H196" s="562"/>
    </row>
    <row r="197" spans="1:8" x14ac:dyDescent="0.2">
      <c r="A197" s="378">
        <v>336</v>
      </c>
      <c r="B197" s="386"/>
      <c r="C197" s="558">
        <f t="shared" si="7"/>
        <v>51.94</v>
      </c>
      <c r="D197" s="561"/>
      <c r="E197" s="389">
        <v>14380</v>
      </c>
      <c r="F197" s="388">
        <f t="shared" si="8"/>
        <v>4523</v>
      </c>
      <c r="G197" s="466">
        <f t="shared" si="6"/>
        <v>3322</v>
      </c>
      <c r="H197" s="562"/>
    </row>
    <row r="198" spans="1:8" x14ac:dyDescent="0.2">
      <c r="A198" s="378">
        <v>337</v>
      </c>
      <c r="B198" s="386"/>
      <c r="C198" s="558">
        <f t="shared" si="7"/>
        <v>51.99</v>
      </c>
      <c r="D198" s="561"/>
      <c r="E198" s="389">
        <v>14380</v>
      </c>
      <c r="F198" s="388">
        <f t="shared" si="8"/>
        <v>4519</v>
      </c>
      <c r="G198" s="466">
        <f t="shared" si="6"/>
        <v>3319</v>
      </c>
      <c r="H198" s="562"/>
    </row>
    <row r="199" spans="1:8" x14ac:dyDescent="0.2">
      <c r="A199" s="378">
        <v>338</v>
      </c>
      <c r="B199" s="386"/>
      <c r="C199" s="558">
        <f t="shared" si="7"/>
        <v>52.03</v>
      </c>
      <c r="D199" s="561"/>
      <c r="E199" s="389">
        <v>14380</v>
      </c>
      <c r="F199" s="388">
        <f t="shared" si="8"/>
        <v>4515</v>
      </c>
      <c r="G199" s="466">
        <f t="shared" si="6"/>
        <v>3317</v>
      </c>
      <c r="H199" s="562"/>
    </row>
    <row r="200" spans="1:8" x14ac:dyDescent="0.2">
      <c r="A200" s="378">
        <v>339</v>
      </c>
      <c r="B200" s="386"/>
      <c r="C200" s="558">
        <f t="shared" si="7"/>
        <v>52.08</v>
      </c>
      <c r="D200" s="561"/>
      <c r="E200" s="389">
        <v>14380</v>
      </c>
      <c r="F200" s="388">
        <f t="shared" si="8"/>
        <v>4511</v>
      </c>
      <c r="G200" s="466">
        <f t="shared" si="6"/>
        <v>3313</v>
      </c>
      <c r="H200" s="562"/>
    </row>
    <row r="201" spans="1:8" x14ac:dyDescent="0.2">
      <c r="A201" s="378">
        <v>340</v>
      </c>
      <c r="B201" s="386"/>
      <c r="C201" s="558">
        <f t="shared" si="7"/>
        <v>52.12</v>
      </c>
      <c r="D201" s="561"/>
      <c r="E201" s="389">
        <v>14380</v>
      </c>
      <c r="F201" s="388">
        <f t="shared" si="8"/>
        <v>4507</v>
      </c>
      <c r="G201" s="466">
        <f t="shared" si="6"/>
        <v>3311</v>
      </c>
      <c r="H201" s="562"/>
    </row>
    <row r="202" spans="1:8" x14ac:dyDescent="0.2">
      <c r="A202" s="378">
        <v>341</v>
      </c>
      <c r="B202" s="386"/>
      <c r="C202" s="558">
        <f t="shared" si="7"/>
        <v>52.17</v>
      </c>
      <c r="D202" s="561"/>
      <c r="E202" s="389">
        <v>14380</v>
      </c>
      <c r="F202" s="388">
        <f t="shared" si="8"/>
        <v>4503</v>
      </c>
      <c r="G202" s="466">
        <f t="shared" si="6"/>
        <v>3308</v>
      </c>
      <c r="H202" s="562"/>
    </row>
    <row r="203" spans="1:8" x14ac:dyDescent="0.2">
      <c r="A203" s="378">
        <v>342</v>
      </c>
      <c r="B203" s="386"/>
      <c r="C203" s="558">
        <f t="shared" si="7"/>
        <v>52.21</v>
      </c>
      <c r="D203" s="561"/>
      <c r="E203" s="389">
        <v>14380</v>
      </c>
      <c r="F203" s="388">
        <f t="shared" si="8"/>
        <v>4500</v>
      </c>
      <c r="G203" s="466">
        <f t="shared" si="6"/>
        <v>3305</v>
      </c>
      <c r="H203" s="562"/>
    </row>
    <row r="204" spans="1:8" x14ac:dyDescent="0.2">
      <c r="A204" s="378">
        <v>343</v>
      </c>
      <c r="B204" s="386"/>
      <c r="C204" s="558">
        <f t="shared" si="7"/>
        <v>52.26</v>
      </c>
      <c r="D204" s="561"/>
      <c r="E204" s="389">
        <v>14380</v>
      </c>
      <c r="F204" s="388">
        <f t="shared" si="8"/>
        <v>4495</v>
      </c>
      <c r="G204" s="466">
        <f t="shared" si="6"/>
        <v>3302</v>
      </c>
      <c r="H204" s="562"/>
    </row>
    <row r="205" spans="1:8" x14ac:dyDescent="0.2">
      <c r="A205" s="378">
        <v>344</v>
      </c>
      <c r="B205" s="386"/>
      <c r="C205" s="558">
        <f t="shared" si="7"/>
        <v>52.3</v>
      </c>
      <c r="D205" s="561"/>
      <c r="E205" s="389">
        <v>14380</v>
      </c>
      <c r="F205" s="388">
        <f t="shared" si="8"/>
        <v>4492</v>
      </c>
      <c r="G205" s="466">
        <f t="shared" ref="G205:G268" si="9">ROUND(12*(1/C205*E205),0)</f>
        <v>3299</v>
      </c>
      <c r="H205" s="562"/>
    </row>
    <row r="206" spans="1:8" x14ac:dyDescent="0.2">
      <c r="A206" s="378">
        <v>345</v>
      </c>
      <c r="B206" s="386"/>
      <c r="C206" s="558">
        <f t="shared" si="7"/>
        <v>52.35</v>
      </c>
      <c r="D206" s="561"/>
      <c r="E206" s="389">
        <v>14380</v>
      </c>
      <c r="F206" s="388">
        <f t="shared" si="8"/>
        <v>4488</v>
      </c>
      <c r="G206" s="466">
        <f t="shared" si="9"/>
        <v>3296</v>
      </c>
      <c r="H206" s="562"/>
    </row>
    <row r="207" spans="1:8" x14ac:dyDescent="0.2">
      <c r="A207" s="378">
        <v>346</v>
      </c>
      <c r="B207" s="386"/>
      <c r="C207" s="558">
        <f t="shared" ref="C207:C270" si="10">ROUND((-0.0000491*POWER(A207,2)+0.0818939*A207+34)*0.928,2)</f>
        <v>52.39</v>
      </c>
      <c r="D207" s="561"/>
      <c r="E207" s="389">
        <v>14380</v>
      </c>
      <c r="F207" s="388">
        <f t="shared" ref="F207:F270" si="11">ROUND(12*1.3614*(1/C207*E207)+H207,0)</f>
        <v>4484</v>
      </c>
      <c r="G207" s="466">
        <f t="shared" si="9"/>
        <v>3294</v>
      </c>
      <c r="H207" s="562"/>
    </row>
    <row r="208" spans="1:8" x14ac:dyDescent="0.2">
      <c r="A208" s="378">
        <v>347</v>
      </c>
      <c r="B208" s="386"/>
      <c r="C208" s="558">
        <f t="shared" si="10"/>
        <v>52.44</v>
      </c>
      <c r="D208" s="561"/>
      <c r="E208" s="389">
        <v>14380</v>
      </c>
      <c r="F208" s="388">
        <f t="shared" si="11"/>
        <v>4480</v>
      </c>
      <c r="G208" s="466">
        <f t="shared" si="9"/>
        <v>3291</v>
      </c>
      <c r="H208" s="562"/>
    </row>
    <row r="209" spans="1:8" x14ac:dyDescent="0.2">
      <c r="A209" s="378">
        <v>348</v>
      </c>
      <c r="B209" s="386"/>
      <c r="C209" s="558">
        <f t="shared" si="10"/>
        <v>52.48</v>
      </c>
      <c r="D209" s="561"/>
      <c r="E209" s="389">
        <v>14380</v>
      </c>
      <c r="F209" s="388">
        <f t="shared" si="11"/>
        <v>4476</v>
      </c>
      <c r="G209" s="466">
        <f t="shared" si="9"/>
        <v>3288</v>
      </c>
      <c r="H209" s="562"/>
    </row>
    <row r="210" spans="1:8" x14ac:dyDescent="0.2">
      <c r="A210" s="378">
        <v>349</v>
      </c>
      <c r="B210" s="386"/>
      <c r="C210" s="558">
        <f t="shared" si="10"/>
        <v>52.53</v>
      </c>
      <c r="D210" s="561"/>
      <c r="E210" s="389">
        <v>14380</v>
      </c>
      <c r="F210" s="388">
        <f t="shared" si="11"/>
        <v>4472</v>
      </c>
      <c r="G210" s="466">
        <f t="shared" si="9"/>
        <v>3285</v>
      </c>
      <c r="H210" s="562"/>
    </row>
    <row r="211" spans="1:8" x14ac:dyDescent="0.2">
      <c r="A211" s="378">
        <v>350</v>
      </c>
      <c r="B211" s="386"/>
      <c r="C211" s="558">
        <f t="shared" si="10"/>
        <v>52.57</v>
      </c>
      <c r="D211" s="561"/>
      <c r="E211" s="389">
        <v>14380</v>
      </c>
      <c r="F211" s="388">
        <f t="shared" si="11"/>
        <v>4469</v>
      </c>
      <c r="G211" s="466">
        <f t="shared" si="9"/>
        <v>3282</v>
      </c>
      <c r="H211" s="562"/>
    </row>
    <row r="212" spans="1:8" x14ac:dyDescent="0.2">
      <c r="A212" s="378">
        <v>351</v>
      </c>
      <c r="B212" s="386"/>
      <c r="C212" s="558">
        <f t="shared" si="10"/>
        <v>52.61</v>
      </c>
      <c r="D212" s="561"/>
      <c r="E212" s="389">
        <v>14380</v>
      </c>
      <c r="F212" s="388">
        <f t="shared" si="11"/>
        <v>4465</v>
      </c>
      <c r="G212" s="466">
        <f t="shared" si="9"/>
        <v>3280</v>
      </c>
      <c r="H212" s="562"/>
    </row>
    <row r="213" spans="1:8" x14ac:dyDescent="0.2">
      <c r="A213" s="378">
        <v>352</v>
      </c>
      <c r="B213" s="386"/>
      <c r="C213" s="558">
        <f t="shared" si="10"/>
        <v>52.66</v>
      </c>
      <c r="D213" s="561"/>
      <c r="E213" s="389">
        <v>14380</v>
      </c>
      <c r="F213" s="388">
        <f t="shared" si="11"/>
        <v>4461</v>
      </c>
      <c r="G213" s="466">
        <f t="shared" si="9"/>
        <v>3277</v>
      </c>
      <c r="H213" s="562"/>
    </row>
    <row r="214" spans="1:8" x14ac:dyDescent="0.2">
      <c r="A214" s="378">
        <v>353</v>
      </c>
      <c r="B214" s="386"/>
      <c r="C214" s="558">
        <f t="shared" si="10"/>
        <v>52.7</v>
      </c>
      <c r="D214" s="561"/>
      <c r="E214" s="389">
        <v>14380</v>
      </c>
      <c r="F214" s="388">
        <f t="shared" si="11"/>
        <v>4458</v>
      </c>
      <c r="G214" s="466">
        <f t="shared" si="9"/>
        <v>3274</v>
      </c>
      <c r="H214" s="562"/>
    </row>
    <row r="215" spans="1:8" x14ac:dyDescent="0.2">
      <c r="A215" s="378">
        <v>354</v>
      </c>
      <c r="B215" s="386"/>
      <c r="C215" s="558">
        <f t="shared" si="10"/>
        <v>52.75</v>
      </c>
      <c r="D215" s="561"/>
      <c r="E215" s="389">
        <v>14380</v>
      </c>
      <c r="F215" s="388">
        <f t="shared" si="11"/>
        <v>4454</v>
      </c>
      <c r="G215" s="466">
        <f t="shared" si="9"/>
        <v>3271</v>
      </c>
      <c r="H215" s="562"/>
    </row>
    <row r="216" spans="1:8" x14ac:dyDescent="0.2">
      <c r="A216" s="378">
        <v>355</v>
      </c>
      <c r="B216" s="386"/>
      <c r="C216" s="558">
        <f t="shared" si="10"/>
        <v>52.79</v>
      </c>
      <c r="D216" s="561"/>
      <c r="E216" s="389">
        <v>14380</v>
      </c>
      <c r="F216" s="388">
        <f t="shared" si="11"/>
        <v>4450</v>
      </c>
      <c r="G216" s="466">
        <f t="shared" si="9"/>
        <v>3269</v>
      </c>
      <c r="H216" s="562"/>
    </row>
    <row r="217" spans="1:8" x14ac:dyDescent="0.2">
      <c r="A217" s="378">
        <v>356</v>
      </c>
      <c r="B217" s="386"/>
      <c r="C217" s="558">
        <f t="shared" si="10"/>
        <v>52.83</v>
      </c>
      <c r="D217" s="561"/>
      <c r="E217" s="389">
        <v>14380</v>
      </c>
      <c r="F217" s="388">
        <f t="shared" si="11"/>
        <v>4447</v>
      </c>
      <c r="G217" s="466">
        <f t="shared" si="9"/>
        <v>3266</v>
      </c>
      <c r="H217" s="562"/>
    </row>
    <row r="218" spans="1:8" x14ac:dyDescent="0.2">
      <c r="A218" s="378">
        <v>357</v>
      </c>
      <c r="B218" s="386"/>
      <c r="C218" s="558">
        <f t="shared" si="10"/>
        <v>52.88</v>
      </c>
      <c r="D218" s="561"/>
      <c r="E218" s="389">
        <v>14380</v>
      </c>
      <c r="F218" s="388">
        <f t="shared" si="11"/>
        <v>4443</v>
      </c>
      <c r="G218" s="466">
        <f t="shared" si="9"/>
        <v>3263</v>
      </c>
      <c r="H218" s="562"/>
    </row>
    <row r="219" spans="1:8" x14ac:dyDescent="0.2">
      <c r="A219" s="378">
        <v>358</v>
      </c>
      <c r="B219" s="386"/>
      <c r="C219" s="558">
        <f t="shared" si="10"/>
        <v>52.92</v>
      </c>
      <c r="D219" s="561"/>
      <c r="E219" s="389">
        <v>14380</v>
      </c>
      <c r="F219" s="388">
        <f t="shared" si="11"/>
        <v>4439</v>
      </c>
      <c r="G219" s="466">
        <f t="shared" si="9"/>
        <v>3261</v>
      </c>
      <c r="H219" s="562"/>
    </row>
    <row r="220" spans="1:8" x14ac:dyDescent="0.2">
      <c r="A220" s="378">
        <v>359</v>
      </c>
      <c r="B220" s="386"/>
      <c r="C220" s="558">
        <f t="shared" si="10"/>
        <v>52.96</v>
      </c>
      <c r="D220" s="561"/>
      <c r="E220" s="389">
        <v>14380</v>
      </c>
      <c r="F220" s="388">
        <f t="shared" si="11"/>
        <v>4436</v>
      </c>
      <c r="G220" s="466">
        <f t="shared" si="9"/>
        <v>3258</v>
      </c>
      <c r="H220" s="562"/>
    </row>
    <row r="221" spans="1:8" x14ac:dyDescent="0.2">
      <c r="A221" s="378">
        <v>360</v>
      </c>
      <c r="B221" s="386"/>
      <c r="C221" s="558">
        <f t="shared" si="10"/>
        <v>53.01</v>
      </c>
      <c r="D221" s="561"/>
      <c r="E221" s="389">
        <v>14380</v>
      </c>
      <c r="F221" s="388">
        <f t="shared" si="11"/>
        <v>4432</v>
      </c>
      <c r="G221" s="466">
        <f t="shared" si="9"/>
        <v>3255</v>
      </c>
      <c r="H221" s="562"/>
    </row>
    <row r="222" spans="1:8" x14ac:dyDescent="0.2">
      <c r="A222" s="378">
        <v>361</v>
      </c>
      <c r="B222" s="386"/>
      <c r="C222" s="558">
        <f t="shared" si="10"/>
        <v>53.05</v>
      </c>
      <c r="D222" s="561"/>
      <c r="E222" s="389">
        <v>14380</v>
      </c>
      <c r="F222" s="388">
        <f t="shared" si="11"/>
        <v>4428</v>
      </c>
      <c r="G222" s="466">
        <f t="shared" si="9"/>
        <v>3253</v>
      </c>
      <c r="H222" s="562"/>
    </row>
    <row r="223" spans="1:8" x14ac:dyDescent="0.2">
      <c r="A223" s="378">
        <v>362</v>
      </c>
      <c r="B223" s="386"/>
      <c r="C223" s="558">
        <f t="shared" si="10"/>
        <v>53.09</v>
      </c>
      <c r="D223" s="561"/>
      <c r="E223" s="389">
        <v>14380</v>
      </c>
      <c r="F223" s="388">
        <f t="shared" si="11"/>
        <v>4425</v>
      </c>
      <c r="G223" s="466">
        <f t="shared" si="9"/>
        <v>3250</v>
      </c>
      <c r="H223" s="562"/>
    </row>
    <row r="224" spans="1:8" x14ac:dyDescent="0.2">
      <c r="A224" s="378">
        <v>363</v>
      </c>
      <c r="B224" s="386"/>
      <c r="C224" s="558">
        <f t="shared" si="10"/>
        <v>53.14</v>
      </c>
      <c r="D224" s="561"/>
      <c r="E224" s="389">
        <v>14380</v>
      </c>
      <c r="F224" s="388">
        <f t="shared" si="11"/>
        <v>4421</v>
      </c>
      <c r="G224" s="466">
        <f t="shared" si="9"/>
        <v>3247</v>
      </c>
      <c r="H224" s="562"/>
    </row>
    <row r="225" spans="1:8" x14ac:dyDescent="0.2">
      <c r="A225" s="378">
        <v>364</v>
      </c>
      <c r="B225" s="386"/>
      <c r="C225" s="558">
        <f t="shared" si="10"/>
        <v>53.18</v>
      </c>
      <c r="D225" s="561"/>
      <c r="E225" s="389">
        <v>14380</v>
      </c>
      <c r="F225" s="388">
        <f t="shared" si="11"/>
        <v>4418</v>
      </c>
      <c r="G225" s="466">
        <f t="shared" si="9"/>
        <v>3245</v>
      </c>
      <c r="H225" s="562"/>
    </row>
    <row r="226" spans="1:8" x14ac:dyDescent="0.2">
      <c r="A226" s="378">
        <v>365</v>
      </c>
      <c r="B226" s="386"/>
      <c r="C226" s="558">
        <f t="shared" si="10"/>
        <v>53.22</v>
      </c>
      <c r="D226" s="561"/>
      <c r="E226" s="389">
        <v>14380</v>
      </c>
      <c r="F226" s="388">
        <f t="shared" si="11"/>
        <v>4414</v>
      </c>
      <c r="G226" s="466">
        <f t="shared" si="9"/>
        <v>3242</v>
      </c>
      <c r="H226" s="562"/>
    </row>
    <row r="227" spans="1:8" x14ac:dyDescent="0.2">
      <c r="A227" s="378">
        <v>366</v>
      </c>
      <c r="B227" s="386"/>
      <c r="C227" s="558">
        <f t="shared" si="10"/>
        <v>53.26</v>
      </c>
      <c r="D227" s="561"/>
      <c r="E227" s="389">
        <v>14380</v>
      </c>
      <c r="F227" s="388">
        <f t="shared" si="11"/>
        <v>4411</v>
      </c>
      <c r="G227" s="466">
        <f t="shared" si="9"/>
        <v>3240</v>
      </c>
      <c r="H227" s="562"/>
    </row>
    <row r="228" spans="1:8" x14ac:dyDescent="0.2">
      <c r="A228" s="378">
        <v>367</v>
      </c>
      <c r="B228" s="386"/>
      <c r="C228" s="558">
        <f t="shared" si="10"/>
        <v>53.31</v>
      </c>
      <c r="D228" s="561"/>
      <c r="E228" s="389">
        <v>14380</v>
      </c>
      <c r="F228" s="388">
        <f t="shared" si="11"/>
        <v>4407</v>
      </c>
      <c r="G228" s="466">
        <f t="shared" si="9"/>
        <v>3237</v>
      </c>
      <c r="H228" s="562"/>
    </row>
    <row r="229" spans="1:8" x14ac:dyDescent="0.2">
      <c r="A229" s="378">
        <v>368</v>
      </c>
      <c r="B229" s="386"/>
      <c r="C229" s="558">
        <f t="shared" si="10"/>
        <v>53.35</v>
      </c>
      <c r="D229" s="561"/>
      <c r="E229" s="389">
        <v>14380</v>
      </c>
      <c r="F229" s="388">
        <f t="shared" si="11"/>
        <v>4403</v>
      </c>
      <c r="G229" s="466">
        <f t="shared" si="9"/>
        <v>3234</v>
      </c>
      <c r="H229" s="562"/>
    </row>
    <row r="230" spans="1:8" x14ac:dyDescent="0.2">
      <c r="A230" s="378">
        <v>369</v>
      </c>
      <c r="B230" s="386"/>
      <c r="C230" s="558">
        <f t="shared" si="10"/>
        <v>53.39</v>
      </c>
      <c r="D230" s="561"/>
      <c r="E230" s="389">
        <v>14380</v>
      </c>
      <c r="F230" s="388">
        <f t="shared" si="11"/>
        <v>4400</v>
      </c>
      <c r="G230" s="466">
        <f t="shared" si="9"/>
        <v>3232</v>
      </c>
      <c r="H230" s="562"/>
    </row>
    <row r="231" spans="1:8" x14ac:dyDescent="0.2">
      <c r="A231" s="378">
        <v>370</v>
      </c>
      <c r="B231" s="386"/>
      <c r="C231" s="558">
        <f t="shared" si="10"/>
        <v>53.43</v>
      </c>
      <c r="D231" s="561"/>
      <c r="E231" s="389">
        <v>14380</v>
      </c>
      <c r="F231" s="388">
        <f t="shared" si="11"/>
        <v>4397</v>
      </c>
      <c r="G231" s="466">
        <f t="shared" si="9"/>
        <v>3230</v>
      </c>
      <c r="H231" s="562"/>
    </row>
    <row r="232" spans="1:8" x14ac:dyDescent="0.2">
      <c r="A232" s="378">
        <v>371</v>
      </c>
      <c r="B232" s="386"/>
      <c r="C232" s="558">
        <f t="shared" si="10"/>
        <v>53.48</v>
      </c>
      <c r="D232" s="561"/>
      <c r="E232" s="389">
        <v>14380</v>
      </c>
      <c r="F232" s="388">
        <f t="shared" si="11"/>
        <v>4393</v>
      </c>
      <c r="G232" s="466">
        <f t="shared" si="9"/>
        <v>3227</v>
      </c>
      <c r="H232" s="562"/>
    </row>
    <row r="233" spans="1:8" x14ac:dyDescent="0.2">
      <c r="A233" s="378">
        <v>372</v>
      </c>
      <c r="B233" s="386"/>
      <c r="C233" s="558">
        <f t="shared" si="10"/>
        <v>53.52</v>
      </c>
      <c r="D233" s="561"/>
      <c r="E233" s="389">
        <v>14380</v>
      </c>
      <c r="F233" s="388">
        <f t="shared" si="11"/>
        <v>4389</v>
      </c>
      <c r="G233" s="466">
        <f t="shared" si="9"/>
        <v>3224</v>
      </c>
      <c r="H233" s="562"/>
    </row>
    <row r="234" spans="1:8" x14ac:dyDescent="0.2">
      <c r="A234" s="378">
        <v>373</v>
      </c>
      <c r="B234" s="386"/>
      <c r="C234" s="558">
        <f t="shared" si="10"/>
        <v>53.56</v>
      </c>
      <c r="D234" s="561"/>
      <c r="E234" s="389">
        <v>14380</v>
      </c>
      <c r="F234" s="388">
        <f t="shared" si="11"/>
        <v>4386</v>
      </c>
      <c r="G234" s="466">
        <f t="shared" si="9"/>
        <v>3222</v>
      </c>
      <c r="H234" s="562"/>
    </row>
    <row r="235" spans="1:8" x14ac:dyDescent="0.2">
      <c r="A235" s="378">
        <v>374</v>
      </c>
      <c r="B235" s="386"/>
      <c r="C235" s="558">
        <f t="shared" si="10"/>
        <v>53.6</v>
      </c>
      <c r="D235" s="561"/>
      <c r="E235" s="389">
        <v>14380</v>
      </c>
      <c r="F235" s="388">
        <f t="shared" si="11"/>
        <v>4383</v>
      </c>
      <c r="G235" s="466">
        <f t="shared" si="9"/>
        <v>3219</v>
      </c>
      <c r="H235" s="562"/>
    </row>
    <row r="236" spans="1:8" x14ac:dyDescent="0.2">
      <c r="A236" s="378">
        <v>375</v>
      </c>
      <c r="B236" s="386"/>
      <c r="C236" s="558">
        <f t="shared" si="10"/>
        <v>53.64</v>
      </c>
      <c r="D236" s="561"/>
      <c r="E236" s="389">
        <v>14380</v>
      </c>
      <c r="F236" s="388">
        <f t="shared" si="11"/>
        <v>4380</v>
      </c>
      <c r="G236" s="466">
        <f t="shared" si="9"/>
        <v>3217</v>
      </c>
      <c r="H236" s="562"/>
    </row>
    <row r="237" spans="1:8" x14ac:dyDescent="0.2">
      <c r="A237" s="378">
        <v>376</v>
      </c>
      <c r="B237" s="386"/>
      <c r="C237" s="558">
        <f t="shared" si="10"/>
        <v>53.69</v>
      </c>
      <c r="D237" s="561"/>
      <c r="E237" s="389">
        <v>14380</v>
      </c>
      <c r="F237" s="388">
        <f t="shared" si="11"/>
        <v>4376</v>
      </c>
      <c r="G237" s="466">
        <f t="shared" si="9"/>
        <v>3214</v>
      </c>
      <c r="H237" s="562"/>
    </row>
    <row r="238" spans="1:8" x14ac:dyDescent="0.2">
      <c r="A238" s="378">
        <v>377</v>
      </c>
      <c r="B238" s="386"/>
      <c r="C238" s="558">
        <f t="shared" si="10"/>
        <v>53.73</v>
      </c>
      <c r="D238" s="561"/>
      <c r="E238" s="389">
        <v>14380</v>
      </c>
      <c r="F238" s="388">
        <f t="shared" si="11"/>
        <v>4372</v>
      </c>
      <c r="G238" s="466">
        <f t="shared" si="9"/>
        <v>3212</v>
      </c>
      <c r="H238" s="562"/>
    </row>
    <row r="239" spans="1:8" x14ac:dyDescent="0.2">
      <c r="A239" s="378">
        <v>378</v>
      </c>
      <c r="B239" s="386"/>
      <c r="C239" s="558">
        <f t="shared" si="10"/>
        <v>53.77</v>
      </c>
      <c r="D239" s="561"/>
      <c r="E239" s="389">
        <v>14380</v>
      </c>
      <c r="F239" s="388">
        <f t="shared" si="11"/>
        <v>4369</v>
      </c>
      <c r="G239" s="466">
        <f t="shared" si="9"/>
        <v>3209</v>
      </c>
      <c r="H239" s="562"/>
    </row>
    <row r="240" spans="1:8" x14ac:dyDescent="0.2">
      <c r="A240" s="378">
        <v>379</v>
      </c>
      <c r="B240" s="386"/>
      <c r="C240" s="558">
        <f t="shared" si="10"/>
        <v>53.81</v>
      </c>
      <c r="D240" s="561"/>
      <c r="E240" s="389">
        <v>14380</v>
      </c>
      <c r="F240" s="388">
        <f t="shared" si="11"/>
        <v>4366</v>
      </c>
      <c r="G240" s="466">
        <f t="shared" si="9"/>
        <v>3207</v>
      </c>
      <c r="H240" s="562"/>
    </row>
    <row r="241" spans="1:8" x14ac:dyDescent="0.2">
      <c r="A241" s="378">
        <v>380</v>
      </c>
      <c r="B241" s="386"/>
      <c r="C241" s="558">
        <f t="shared" si="10"/>
        <v>53.85</v>
      </c>
      <c r="D241" s="561"/>
      <c r="E241" s="389">
        <v>14380</v>
      </c>
      <c r="F241" s="388">
        <f t="shared" si="11"/>
        <v>4363</v>
      </c>
      <c r="G241" s="466">
        <f t="shared" si="9"/>
        <v>3204</v>
      </c>
      <c r="H241" s="562"/>
    </row>
    <row r="242" spans="1:8" x14ac:dyDescent="0.2">
      <c r="A242" s="378">
        <v>381</v>
      </c>
      <c r="B242" s="386"/>
      <c r="C242" s="558">
        <f t="shared" si="10"/>
        <v>53.89</v>
      </c>
      <c r="D242" s="561"/>
      <c r="E242" s="389">
        <v>14380</v>
      </c>
      <c r="F242" s="388">
        <f t="shared" si="11"/>
        <v>4359</v>
      </c>
      <c r="G242" s="466">
        <f t="shared" si="9"/>
        <v>3202</v>
      </c>
      <c r="H242" s="562"/>
    </row>
    <row r="243" spans="1:8" x14ac:dyDescent="0.2">
      <c r="A243" s="378">
        <v>382</v>
      </c>
      <c r="B243" s="386"/>
      <c r="C243" s="558">
        <f t="shared" si="10"/>
        <v>53.93</v>
      </c>
      <c r="D243" s="561"/>
      <c r="E243" s="389">
        <v>14380</v>
      </c>
      <c r="F243" s="388">
        <f t="shared" si="11"/>
        <v>4356</v>
      </c>
      <c r="G243" s="466">
        <f t="shared" si="9"/>
        <v>3200</v>
      </c>
      <c r="H243" s="562"/>
    </row>
    <row r="244" spans="1:8" x14ac:dyDescent="0.2">
      <c r="A244" s="378">
        <v>383</v>
      </c>
      <c r="B244" s="386"/>
      <c r="C244" s="558">
        <f t="shared" si="10"/>
        <v>53.98</v>
      </c>
      <c r="D244" s="561"/>
      <c r="E244" s="389">
        <v>14380</v>
      </c>
      <c r="F244" s="388">
        <f t="shared" si="11"/>
        <v>4352</v>
      </c>
      <c r="G244" s="466">
        <f t="shared" si="9"/>
        <v>3197</v>
      </c>
      <c r="H244" s="562"/>
    </row>
    <row r="245" spans="1:8" x14ac:dyDescent="0.2">
      <c r="A245" s="378">
        <v>384</v>
      </c>
      <c r="B245" s="386"/>
      <c r="C245" s="558">
        <f t="shared" si="10"/>
        <v>54.02</v>
      </c>
      <c r="D245" s="561"/>
      <c r="E245" s="389">
        <v>14380</v>
      </c>
      <c r="F245" s="388">
        <f t="shared" si="11"/>
        <v>4349</v>
      </c>
      <c r="G245" s="466">
        <f t="shared" si="9"/>
        <v>3194</v>
      </c>
      <c r="H245" s="562"/>
    </row>
    <row r="246" spans="1:8" x14ac:dyDescent="0.2">
      <c r="A246" s="378">
        <v>385</v>
      </c>
      <c r="B246" s="386"/>
      <c r="C246" s="558">
        <f t="shared" si="10"/>
        <v>54.06</v>
      </c>
      <c r="D246" s="561"/>
      <c r="E246" s="389">
        <v>14380</v>
      </c>
      <c r="F246" s="388">
        <f t="shared" si="11"/>
        <v>4346</v>
      </c>
      <c r="G246" s="466">
        <f t="shared" si="9"/>
        <v>3192</v>
      </c>
      <c r="H246" s="562"/>
    </row>
    <row r="247" spans="1:8" x14ac:dyDescent="0.2">
      <c r="A247" s="378">
        <v>386</v>
      </c>
      <c r="B247" s="386"/>
      <c r="C247" s="558">
        <f t="shared" si="10"/>
        <v>54.1</v>
      </c>
      <c r="D247" s="561"/>
      <c r="E247" s="389">
        <v>14380</v>
      </c>
      <c r="F247" s="388">
        <f t="shared" si="11"/>
        <v>4342</v>
      </c>
      <c r="G247" s="466">
        <f t="shared" si="9"/>
        <v>3190</v>
      </c>
      <c r="H247" s="562"/>
    </row>
    <row r="248" spans="1:8" x14ac:dyDescent="0.2">
      <c r="A248" s="378">
        <v>387</v>
      </c>
      <c r="B248" s="386"/>
      <c r="C248" s="558">
        <f t="shared" si="10"/>
        <v>54.14</v>
      </c>
      <c r="D248" s="561"/>
      <c r="E248" s="389">
        <v>14380</v>
      </c>
      <c r="F248" s="388">
        <f t="shared" si="11"/>
        <v>4339</v>
      </c>
      <c r="G248" s="466">
        <f t="shared" si="9"/>
        <v>3187</v>
      </c>
      <c r="H248" s="562"/>
    </row>
    <row r="249" spans="1:8" x14ac:dyDescent="0.2">
      <c r="A249" s="378">
        <v>388</v>
      </c>
      <c r="B249" s="386"/>
      <c r="C249" s="558">
        <f t="shared" si="10"/>
        <v>54.18</v>
      </c>
      <c r="D249" s="561"/>
      <c r="E249" s="389">
        <v>14380</v>
      </c>
      <c r="F249" s="388">
        <f t="shared" si="11"/>
        <v>4336</v>
      </c>
      <c r="G249" s="466">
        <f t="shared" si="9"/>
        <v>3185</v>
      </c>
      <c r="H249" s="562"/>
    </row>
    <row r="250" spans="1:8" x14ac:dyDescent="0.2">
      <c r="A250" s="378">
        <v>389</v>
      </c>
      <c r="B250" s="386"/>
      <c r="C250" s="558">
        <f t="shared" si="10"/>
        <v>54.22</v>
      </c>
      <c r="D250" s="561"/>
      <c r="E250" s="389">
        <v>14380</v>
      </c>
      <c r="F250" s="388">
        <f t="shared" si="11"/>
        <v>4333</v>
      </c>
      <c r="G250" s="466">
        <f t="shared" si="9"/>
        <v>3183</v>
      </c>
      <c r="H250" s="562"/>
    </row>
    <row r="251" spans="1:8" x14ac:dyDescent="0.2">
      <c r="A251" s="378">
        <v>390</v>
      </c>
      <c r="B251" s="386"/>
      <c r="C251" s="558">
        <f t="shared" si="10"/>
        <v>54.26</v>
      </c>
      <c r="D251" s="561"/>
      <c r="E251" s="389">
        <v>14380</v>
      </c>
      <c r="F251" s="388">
        <f t="shared" si="11"/>
        <v>4330</v>
      </c>
      <c r="G251" s="466">
        <f t="shared" si="9"/>
        <v>3180</v>
      </c>
      <c r="H251" s="562"/>
    </row>
    <row r="252" spans="1:8" x14ac:dyDescent="0.2">
      <c r="A252" s="378">
        <v>391</v>
      </c>
      <c r="B252" s="386"/>
      <c r="C252" s="558">
        <f t="shared" si="10"/>
        <v>54.3</v>
      </c>
      <c r="D252" s="561"/>
      <c r="E252" s="389">
        <v>14380</v>
      </c>
      <c r="F252" s="388">
        <f t="shared" si="11"/>
        <v>4326</v>
      </c>
      <c r="G252" s="466">
        <f t="shared" si="9"/>
        <v>3178</v>
      </c>
      <c r="H252" s="562"/>
    </row>
    <row r="253" spans="1:8" x14ac:dyDescent="0.2">
      <c r="A253" s="378">
        <v>392</v>
      </c>
      <c r="B253" s="386"/>
      <c r="C253" s="558">
        <f t="shared" si="10"/>
        <v>54.34</v>
      </c>
      <c r="D253" s="561"/>
      <c r="E253" s="389">
        <v>14380</v>
      </c>
      <c r="F253" s="388">
        <f t="shared" si="11"/>
        <v>4323</v>
      </c>
      <c r="G253" s="466">
        <f t="shared" si="9"/>
        <v>3176</v>
      </c>
      <c r="H253" s="562"/>
    </row>
    <row r="254" spans="1:8" x14ac:dyDescent="0.2">
      <c r="A254" s="378">
        <v>393</v>
      </c>
      <c r="B254" s="386"/>
      <c r="C254" s="558">
        <f t="shared" si="10"/>
        <v>54.38</v>
      </c>
      <c r="D254" s="561"/>
      <c r="E254" s="389">
        <v>14380</v>
      </c>
      <c r="F254" s="388">
        <f t="shared" si="11"/>
        <v>4320</v>
      </c>
      <c r="G254" s="466">
        <f t="shared" si="9"/>
        <v>3173</v>
      </c>
      <c r="H254" s="562"/>
    </row>
    <row r="255" spans="1:8" x14ac:dyDescent="0.2">
      <c r="A255" s="378">
        <v>394</v>
      </c>
      <c r="B255" s="386"/>
      <c r="C255" s="558">
        <f t="shared" si="10"/>
        <v>54.42</v>
      </c>
      <c r="D255" s="561"/>
      <c r="E255" s="389">
        <v>14380</v>
      </c>
      <c r="F255" s="388">
        <f t="shared" si="11"/>
        <v>4317</v>
      </c>
      <c r="G255" s="466">
        <f t="shared" si="9"/>
        <v>3171</v>
      </c>
      <c r="H255" s="562"/>
    </row>
    <row r="256" spans="1:8" x14ac:dyDescent="0.2">
      <c r="A256" s="378">
        <v>395</v>
      </c>
      <c r="B256" s="386"/>
      <c r="C256" s="558">
        <f t="shared" si="10"/>
        <v>54.46</v>
      </c>
      <c r="D256" s="561"/>
      <c r="E256" s="389">
        <v>14380</v>
      </c>
      <c r="F256" s="388">
        <f t="shared" si="11"/>
        <v>4314</v>
      </c>
      <c r="G256" s="466">
        <f t="shared" si="9"/>
        <v>3169</v>
      </c>
      <c r="H256" s="562"/>
    </row>
    <row r="257" spans="1:8" x14ac:dyDescent="0.2">
      <c r="A257" s="378">
        <v>396</v>
      </c>
      <c r="B257" s="386"/>
      <c r="C257" s="558">
        <f t="shared" si="10"/>
        <v>54.5</v>
      </c>
      <c r="D257" s="561"/>
      <c r="E257" s="389">
        <v>14380</v>
      </c>
      <c r="F257" s="388">
        <f t="shared" si="11"/>
        <v>4311</v>
      </c>
      <c r="G257" s="466">
        <f t="shared" si="9"/>
        <v>3166</v>
      </c>
      <c r="H257" s="562"/>
    </row>
    <row r="258" spans="1:8" x14ac:dyDescent="0.2">
      <c r="A258" s="378">
        <v>397</v>
      </c>
      <c r="B258" s="386"/>
      <c r="C258" s="558">
        <f t="shared" si="10"/>
        <v>54.54</v>
      </c>
      <c r="D258" s="561"/>
      <c r="E258" s="389">
        <v>14380</v>
      </c>
      <c r="F258" s="388">
        <f t="shared" si="11"/>
        <v>4307</v>
      </c>
      <c r="G258" s="466">
        <f t="shared" si="9"/>
        <v>3164</v>
      </c>
      <c r="H258" s="562"/>
    </row>
    <row r="259" spans="1:8" x14ac:dyDescent="0.2">
      <c r="A259" s="378">
        <v>398</v>
      </c>
      <c r="B259" s="386"/>
      <c r="C259" s="558">
        <f t="shared" si="10"/>
        <v>54.58</v>
      </c>
      <c r="D259" s="561"/>
      <c r="E259" s="389">
        <v>14380</v>
      </c>
      <c r="F259" s="388">
        <f t="shared" si="11"/>
        <v>4304</v>
      </c>
      <c r="G259" s="466">
        <f t="shared" si="9"/>
        <v>3162</v>
      </c>
      <c r="H259" s="562"/>
    </row>
    <row r="260" spans="1:8" x14ac:dyDescent="0.2">
      <c r="A260" s="378">
        <v>399</v>
      </c>
      <c r="B260" s="386"/>
      <c r="C260" s="558">
        <f t="shared" si="10"/>
        <v>54.62</v>
      </c>
      <c r="D260" s="561"/>
      <c r="E260" s="389">
        <v>14380</v>
      </c>
      <c r="F260" s="388">
        <f t="shared" si="11"/>
        <v>4301</v>
      </c>
      <c r="G260" s="466">
        <f t="shared" si="9"/>
        <v>3159</v>
      </c>
      <c r="H260" s="562"/>
    </row>
    <row r="261" spans="1:8" x14ac:dyDescent="0.2">
      <c r="A261" s="378">
        <v>400</v>
      </c>
      <c r="B261" s="386"/>
      <c r="C261" s="558">
        <f t="shared" si="10"/>
        <v>54.66</v>
      </c>
      <c r="D261" s="561"/>
      <c r="E261" s="389">
        <v>14380</v>
      </c>
      <c r="F261" s="388">
        <f t="shared" si="11"/>
        <v>4298</v>
      </c>
      <c r="G261" s="466">
        <f t="shared" si="9"/>
        <v>3157</v>
      </c>
      <c r="H261" s="562"/>
    </row>
    <row r="262" spans="1:8" x14ac:dyDescent="0.2">
      <c r="A262" s="378">
        <v>401</v>
      </c>
      <c r="B262" s="386"/>
      <c r="C262" s="558">
        <f t="shared" si="10"/>
        <v>54.7</v>
      </c>
      <c r="D262" s="561"/>
      <c r="E262" s="389">
        <v>14380</v>
      </c>
      <c r="F262" s="388">
        <f t="shared" si="11"/>
        <v>4295</v>
      </c>
      <c r="G262" s="466">
        <f t="shared" si="9"/>
        <v>3155</v>
      </c>
      <c r="H262" s="562"/>
    </row>
    <row r="263" spans="1:8" x14ac:dyDescent="0.2">
      <c r="A263" s="378">
        <v>402</v>
      </c>
      <c r="B263" s="386"/>
      <c r="C263" s="558">
        <f t="shared" si="10"/>
        <v>54.74</v>
      </c>
      <c r="D263" s="561"/>
      <c r="E263" s="389">
        <v>14380</v>
      </c>
      <c r="F263" s="388">
        <f t="shared" si="11"/>
        <v>4292</v>
      </c>
      <c r="G263" s="466">
        <f t="shared" si="9"/>
        <v>3152</v>
      </c>
      <c r="H263" s="562"/>
    </row>
    <row r="264" spans="1:8" x14ac:dyDescent="0.2">
      <c r="A264" s="378">
        <v>403</v>
      </c>
      <c r="B264" s="386"/>
      <c r="C264" s="558">
        <f t="shared" si="10"/>
        <v>54.78</v>
      </c>
      <c r="D264" s="561"/>
      <c r="E264" s="389">
        <v>14380</v>
      </c>
      <c r="F264" s="388">
        <f t="shared" si="11"/>
        <v>4288</v>
      </c>
      <c r="G264" s="466">
        <f t="shared" si="9"/>
        <v>3150</v>
      </c>
      <c r="H264" s="562"/>
    </row>
    <row r="265" spans="1:8" x14ac:dyDescent="0.2">
      <c r="A265" s="378">
        <v>404</v>
      </c>
      <c r="B265" s="386"/>
      <c r="C265" s="558">
        <f t="shared" si="10"/>
        <v>54.82</v>
      </c>
      <c r="D265" s="561"/>
      <c r="E265" s="389">
        <v>14380</v>
      </c>
      <c r="F265" s="388">
        <f t="shared" si="11"/>
        <v>4285</v>
      </c>
      <c r="G265" s="466">
        <f t="shared" si="9"/>
        <v>3148</v>
      </c>
      <c r="H265" s="562"/>
    </row>
    <row r="266" spans="1:8" x14ac:dyDescent="0.2">
      <c r="A266" s="378">
        <v>405</v>
      </c>
      <c r="B266" s="386"/>
      <c r="C266" s="558">
        <f t="shared" si="10"/>
        <v>54.86</v>
      </c>
      <c r="D266" s="561"/>
      <c r="E266" s="389">
        <v>14380</v>
      </c>
      <c r="F266" s="388">
        <f t="shared" si="11"/>
        <v>4282</v>
      </c>
      <c r="G266" s="466">
        <f t="shared" si="9"/>
        <v>3145</v>
      </c>
      <c r="H266" s="562"/>
    </row>
    <row r="267" spans="1:8" x14ac:dyDescent="0.2">
      <c r="A267" s="378">
        <v>406</v>
      </c>
      <c r="B267" s="386"/>
      <c r="C267" s="558">
        <f t="shared" si="10"/>
        <v>54.9</v>
      </c>
      <c r="D267" s="561"/>
      <c r="E267" s="389">
        <v>14380</v>
      </c>
      <c r="F267" s="388">
        <f t="shared" si="11"/>
        <v>4279</v>
      </c>
      <c r="G267" s="466">
        <f t="shared" si="9"/>
        <v>3143</v>
      </c>
      <c r="H267" s="562"/>
    </row>
    <row r="268" spans="1:8" x14ac:dyDescent="0.2">
      <c r="A268" s="378">
        <v>407</v>
      </c>
      <c r="B268" s="386"/>
      <c r="C268" s="558">
        <f t="shared" si="10"/>
        <v>54.94</v>
      </c>
      <c r="D268" s="561"/>
      <c r="E268" s="389">
        <v>14380</v>
      </c>
      <c r="F268" s="388">
        <f t="shared" si="11"/>
        <v>4276</v>
      </c>
      <c r="G268" s="466">
        <f t="shared" si="9"/>
        <v>3141</v>
      </c>
      <c r="H268" s="562"/>
    </row>
    <row r="269" spans="1:8" x14ac:dyDescent="0.2">
      <c r="A269" s="378">
        <v>408</v>
      </c>
      <c r="B269" s="386"/>
      <c r="C269" s="558">
        <f t="shared" si="10"/>
        <v>54.97</v>
      </c>
      <c r="D269" s="561"/>
      <c r="E269" s="389">
        <v>14380</v>
      </c>
      <c r="F269" s="388">
        <f t="shared" si="11"/>
        <v>4274</v>
      </c>
      <c r="G269" s="466">
        <f t="shared" ref="G269:G332" si="12">ROUND(12*(1/C269*E269),0)</f>
        <v>3139</v>
      </c>
      <c r="H269" s="562"/>
    </row>
    <row r="270" spans="1:8" x14ac:dyDescent="0.2">
      <c r="A270" s="378">
        <v>409</v>
      </c>
      <c r="B270" s="386"/>
      <c r="C270" s="558">
        <f t="shared" si="10"/>
        <v>55.01</v>
      </c>
      <c r="D270" s="561"/>
      <c r="E270" s="389">
        <v>14380</v>
      </c>
      <c r="F270" s="388">
        <f t="shared" si="11"/>
        <v>4271</v>
      </c>
      <c r="G270" s="466">
        <f t="shared" si="12"/>
        <v>3137</v>
      </c>
      <c r="H270" s="562"/>
    </row>
    <row r="271" spans="1:8" x14ac:dyDescent="0.2">
      <c r="A271" s="378">
        <v>410</v>
      </c>
      <c r="B271" s="386"/>
      <c r="C271" s="558">
        <f t="shared" ref="C271:C334" si="13">ROUND((-0.0000491*POWER(A271,2)+0.0818939*A271+34)*0.928,2)</f>
        <v>55.05</v>
      </c>
      <c r="D271" s="561"/>
      <c r="E271" s="389">
        <v>14380</v>
      </c>
      <c r="F271" s="388">
        <f t="shared" ref="F271:F334" si="14">ROUND(12*1.3614*(1/C271*E271)+H271,0)</f>
        <v>4267</v>
      </c>
      <c r="G271" s="466">
        <f t="shared" si="12"/>
        <v>3135</v>
      </c>
      <c r="H271" s="562"/>
    </row>
    <row r="272" spans="1:8" x14ac:dyDescent="0.2">
      <c r="A272" s="378">
        <v>411</v>
      </c>
      <c r="B272" s="386"/>
      <c r="C272" s="558">
        <f t="shared" si="13"/>
        <v>55.09</v>
      </c>
      <c r="D272" s="561"/>
      <c r="E272" s="389">
        <v>14380</v>
      </c>
      <c r="F272" s="388">
        <f t="shared" si="14"/>
        <v>4264</v>
      </c>
      <c r="G272" s="466">
        <f t="shared" si="12"/>
        <v>3132</v>
      </c>
      <c r="H272" s="562"/>
    </row>
    <row r="273" spans="1:8" x14ac:dyDescent="0.2">
      <c r="A273" s="378">
        <v>412</v>
      </c>
      <c r="B273" s="386"/>
      <c r="C273" s="558">
        <f t="shared" si="13"/>
        <v>55.13</v>
      </c>
      <c r="D273" s="561"/>
      <c r="E273" s="389">
        <v>14380</v>
      </c>
      <c r="F273" s="388">
        <f t="shared" si="14"/>
        <v>4261</v>
      </c>
      <c r="G273" s="466">
        <f t="shared" si="12"/>
        <v>3130</v>
      </c>
      <c r="H273" s="562"/>
    </row>
    <row r="274" spans="1:8" x14ac:dyDescent="0.2">
      <c r="A274" s="378">
        <v>413</v>
      </c>
      <c r="B274" s="386"/>
      <c r="C274" s="558">
        <f t="shared" si="13"/>
        <v>55.17</v>
      </c>
      <c r="D274" s="561"/>
      <c r="E274" s="389">
        <v>14380</v>
      </c>
      <c r="F274" s="388">
        <f t="shared" si="14"/>
        <v>4258</v>
      </c>
      <c r="G274" s="466">
        <f t="shared" si="12"/>
        <v>3128</v>
      </c>
      <c r="H274" s="562"/>
    </row>
    <row r="275" spans="1:8" x14ac:dyDescent="0.2">
      <c r="A275" s="378">
        <v>414</v>
      </c>
      <c r="B275" s="386"/>
      <c r="C275" s="558">
        <f t="shared" si="13"/>
        <v>55.21</v>
      </c>
      <c r="D275" s="561"/>
      <c r="E275" s="389">
        <v>14380</v>
      </c>
      <c r="F275" s="388">
        <f t="shared" si="14"/>
        <v>4255</v>
      </c>
      <c r="G275" s="466">
        <f t="shared" si="12"/>
        <v>3126</v>
      </c>
      <c r="H275" s="562"/>
    </row>
    <row r="276" spans="1:8" x14ac:dyDescent="0.2">
      <c r="A276" s="378">
        <v>415</v>
      </c>
      <c r="B276" s="386"/>
      <c r="C276" s="558">
        <f t="shared" si="13"/>
        <v>55.24</v>
      </c>
      <c r="D276" s="561"/>
      <c r="E276" s="389">
        <v>14380</v>
      </c>
      <c r="F276" s="388">
        <f t="shared" si="14"/>
        <v>4253</v>
      </c>
      <c r="G276" s="466">
        <f t="shared" si="12"/>
        <v>3124</v>
      </c>
      <c r="H276" s="562"/>
    </row>
    <row r="277" spans="1:8" x14ac:dyDescent="0.2">
      <c r="A277" s="378">
        <v>416</v>
      </c>
      <c r="B277" s="386"/>
      <c r="C277" s="558">
        <f t="shared" si="13"/>
        <v>55.28</v>
      </c>
      <c r="D277" s="561"/>
      <c r="E277" s="389">
        <v>14380</v>
      </c>
      <c r="F277" s="388">
        <f t="shared" si="14"/>
        <v>4250</v>
      </c>
      <c r="G277" s="466">
        <f t="shared" si="12"/>
        <v>3122</v>
      </c>
      <c r="H277" s="562"/>
    </row>
    <row r="278" spans="1:8" x14ac:dyDescent="0.2">
      <c r="A278" s="378">
        <v>417</v>
      </c>
      <c r="B278" s="386"/>
      <c r="C278" s="558">
        <f t="shared" si="13"/>
        <v>55.32</v>
      </c>
      <c r="D278" s="561"/>
      <c r="E278" s="389">
        <v>14380</v>
      </c>
      <c r="F278" s="388">
        <f t="shared" si="14"/>
        <v>4247</v>
      </c>
      <c r="G278" s="466">
        <f t="shared" si="12"/>
        <v>3119</v>
      </c>
      <c r="H278" s="562"/>
    </row>
    <row r="279" spans="1:8" x14ac:dyDescent="0.2">
      <c r="A279" s="378">
        <v>418</v>
      </c>
      <c r="B279" s="386"/>
      <c r="C279" s="558">
        <f t="shared" si="13"/>
        <v>55.36</v>
      </c>
      <c r="D279" s="561"/>
      <c r="E279" s="389">
        <v>14380</v>
      </c>
      <c r="F279" s="388">
        <f t="shared" si="14"/>
        <v>4244</v>
      </c>
      <c r="G279" s="466">
        <f t="shared" si="12"/>
        <v>3117</v>
      </c>
      <c r="H279" s="562"/>
    </row>
    <row r="280" spans="1:8" x14ac:dyDescent="0.2">
      <c r="A280" s="378">
        <v>419</v>
      </c>
      <c r="B280" s="386"/>
      <c r="C280" s="558">
        <f t="shared" si="13"/>
        <v>55.4</v>
      </c>
      <c r="D280" s="561"/>
      <c r="E280" s="389">
        <v>14380</v>
      </c>
      <c r="F280" s="388">
        <f t="shared" si="14"/>
        <v>4240</v>
      </c>
      <c r="G280" s="466">
        <f t="shared" si="12"/>
        <v>3115</v>
      </c>
      <c r="H280" s="562"/>
    </row>
    <row r="281" spans="1:8" x14ac:dyDescent="0.2">
      <c r="A281" s="378">
        <v>420</v>
      </c>
      <c r="B281" s="386"/>
      <c r="C281" s="558">
        <f t="shared" si="13"/>
        <v>55.43</v>
      </c>
      <c r="D281" s="561"/>
      <c r="E281" s="389">
        <v>14380</v>
      </c>
      <c r="F281" s="388">
        <f t="shared" si="14"/>
        <v>4238</v>
      </c>
      <c r="G281" s="466">
        <f t="shared" si="12"/>
        <v>3113</v>
      </c>
      <c r="H281" s="562"/>
    </row>
    <row r="282" spans="1:8" x14ac:dyDescent="0.2">
      <c r="A282" s="378">
        <v>421</v>
      </c>
      <c r="B282" s="386"/>
      <c r="C282" s="558">
        <f t="shared" si="13"/>
        <v>55.47</v>
      </c>
      <c r="D282" s="561"/>
      <c r="E282" s="389">
        <v>14380</v>
      </c>
      <c r="F282" s="388">
        <f t="shared" si="14"/>
        <v>4235</v>
      </c>
      <c r="G282" s="466">
        <f t="shared" si="12"/>
        <v>3111</v>
      </c>
      <c r="H282" s="562"/>
    </row>
    <row r="283" spans="1:8" x14ac:dyDescent="0.2">
      <c r="A283" s="378">
        <v>422</v>
      </c>
      <c r="B283" s="386"/>
      <c r="C283" s="558">
        <f t="shared" si="13"/>
        <v>55.51</v>
      </c>
      <c r="D283" s="561"/>
      <c r="E283" s="389">
        <v>14380</v>
      </c>
      <c r="F283" s="388">
        <f t="shared" si="14"/>
        <v>4232</v>
      </c>
      <c r="G283" s="466">
        <f t="shared" si="12"/>
        <v>3109</v>
      </c>
      <c r="H283" s="562"/>
    </row>
    <row r="284" spans="1:8" x14ac:dyDescent="0.2">
      <c r="A284" s="378">
        <v>423</v>
      </c>
      <c r="B284" s="386"/>
      <c r="C284" s="558">
        <f t="shared" si="13"/>
        <v>55.55</v>
      </c>
      <c r="D284" s="561"/>
      <c r="E284" s="389">
        <v>14380</v>
      </c>
      <c r="F284" s="388">
        <f t="shared" si="14"/>
        <v>4229</v>
      </c>
      <c r="G284" s="466">
        <f t="shared" si="12"/>
        <v>3106</v>
      </c>
      <c r="H284" s="562"/>
    </row>
    <row r="285" spans="1:8" x14ac:dyDescent="0.2">
      <c r="A285" s="378">
        <v>424</v>
      </c>
      <c r="B285" s="386"/>
      <c r="C285" s="558">
        <f t="shared" si="13"/>
        <v>55.58</v>
      </c>
      <c r="D285" s="561"/>
      <c r="E285" s="389">
        <v>14380</v>
      </c>
      <c r="F285" s="388">
        <f t="shared" si="14"/>
        <v>4227</v>
      </c>
      <c r="G285" s="466">
        <f t="shared" si="12"/>
        <v>3105</v>
      </c>
      <c r="H285" s="562"/>
    </row>
    <row r="286" spans="1:8" x14ac:dyDescent="0.2">
      <c r="A286" s="378">
        <v>425</v>
      </c>
      <c r="B286" s="386"/>
      <c r="C286" s="558">
        <f t="shared" si="13"/>
        <v>55.62</v>
      </c>
      <c r="D286" s="561"/>
      <c r="E286" s="389">
        <v>14380</v>
      </c>
      <c r="F286" s="388">
        <f t="shared" si="14"/>
        <v>4224</v>
      </c>
      <c r="G286" s="466">
        <f t="shared" si="12"/>
        <v>3102</v>
      </c>
      <c r="H286" s="562"/>
    </row>
    <row r="287" spans="1:8" x14ac:dyDescent="0.2">
      <c r="A287" s="378">
        <v>426</v>
      </c>
      <c r="B287" s="386"/>
      <c r="C287" s="558">
        <f t="shared" si="13"/>
        <v>55.66</v>
      </c>
      <c r="D287" s="561"/>
      <c r="E287" s="389">
        <v>14380</v>
      </c>
      <c r="F287" s="388">
        <f t="shared" si="14"/>
        <v>4221</v>
      </c>
      <c r="G287" s="466">
        <f t="shared" si="12"/>
        <v>3100</v>
      </c>
      <c r="H287" s="562"/>
    </row>
    <row r="288" spans="1:8" x14ac:dyDescent="0.2">
      <c r="A288" s="378">
        <v>427</v>
      </c>
      <c r="B288" s="386"/>
      <c r="C288" s="558">
        <f t="shared" si="13"/>
        <v>55.7</v>
      </c>
      <c r="D288" s="561"/>
      <c r="E288" s="389">
        <v>14380</v>
      </c>
      <c r="F288" s="388">
        <f t="shared" si="14"/>
        <v>4218</v>
      </c>
      <c r="G288" s="466">
        <f t="shared" si="12"/>
        <v>3098</v>
      </c>
      <c r="H288" s="562"/>
    </row>
    <row r="289" spans="1:8" x14ac:dyDescent="0.2">
      <c r="A289" s="378">
        <v>428</v>
      </c>
      <c r="B289" s="386"/>
      <c r="C289" s="558">
        <f t="shared" si="13"/>
        <v>55.73</v>
      </c>
      <c r="D289" s="561"/>
      <c r="E289" s="389">
        <v>14380</v>
      </c>
      <c r="F289" s="388">
        <f t="shared" si="14"/>
        <v>4215</v>
      </c>
      <c r="G289" s="466">
        <f t="shared" si="12"/>
        <v>3096</v>
      </c>
      <c r="H289" s="562"/>
    </row>
    <row r="290" spans="1:8" x14ac:dyDescent="0.2">
      <c r="A290" s="378">
        <v>429</v>
      </c>
      <c r="B290" s="386"/>
      <c r="C290" s="558">
        <f t="shared" si="13"/>
        <v>55.77</v>
      </c>
      <c r="D290" s="561"/>
      <c r="E290" s="389">
        <v>14380</v>
      </c>
      <c r="F290" s="388">
        <f t="shared" si="14"/>
        <v>4212</v>
      </c>
      <c r="G290" s="466">
        <f t="shared" si="12"/>
        <v>3094</v>
      </c>
      <c r="H290" s="562"/>
    </row>
    <row r="291" spans="1:8" x14ac:dyDescent="0.2">
      <c r="A291" s="378">
        <v>430</v>
      </c>
      <c r="B291" s="386"/>
      <c r="C291" s="558">
        <f t="shared" si="13"/>
        <v>55.81</v>
      </c>
      <c r="D291" s="561"/>
      <c r="E291" s="389">
        <v>14380</v>
      </c>
      <c r="F291" s="388">
        <f t="shared" si="14"/>
        <v>4209</v>
      </c>
      <c r="G291" s="466">
        <f t="shared" si="12"/>
        <v>3092</v>
      </c>
      <c r="H291" s="562"/>
    </row>
    <row r="292" spans="1:8" x14ac:dyDescent="0.2">
      <c r="A292" s="378">
        <v>431</v>
      </c>
      <c r="B292" s="386"/>
      <c r="C292" s="558">
        <f t="shared" si="13"/>
        <v>55.84</v>
      </c>
      <c r="D292" s="561"/>
      <c r="E292" s="389">
        <v>14380</v>
      </c>
      <c r="F292" s="388">
        <f t="shared" si="14"/>
        <v>4207</v>
      </c>
      <c r="G292" s="466">
        <f t="shared" si="12"/>
        <v>3090</v>
      </c>
      <c r="H292" s="562"/>
    </row>
    <row r="293" spans="1:8" x14ac:dyDescent="0.2">
      <c r="A293" s="378">
        <v>432</v>
      </c>
      <c r="B293" s="386"/>
      <c r="C293" s="558">
        <f t="shared" si="13"/>
        <v>55.88</v>
      </c>
      <c r="D293" s="561"/>
      <c r="E293" s="389">
        <v>14380</v>
      </c>
      <c r="F293" s="388">
        <f t="shared" si="14"/>
        <v>4204</v>
      </c>
      <c r="G293" s="466">
        <f t="shared" si="12"/>
        <v>3088</v>
      </c>
      <c r="H293" s="562"/>
    </row>
    <row r="294" spans="1:8" x14ac:dyDescent="0.2">
      <c r="A294" s="378">
        <v>433</v>
      </c>
      <c r="B294" s="386"/>
      <c r="C294" s="558">
        <f t="shared" si="13"/>
        <v>55.92</v>
      </c>
      <c r="D294" s="561"/>
      <c r="E294" s="389">
        <v>14380</v>
      </c>
      <c r="F294" s="388">
        <f t="shared" si="14"/>
        <v>4201</v>
      </c>
      <c r="G294" s="466">
        <f t="shared" si="12"/>
        <v>3086</v>
      </c>
      <c r="H294" s="562"/>
    </row>
    <row r="295" spans="1:8" x14ac:dyDescent="0.2">
      <c r="A295" s="378">
        <v>434</v>
      </c>
      <c r="B295" s="386"/>
      <c r="C295" s="558">
        <f t="shared" si="13"/>
        <v>55.95</v>
      </c>
      <c r="D295" s="561"/>
      <c r="E295" s="389">
        <v>14380</v>
      </c>
      <c r="F295" s="388">
        <f t="shared" si="14"/>
        <v>4199</v>
      </c>
      <c r="G295" s="466">
        <f t="shared" si="12"/>
        <v>3084</v>
      </c>
      <c r="H295" s="562"/>
    </row>
    <row r="296" spans="1:8" x14ac:dyDescent="0.2">
      <c r="A296" s="378">
        <v>435</v>
      </c>
      <c r="B296" s="386"/>
      <c r="C296" s="558">
        <f t="shared" si="13"/>
        <v>55.99</v>
      </c>
      <c r="D296" s="561"/>
      <c r="E296" s="389">
        <v>14380</v>
      </c>
      <c r="F296" s="388">
        <f t="shared" si="14"/>
        <v>4196</v>
      </c>
      <c r="G296" s="466">
        <f t="shared" si="12"/>
        <v>3082</v>
      </c>
      <c r="H296" s="562"/>
    </row>
    <row r="297" spans="1:8" x14ac:dyDescent="0.2">
      <c r="A297" s="378">
        <v>436</v>
      </c>
      <c r="B297" s="386"/>
      <c r="C297" s="558">
        <f t="shared" si="13"/>
        <v>56.03</v>
      </c>
      <c r="D297" s="561"/>
      <c r="E297" s="389">
        <v>14380</v>
      </c>
      <c r="F297" s="388">
        <f t="shared" si="14"/>
        <v>4193</v>
      </c>
      <c r="G297" s="466">
        <f t="shared" si="12"/>
        <v>3080</v>
      </c>
      <c r="H297" s="562"/>
    </row>
    <row r="298" spans="1:8" x14ac:dyDescent="0.2">
      <c r="A298" s="378">
        <v>437</v>
      </c>
      <c r="B298" s="386"/>
      <c r="C298" s="558">
        <f t="shared" si="13"/>
        <v>56.06</v>
      </c>
      <c r="D298" s="561"/>
      <c r="E298" s="389">
        <v>14380</v>
      </c>
      <c r="F298" s="388">
        <f t="shared" si="14"/>
        <v>4191</v>
      </c>
      <c r="G298" s="466">
        <f t="shared" si="12"/>
        <v>3078</v>
      </c>
      <c r="H298" s="562"/>
    </row>
    <row r="299" spans="1:8" x14ac:dyDescent="0.2">
      <c r="A299" s="378">
        <v>438</v>
      </c>
      <c r="B299" s="386"/>
      <c r="C299" s="558">
        <f t="shared" si="13"/>
        <v>56.1</v>
      </c>
      <c r="D299" s="561"/>
      <c r="E299" s="389">
        <v>14380</v>
      </c>
      <c r="F299" s="388">
        <f t="shared" si="14"/>
        <v>4188</v>
      </c>
      <c r="G299" s="466">
        <f t="shared" si="12"/>
        <v>3076</v>
      </c>
      <c r="H299" s="562"/>
    </row>
    <row r="300" spans="1:8" x14ac:dyDescent="0.2">
      <c r="A300" s="378">
        <v>439</v>
      </c>
      <c r="B300" s="386"/>
      <c r="C300" s="558">
        <f t="shared" si="13"/>
        <v>56.13</v>
      </c>
      <c r="D300" s="561"/>
      <c r="E300" s="389">
        <v>14380</v>
      </c>
      <c r="F300" s="388">
        <f t="shared" si="14"/>
        <v>4185</v>
      </c>
      <c r="G300" s="466">
        <f t="shared" si="12"/>
        <v>3074</v>
      </c>
      <c r="H300" s="562"/>
    </row>
    <row r="301" spans="1:8" x14ac:dyDescent="0.2">
      <c r="A301" s="378">
        <v>440</v>
      </c>
      <c r="B301" s="386"/>
      <c r="C301" s="558">
        <f t="shared" si="13"/>
        <v>56.17</v>
      </c>
      <c r="D301" s="561"/>
      <c r="E301" s="389">
        <v>14380</v>
      </c>
      <c r="F301" s="388">
        <f t="shared" si="14"/>
        <v>4182</v>
      </c>
      <c r="G301" s="466">
        <f t="shared" si="12"/>
        <v>3072</v>
      </c>
      <c r="H301" s="562"/>
    </row>
    <row r="302" spans="1:8" x14ac:dyDescent="0.2">
      <c r="A302" s="378">
        <v>441</v>
      </c>
      <c r="B302" s="386"/>
      <c r="C302" s="558">
        <f t="shared" si="13"/>
        <v>56.21</v>
      </c>
      <c r="D302" s="561"/>
      <c r="E302" s="389">
        <v>14380</v>
      </c>
      <c r="F302" s="388">
        <f t="shared" si="14"/>
        <v>4179</v>
      </c>
      <c r="G302" s="466">
        <f t="shared" si="12"/>
        <v>3070</v>
      </c>
      <c r="H302" s="562"/>
    </row>
    <row r="303" spans="1:8" x14ac:dyDescent="0.2">
      <c r="A303" s="378">
        <v>442</v>
      </c>
      <c r="B303" s="386"/>
      <c r="C303" s="558">
        <f t="shared" si="13"/>
        <v>56.24</v>
      </c>
      <c r="D303" s="561"/>
      <c r="E303" s="389">
        <v>14380</v>
      </c>
      <c r="F303" s="388">
        <f t="shared" si="14"/>
        <v>4177</v>
      </c>
      <c r="G303" s="466">
        <f t="shared" si="12"/>
        <v>3068</v>
      </c>
      <c r="H303" s="562"/>
    </row>
    <row r="304" spans="1:8" x14ac:dyDescent="0.2">
      <c r="A304" s="378">
        <v>443</v>
      </c>
      <c r="B304" s="386"/>
      <c r="C304" s="558">
        <f t="shared" si="13"/>
        <v>56.28</v>
      </c>
      <c r="D304" s="561"/>
      <c r="E304" s="389">
        <v>14380</v>
      </c>
      <c r="F304" s="388">
        <f t="shared" si="14"/>
        <v>4174</v>
      </c>
      <c r="G304" s="466">
        <f t="shared" si="12"/>
        <v>3066</v>
      </c>
      <c r="H304" s="562"/>
    </row>
    <row r="305" spans="1:8" x14ac:dyDescent="0.2">
      <c r="A305" s="378">
        <v>444</v>
      </c>
      <c r="B305" s="386"/>
      <c r="C305" s="558">
        <f t="shared" si="13"/>
        <v>56.31</v>
      </c>
      <c r="D305" s="561"/>
      <c r="E305" s="389">
        <v>14380</v>
      </c>
      <c r="F305" s="388">
        <f t="shared" si="14"/>
        <v>4172</v>
      </c>
      <c r="G305" s="466">
        <f t="shared" si="12"/>
        <v>3064</v>
      </c>
      <c r="H305" s="562"/>
    </row>
    <row r="306" spans="1:8" x14ac:dyDescent="0.2">
      <c r="A306" s="378">
        <v>445</v>
      </c>
      <c r="B306" s="386"/>
      <c r="C306" s="558">
        <f t="shared" si="13"/>
        <v>56.35</v>
      </c>
      <c r="D306" s="561"/>
      <c r="E306" s="389">
        <v>14380</v>
      </c>
      <c r="F306" s="388">
        <f t="shared" si="14"/>
        <v>4169</v>
      </c>
      <c r="G306" s="466">
        <f t="shared" si="12"/>
        <v>3062</v>
      </c>
      <c r="H306" s="562"/>
    </row>
    <row r="307" spans="1:8" x14ac:dyDescent="0.2">
      <c r="A307" s="378">
        <v>446</v>
      </c>
      <c r="B307" s="386"/>
      <c r="C307" s="558">
        <f t="shared" si="13"/>
        <v>56.38</v>
      </c>
      <c r="D307" s="561"/>
      <c r="E307" s="389">
        <v>14380</v>
      </c>
      <c r="F307" s="388">
        <f t="shared" si="14"/>
        <v>4167</v>
      </c>
      <c r="G307" s="466">
        <f t="shared" si="12"/>
        <v>3061</v>
      </c>
      <c r="H307" s="562"/>
    </row>
    <row r="308" spans="1:8" x14ac:dyDescent="0.2">
      <c r="A308" s="378">
        <v>447</v>
      </c>
      <c r="B308" s="386"/>
      <c r="C308" s="558">
        <f t="shared" si="13"/>
        <v>56.42</v>
      </c>
      <c r="D308" s="561"/>
      <c r="E308" s="389">
        <v>14380</v>
      </c>
      <c r="F308" s="388">
        <f t="shared" si="14"/>
        <v>4164</v>
      </c>
      <c r="G308" s="466">
        <f t="shared" si="12"/>
        <v>3058</v>
      </c>
      <c r="H308" s="562"/>
    </row>
    <row r="309" spans="1:8" x14ac:dyDescent="0.2">
      <c r="A309" s="378">
        <v>448</v>
      </c>
      <c r="B309" s="386"/>
      <c r="C309" s="558">
        <f t="shared" si="13"/>
        <v>56.45</v>
      </c>
      <c r="D309" s="561"/>
      <c r="E309" s="389">
        <v>14380</v>
      </c>
      <c r="F309" s="388">
        <f t="shared" si="14"/>
        <v>4162</v>
      </c>
      <c r="G309" s="466">
        <f t="shared" si="12"/>
        <v>3057</v>
      </c>
      <c r="H309" s="562"/>
    </row>
    <row r="310" spans="1:8" x14ac:dyDescent="0.2">
      <c r="A310" s="378">
        <v>449</v>
      </c>
      <c r="B310" s="386"/>
      <c r="C310" s="558">
        <f t="shared" si="13"/>
        <v>56.49</v>
      </c>
      <c r="D310" s="561"/>
      <c r="E310" s="389">
        <v>14380</v>
      </c>
      <c r="F310" s="388">
        <f t="shared" si="14"/>
        <v>4159</v>
      </c>
      <c r="G310" s="466">
        <f t="shared" si="12"/>
        <v>3055</v>
      </c>
      <c r="H310" s="562"/>
    </row>
    <row r="311" spans="1:8" x14ac:dyDescent="0.2">
      <c r="A311" s="378">
        <v>450</v>
      </c>
      <c r="B311" s="386"/>
      <c r="C311" s="558">
        <f t="shared" si="13"/>
        <v>56.52</v>
      </c>
      <c r="D311" s="561"/>
      <c r="E311" s="389">
        <v>14380</v>
      </c>
      <c r="F311" s="388">
        <f t="shared" si="14"/>
        <v>4156</v>
      </c>
      <c r="G311" s="466">
        <f t="shared" si="12"/>
        <v>3053</v>
      </c>
      <c r="H311" s="562"/>
    </row>
    <row r="312" spans="1:8" x14ac:dyDescent="0.2">
      <c r="A312" s="378">
        <v>451</v>
      </c>
      <c r="B312" s="386"/>
      <c r="C312" s="558">
        <f t="shared" si="13"/>
        <v>56.56</v>
      </c>
      <c r="D312" s="561"/>
      <c r="E312" s="389">
        <v>14380</v>
      </c>
      <c r="F312" s="388">
        <f t="shared" si="14"/>
        <v>4154</v>
      </c>
      <c r="G312" s="466">
        <f t="shared" si="12"/>
        <v>3051</v>
      </c>
      <c r="H312" s="562"/>
    </row>
    <row r="313" spans="1:8" x14ac:dyDescent="0.2">
      <c r="A313" s="378">
        <v>452</v>
      </c>
      <c r="B313" s="386"/>
      <c r="C313" s="558">
        <f t="shared" si="13"/>
        <v>56.59</v>
      </c>
      <c r="D313" s="561"/>
      <c r="E313" s="389">
        <v>14380</v>
      </c>
      <c r="F313" s="388">
        <f t="shared" si="14"/>
        <v>4151</v>
      </c>
      <c r="G313" s="466">
        <f t="shared" si="12"/>
        <v>3049</v>
      </c>
      <c r="H313" s="562"/>
    </row>
    <row r="314" spans="1:8" x14ac:dyDescent="0.2">
      <c r="A314" s="378">
        <v>453</v>
      </c>
      <c r="B314" s="386"/>
      <c r="C314" s="558">
        <f t="shared" si="13"/>
        <v>56.63</v>
      </c>
      <c r="D314" s="561"/>
      <c r="E314" s="389">
        <v>14380</v>
      </c>
      <c r="F314" s="388">
        <f t="shared" si="14"/>
        <v>4148</v>
      </c>
      <c r="G314" s="466">
        <f t="shared" si="12"/>
        <v>3047</v>
      </c>
      <c r="H314" s="562"/>
    </row>
    <row r="315" spans="1:8" x14ac:dyDescent="0.2">
      <c r="A315" s="378">
        <v>454</v>
      </c>
      <c r="B315" s="386"/>
      <c r="C315" s="558">
        <f t="shared" si="13"/>
        <v>56.66</v>
      </c>
      <c r="D315" s="561"/>
      <c r="E315" s="389">
        <v>14380</v>
      </c>
      <c r="F315" s="388">
        <f t="shared" si="14"/>
        <v>4146</v>
      </c>
      <c r="G315" s="466">
        <f t="shared" si="12"/>
        <v>3046</v>
      </c>
      <c r="H315" s="562"/>
    </row>
    <row r="316" spans="1:8" x14ac:dyDescent="0.2">
      <c r="A316" s="378">
        <v>455</v>
      </c>
      <c r="B316" s="386"/>
      <c r="C316" s="558">
        <f t="shared" si="13"/>
        <v>56.7</v>
      </c>
      <c r="D316" s="561"/>
      <c r="E316" s="389">
        <v>14380</v>
      </c>
      <c r="F316" s="388">
        <f t="shared" si="14"/>
        <v>4143</v>
      </c>
      <c r="G316" s="466">
        <f t="shared" si="12"/>
        <v>3043</v>
      </c>
      <c r="H316" s="562"/>
    </row>
    <row r="317" spans="1:8" x14ac:dyDescent="0.2">
      <c r="A317" s="378">
        <v>456</v>
      </c>
      <c r="B317" s="386"/>
      <c r="C317" s="558">
        <f t="shared" si="13"/>
        <v>56.73</v>
      </c>
      <c r="D317" s="561"/>
      <c r="E317" s="389">
        <v>14380</v>
      </c>
      <c r="F317" s="388">
        <f t="shared" si="14"/>
        <v>4141</v>
      </c>
      <c r="G317" s="466">
        <f t="shared" si="12"/>
        <v>3042</v>
      </c>
      <c r="H317" s="562"/>
    </row>
    <row r="318" spans="1:8" x14ac:dyDescent="0.2">
      <c r="A318" s="378">
        <v>457</v>
      </c>
      <c r="B318" s="386"/>
      <c r="C318" s="558">
        <f t="shared" si="13"/>
        <v>56.77</v>
      </c>
      <c r="D318" s="561"/>
      <c r="E318" s="389">
        <v>14380</v>
      </c>
      <c r="F318" s="388">
        <f t="shared" si="14"/>
        <v>4138</v>
      </c>
      <c r="G318" s="466">
        <f t="shared" si="12"/>
        <v>3040</v>
      </c>
      <c r="H318" s="562"/>
    </row>
    <row r="319" spans="1:8" x14ac:dyDescent="0.2">
      <c r="A319" s="378">
        <v>458</v>
      </c>
      <c r="B319" s="386"/>
      <c r="C319" s="558">
        <f t="shared" si="13"/>
        <v>56.8</v>
      </c>
      <c r="D319" s="561"/>
      <c r="E319" s="389">
        <v>14380</v>
      </c>
      <c r="F319" s="388">
        <f t="shared" si="14"/>
        <v>4136</v>
      </c>
      <c r="G319" s="466">
        <f t="shared" si="12"/>
        <v>3038</v>
      </c>
      <c r="H319" s="562"/>
    </row>
    <row r="320" spans="1:8" x14ac:dyDescent="0.2">
      <c r="A320" s="378">
        <v>459</v>
      </c>
      <c r="B320" s="386"/>
      <c r="C320" s="558">
        <f t="shared" si="13"/>
        <v>56.84</v>
      </c>
      <c r="D320" s="561"/>
      <c r="E320" s="389">
        <v>14380</v>
      </c>
      <c r="F320" s="388">
        <f t="shared" si="14"/>
        <v>4133</v>
      </c>
      <c r="G320" s="466">
        <f t="shared" si="12"/>
        <v>3036</v>
      </c>
      <c r="H320" s="562"/>
    </row>
    <row r="321" spans="1:8" x14ac:dyDescent="0.2">
      <c r="A321" s="378">
        <v>460</v>
      </c>
      <c r="B321" s="386"/>
      <c r="C321" s="558">
        <f t="shared" si="13"/>
        <v>56.87</v>
      </c>
      <c r="D321" s="561"/>
      <c r="E321" s="389">
        <v>14380</v>
      </c>
      <c r="F321" s="388">
        <f t="shared" si="14"/>
        <v>4131</v>
      </c>
      <c r="G321" s="466">
        <f t="shared" si="12"/>
        <v>3034</v>
      </c>
      <c r="H321" s="562"/>
    </row>
    <row r="322" spans="1:8" x14ac:dyDescent="0.2">
      <c r="A322" s="378">
        <v>461</v>
      </c>
      <c r="B322" s="386"/>
      <c r="C322" s="558">
        <f t="shared" si="13"/>
        <v>56.9</v>
      </c>
      <c r="D322" s="561"/>
      <c r="E322" s="389">
        <v>14380</v>
      </c>
      <c r="F322" s="388">
        <f t="shared" si="14"/>
        <v>4129</v>
      </c>
      <c r="G322" s="466">
        <f t="shared" si="12"/>
        <v>3033</v>
      </c>
      <c r="H322" s="562"/>
    </row>
    <row r="323" spans="1:8" x14ac:dyDescent="0.2">
      <c r="A323" s="378">
        <v>462</v>
      </c>
      <c r="B323" s="386"/>
      <c r="C323" s="558">
        <f t="shared" si="13"/>
        <v>56.94</v>
      </c>
      <c r="D323" s="561"/>
      <c r="E323" s="389">
        <v>14380</v>
      </c>
      <c r="F323" s="388">
        <f t="shared" si="14"/>
        <v>4126</v>
      </c>
      <c r="G323" s="466">
        <f t="shared" si="12"/>
        <v>3031</v>
      </c>
      <c r="H323" s="562"/>
    </row>
    <row r="324" spans="1:8" x14ac:dyDescent="0.2">
      <c r="A324" s="378">
        <v>463</v>
      </c>
      <c r="B324" s="386"/>
      <c r="C324" s="558">
        <f t="shared" si="13"/>
        <v>56.97</v>
      </c>
      <c r="D324" s="561"/>
      <c r="E324" s="389">
        <v>14380</v>
      </c>
      <c r="F324" s="388">
        <f t="shared" si="14"/>
        <v>4124</v>
      </c>
      <c r="G324" s="466">
        <f t="shared" si="12"/>
        <v>3029</v>
      </c>
      <c r="H324" s="562"/>
    </row>
    <row r="325" spans="1:8" x14ac:dyDescent="0.2">
      <c r="A325" s="378">
        <v>464</v>
      </c>
      <c r="B325" s="386"/>
      <c r="C325" s="558">
        <f t="shared" si="13"/>
        <v>57</v>
      </c>
      <c r="D325" s="561"/>
      <c r="E325" s="389">
        <v>14380</v>
      </c>
      <c r="F325" s="388">
        <f t="shared" si="14"/>
        <v>4121</v>
      </c>
      <c r="G325" s="466">
        <f t="shared" si="12"/>
        <v>3027</v>
      </c>
      <c r="H325" s="562"/>
    </row>
    <row r="326" spans="1:8" x14ac:dyDescent="0.2">
      <c r="A326" s="378">
        <v>465</v>
      </c>
      <c r="B326" s="386"/>
      <c r="C326" s="558">
        <f t="shared" si="13"/>
        <v>57.04</v>
      </c>
      <c r="D326" s="561"/>
      <c r="E326" s="389">
        <v>14380</v>
      </c>
      <c r="F326" s="388">
        <f t="shared" si="14"/>
        <v>4119</v>
      </c>
      <c r="G326" s="466">
        <f t="shared" si="12"/>
        <v>3025</v>
      </c>
      <c r="H326" s="562"/>
    </row>
    <row r="327" spans="1:8" x14ac:dyDescent="0.2">
      <c r="A327" s="378">
        <v>466</v>
      </c>
      <c r="B327" s="386"/>
      <c r="C327" s="558">
        <f t="shared" si="13"/>
        <v>57.07</v>
      </c>
      <c r="D327" s="561"/>
      <c r="E327" s="389">
        <v>14380</v>
      </c>
      <c r="F327" s="388">
        <f t="shared" si="14"/>
        <v>4116</v>
      </c>
      <c r="G327" s="466">
        <f t="shared" si="12"/>
        <v>3024</v>
      </c>
      <c r="H327" s="562"/>
    </row>
    <row r="328" spans="1:8" x14ac:dyDescent="0.2">
      <c r="A328" s="378">
        <v>467</v>
      </c>
      <c r="B328" s="386"/>
      <c r="C328" s="558">
        <f t="shared" si="13"/>
        <v>57.11</v>
      </c>
      <c r="D328" s="561"/>
      <c r="E328" s="389">
        <v>14380</v>
      </c>
      <c r="F328" s="388">
        <f t="shared" si="14"/>
        <v>4114</v>
      </c>
      <c r="G328" s="466">
        <f t="shared" si="12"/>
        <v>3022</v>
      </c>
      <c r="H328" s="562"/>
    </row>
    <row r="329" spans="1:8" x14ac:dyDescent="0.2">
      <c r="A329" s="378">
        <v>468</v>
      </c>
      <c r="B329" s="386"/>
      <c r="C329" s="558">
        <f t="shared" si="13"/>
        <v>57.14</v>
      </c>
      <c r="D329" s="561"/>
      <c r="E329" s="389">
        <v>14380</v>
      </c>
      <c r="F329" s="388">
        <f t="shared" si="14"/>
        <v>4111</v>
      </c>
      <c r="G329" s="466">
        <f t="shared" si="12"/>
        <v>3020</v>
      </c>
      <c r="H329" s="562"/>
    </row>
    <row r="330" spans="1:8" x14ac:dyDescent="0.2">
      <c r="A330" s="378">
        <v>469</v>
      </c>
      <c r="B330" s="386"/>
      <c r="C330" s="558">
        <f t="shared" si="13"/>
        <v>57.17</v>
      </c>
      <c r="D330" s="561"/>
      <c r="E330" s="389">
        <v>14380</v>
      </c>
      <c r="F330" s="388">
        <f t="shared" si="14"/>
        <v>4109</v>
      </c>
      <c r="G330" s="466">
        <f t="shared" si="12"/>
        <v>3018</v>
      </c>
      <c r="H330" s="562"/>
    </row>
    <row r="331" spans="1:8" x14ac:dyDescent="0.2">
      <c r="A331" s="378">
        <v>470</v>
      </c>
      <c r="B331" s="386"/>
      <c r="C331" s="558">
        <f t="shared" si="13"/>
        <v>57.21</v>
      </c>
      <c r="D331" s="561"/>
      <c r="E331" s="389">
        <v>14380</v>
      </c>
      <c r="F331" s="388">
        <f t="shared" si="14"/>
        <v>4106</v>
      </c>
      <c r="G331" s="466">
        <f t="shared" si="12"/>
        <v>3016</v>
      </c>
      <c r="H331" s="562"/>
    </row>
    <row r="332" spans="1:8" x14ac:dyDescent="0.2">
      <c r="A332" s="378">
        <v>471</v>
      </c>
      <c r="B332" s="386"/>
      <c r="C332" s="558">
        <f t="shared" si="13"/>
        <v>57.24</v>
      </c>
      <c r="D332" s="561"/>
      <c r="E332" s="389">
        <v>14380</v>
      </c>
      <c r="F332" s="388">
        <f t="shared" si="14"/>
        <v>4104</v>
      </c>
      <c r="G332" s="466">
        <f t="shared" si="12"/>
        <v>3015</v>
      </c>
      <c r="H332" s="562"/>
    </row>
    <row r="333" spans="1:8" x14ac:dyDescent="0.2">
      <c r="A333" s="378">
        <v>472</v>
      </c>
      <c r="B333" s="386"/>
      <c r="C333" s="558">
        <f t="shared" si="13"/>
        <v>57.27</v>
      </c>
      <c r="D333" s="561"/>
      <c r="E333" s="389">
        <v>14380</v>
      </c>
      <c r="F333" s="388">
        <f t="shared" si="14"/>
        <v>4102</v>
      </c>
      <c r="G333" s="466">
        <f t="shared" ref="G333:G396" si="15">ROUND(12*(1/C333*E333),0)</f>
        <v>3013</v>
      </c>
      <c r="H333" s="562"/>
    </row>
    <row r="334" spans="1:8" x14ac:dyDescent="0.2">
      <c r="A334" s="378">
        <v>473</v>
      </c>
      <c r="B334" s="386"/>
      <c r="C334" s="558">
        <f t="shared" si="13"/>
        <v>57.3</v>
      </c>
      <c r="D334" s="561"/>
      <c r="E334" s="389">
        <v>14380</v>
      </c>
      <c r="F334" s="388">
        <f t="shared" si="14"/>
        <v>4100</v>
      </c>
      <c r="G334" s="466">
        <f t="shared" si="15"/>
        <v>3012</v>
      </c>
      <c r="H334" s="562"/>
    </row>
    <row r="335" spans="1:8" x14ac:dyDescent="0.2">
      <c r="A335" s="378">
        <v>474</v>
      </c>
      <c r="B335" s="386"/>
      <c r="C335" s="558">
        <f t="shared" ref="C335:C398" si="16">ROUND((-0.0000491*POWER(A335,2)+0.0818939*A335+34)*0.928,2)</f>
        <v>57.34</v>
      </c>
      <c r="D335" s="561"/>
      <c r="E335" s="389">
        <v>14380</v>
      </c>
      <c r="F335" s="388">
        <f t="shared" ref="F335:F398" si="17">ROUND(12*1.3614*(1/C335*E335)+H335,0)</f>
        <v>4097</v>
      </c>
      <c r="G335" s="466">
        <f t="shared" si="15"/>
        <v>3009</v>
      </c>
      <c r="H335" s="562"/>
    </row>
    <row r="336" spans="1:8" x14ac:dyDescent="0.2">
      <c r="A336" s="378">
        <v>475</v>
      </c>
      <c r="B336" s="386"/>
      <c r="C336" s="558">
        <f t="shared" si="16"/>
        <v>57.37</v>
      </c>
      <c r="D336" s="561"/>
      <c r="E336" s="389">
        <v>14380</v>
      </c>
      <c r="F336" s="388">
        <f t="shared" si="17"/>
        <v>4095</v>
      </c>
      <c r="G336" s="466">
        <f t="shared" si="15"/>
        <v>3008</v>
      </c>
      <c r="H336" s="562"/>
    </row>
    <row r="337" spans="1:8" x14ac:dyDescent="0.2">
      <c r="A337" s="378">
        <v>476</v>
      </c>
      <c r="B337" s="386"/>
      <c r="C337" s="558">
        <f t="shared" si="16"/>
        <v>57.4</v>
      </c>
      <c r="D337" s="561"/>
      <c r="E337" s="389">
        <v>14380</v>
      </c>
      <c r="F337" s="388">
        <f t="shared" si="17"/>
        <v>4093</v>
      </c>
      <c r="G337" s="466">
        <f t="shared" si="15"/>
        <v>3006</v>
      </c>
      <c r="H337" s="562"/>
    </row>
    <row r="338" spans="1:8" x14ac:dyDescent="0.2">
      <c r="A338" s="378">
        <v>477</v>
      </c>
      <c r="B338" s="386"/>
      <c r="C338" s="558">
        <f t="shared" si="16"/>
        <v>57.44</v>
      </c>
      <c r="D338" s="561"/>
      <c r="E338" s="389">
        <v>14380</v>
      </c>
      <c r="F338" s="388">
        <f t="shared" si="17"/>
        <v>4090</v>
      </c>
      <c r="G338" s="466">
        <f t="shared" si="15"/>
        <v>3004</v>
      </c>
      <c r="H338" s="562"/>
    </row>
    <row r="339" spans="1:8" x14ac:dyDescent="0.2">
      <c r="A339" s="378">
        <v>478</v>
      </c>
      <c r="B339" s="386"/>
      <c r="C339" s="558">
        <f t="shared" si="16"/>
        <v>57.47</v>
      </c>
      <c r="D339" s="561"/>
      <c r="E339" s="389">
        <v>14380</v>
      </c>
      <c r="F339" s="388">
        <f t="shared" si="17"/>
        <v>4088</v>
      </c>
      <c r="G339" s="466">
        <f t="shared" si="15"/>
        <v>3003</v>
      </c>
      <c r="H339" s="562"/>
    </row>
    <row r="340" spans="1:8" x14ac:dyDescent="0.2">
      <c r="A340" s="378">
        <v>479</v>
      </c>
      <c r="B340" s="386"/>
      <c r="C340" s="558">
        <f t="shared" si="16"/>
        <v>57.5</v>
      </c>
      <c r="D340" s="561"/>
      <c r="E340" s="389">
        <v>14380</v>
      </c>
      <c r="F340" s="388">
        <f t="shared" si="17"/>
        <v>4086</v>
      </c>
      <c r="G340" s="466">
        <f t="shared" si="15"/>
        <v>3001</v>
      </c>
      <c r="H340" s="562"/>
    </row>
    <row r="341" spans="1:8" x14ac:dyDescent="0.2">
      <c r="A341" s="378">
        <v>480</v>
      </c>
      <c r="B341" s="386"/>
      <c r="C341" s="558">
        <f t="shared" si="16"/>
        <v>57.53</v>
      </c>
      <c r="D341" s="561"/>
      <c r="E341" s="389">
        <v>14380</v>
      </c>
      <c r="F341" s="388">
        <f t="shared" si="17"/>
        <v>4083</v>
      </c>
      <c r="G341" s="466">
        <f t="shared" si="15"/>
        <v>2999</v>
      </c>
      <c r="H341" s="562"/>
    </row>
    <row r="342" spans="1:8" x14ac:dyDescent="0.2">
      <c r="A342" s="378">
        <v>481</v>
      </c>
      <c r="B342" s="386"/>
      <c r="C342" s="558">
        <f t="shared" si="16"/>
        <v>57.56</v>
      </c>
      <c r="D342" s="561"/>
      <c r="E342" s="389">
        <v>14380</v>
      </c>
      <c r="F342" s="388">
        <f t="shared" si="17"/>
        <v>4081</v>
      </c>
      <c r="G342" s="466">
        <f t="shared" si="15"/>
        <v>2998</v>
      </c>
      <c r="H342" s="562"/>
    </row>
    <row r="343" spans="1:8" x14ac:dyDescent="0.2">
      <c r="A343" s="378">
        <v>482</v>
      </c>
      <c r="B343" s="386"/>
      <c r="C343" s="558">
        <f t="shared" si="16"/>
        <v>57.6</v>
      </c>
      <c r="D343" s="561"/>
      <c r="E343" s="389">
        <v>14380</v>
      </c>
      <c r="F343" s="388">
        <f t="shared" si="17"/>
        <v>4079</v>
      </c>
      <c r="G343" s="466">
        <f t="shared" si="15"/>
        <v>2996</v>
      </c>
      <c r="H343" s="562"/>
    </row>
    <row r="344" spans="1:8" x14ac:dyDescent="0.2">
      <c r="A344" s="378">
        <v>483</v>
      </c>
      <c r="B344" s="386"/>
      <c r="C344" s="558">
        <f t="shared" si="16"/>
        <v>57.63</v>
      </c>
      <c r="D344" s="561"/>
      <c r="E344" s="389">
        <v>14380</v>
      </c>
      <c r="F344" s="388">
        <f t="shared" si="17"/>
        <v>4076</v>
      </c>
      <c r="G344" s="466">
        <f t="shared" si="15"/>
        <v>2994</v>
      </c>
      <c r="H344" s="562"/>
    </row>
    <row r="345" spans="1:8" x14ac:dyDescent="0.2">
      <c r="A345" s="378">
        <v>484</v>
      </c>
      <c r="B345" s="386"/>
      <c r="C345" s="558">
        <f t="shared" si="16"/>
        <v>57.66</v>
      </c>
      <c r="D345" s="561"/>
      <c r="E345" s="389">
        <v>14380</v>
      </c>
      <c r="F345" s="388">
        <f t="shared" si="17"/>
        <v>4074</v>
      </c>
      <c r="G345" s="466">
        <f t="shared" si="15"/>
        <v>2993</v>
      </c>
      <c r="H345" s="562"/>
    </row>
    <row r="346" spans="1:8" x14ac:dyDescent="0.2">
      <c r="A346" s="378">
        <v>485</v>
      </c>
      <c r="B346" s="386"/>
      <c r="C346" s="558">
        <f t="shared" si="16"/>
        <v>57.69</v>
      </c>
      <c r="D346" s="561"/>
      <c r="E346" s="389">
        <v>14380</v>
      </c>
      <c r="F346" s="388">
        <f t="shared" si="17"/>
        <v>4072</v>
      </c>
      <c r="G346" s="466">
        <f t="shared" si="15"/>
        <v>2991</v>
      </c>
      <c r="H346" s="562"/>
    </row>
    <row r="347" spans="1:8" x14ac:dyDescent="0.2">
      <c r="A347" s="378">
        <v>486</v>
      </c>
      <c r="B347" s="386"/>
      <c r="C347" s="558">
        <f t="shared" si="16"/>
        <v>57.72</v>
      </c>
      <c r="D347" s="561"/>
      <c r="E347" s="389">
        <v>14380</v>
      </c>
      <c r="F347" s="388">
        <f t="shared" si="17"/>
        <v>4070</v>
      </c>
      <c r="G347" s="466">
        <f t="shared" si="15"/>
        <v>2990</v>
      </c>
      <c r="H347" s="562"/>
    </row>
    <row r="348" spans="1:8" x14ac:dyDescent="0.2">
      <c r="A348" s="378">
        <v>487</v>
      </c>
      <c r="B348" s="386"/>
      <c r="C348" s="558">
        <f t="shared" si="16"/>
        <v>57.76</v>
      </c>
      <c r="D348" s="561"/>
      <c r="E348" s="389">
        <v>14380</v>
      </c>
      <c r="F348" s="388">
        <f t="shared" si="17"/>
        <v>4067</v>
      </c>
      <c r="G348" s="466">
        <f t="shared" si="15"/>
        <v>2988</v>
      </c>
      <c r="H348" s="562"/>
    </row>
    <row r="349" spans="1:8" x14ac:dyDescent="0.2">
      <c r="A349" s="378">
        <v>488</v>
      </c>
      <c r="B349" s="386"/>
      <c r="C349" s="558">
        <f t="shared" si="16"/>
        <v>57.79</v>
      </c>
      <c r="D349" s="561"/>
      <c r="E349" s="389">
        <v>14380</v>
      </c>
      <c r="F349" s="388">
        <f t="shared" si="17"/>
        <v>4065</v>
      </c>
      <c r="G349" s="466">
        <f t="shared" si="15"/>
        <v>2986</v>
      </c>
      <c r="H349" s="562"/>
    </row>
    <row r="350" spans="1:8" x14ac:dyDescent="0.2">
      <c r="A350" s="378">
        <v>489</v>
      </c>
      <c r="B350" s="386"/>
      <c r="C350" s="558">
        <f t="shared" si="16"/>
        <v>57.82</v>
      </c>
      <c r="D350" s="561"/>
      <c r="E350" s="389">
        <v>14380</v>
      </c>
      <c r="F350" s="388">
        <f t="shared" si="17"/>
        <v>4063</v>
      </c>
      <c r="G350" s="466">
        <f t="shared" si="15"/>
        <v>2984</v>
      </c>
      <c r="H350" s="562"/>
    </row>
    <row r="351" spans="1:8" x14ac:dyDescent="0.2">
      <c r="A351" s="378">
        <v>490</v>
      </c>
      <c r="B351" s="386"/>
      <c r="C351" s="558">
        <f t="shared" si="16"/>
        <v>57.85</v>
      </c>
      <c r="D351" s="561"/>
      <c r="E351" s="389">
        <v>14380</v>
      </c>
      <c r="F351" s="388">
        <f t="shared" si="17"/>
        <v>4061</v>
      </c>
      <c r="G351" s="466">
        <f t="shared" si="15"/>
        <v>2983</v>
      </c>
      <c r="H351" s="562"/>
    </row>
    <row r="352" spans="1:8" x14ac:dyDescent="0.2">
      <c r="A352" s="378">
        <v>491</v>
      </c>
      <c r="B352" s="386"/>
      <c r="C352" s="558">
        <f t="shared" si="16"/>
        <v>57.88</v>
      </c>
      <c r="D352" s="561"/>
      <c r="E352" s="389">
        <v>14380</v>
      </c>
      <c r="F352" s="388">
        <f t="shared" si="17"/>
        <v>4059</v>
      </c>
      <c r="G352" s="466">
        <f t="shared" si="15"/>
        <v>2981</v>
      </c>
      <c r="H352" s="562"/>
    </row>
    <row r="353" spans="1:8" x14ac:dyDescent="0.2">
      <c r="A353" s="378">
        <v>492</v>
      </c>
      <c r="B353" s="386"/>
      <c r="C353" s="558">
        <f t="shared" si="16"/>
        <v>57.91</v>
      </c>
      <c r="D353" s="561"/>
      <c r="E353" s="389">
        <v>14380</v>
      </c>
      <c r="F353" s="388">
        <f t="shared" si="17"/>
        <v>4057</v>
      </c>
      <c r="G353" s="466">
        <f t="shared" si="15"/>
        <v>2980</v>
      </c>
      <c r="H353" s="562"/>
    </row>
    <row r="354" spans="1:8" x14ac:dyDescent="0.2">
      <c r="A354" s="378">
        <v>493</v>
      </c>
      <c r="B354" s="386"/>
      <c r="C354" s="558">
        <f t="shared" si="16"/>
        <v>57.94</v>
      </c>
      <c r="D354" s="561"/>
      <c r="E354" s="389">
        <v>14380</v>
      </c>
      <c r="F354" s="388">
        <f t="shared" si="17"/>
        <v>4055</v>
      </c>
      <c r="G354" s="466">
        <f t="shared" si="15"/>
        <v>2978</v>
      </c>
      <c r="H354" s="562"/>
    </row>
    <row r="355" spans="1:8" x14ac:dyDescent="0.2">
      <c r="A355" s="378">
        <v>494</v>
      </c>
      <c r="B355" s="386"/>
      <c r="C355" s="558">
        <f t="shared" si="16"/>
        <v>57.98</v>
      </c>
      <c r="D355" s="561"/>
      <c r="E355" s="389">
        <v>14380</v>
      </c>
      <c r="F355" s="388">
        <f t="shared" si="17"/>
        <v>4052</v>
      </c>
      <c r="G355" s="466">
        <f t="shared" si="15"/>
        <v>2976</v>
      </c>
      <c r="H355" s="562"/>
    </row>
    <row r="356" spans="1:8" x14ac:dyDescent="0.2">
      <c r="A356" s="378">
        <v>495</v>
      </c>
      <c r="B356" s="386"/>
      <c r="C356" s="558">
        <f t="shared" si="16"/>
        <v>58.01</v>
      </c>
      <c r="D356" s="561"/>
      <c r="E356" s="389">
        <v>14380</v>
      </c>
      <c r="F356" s="388">
        <f t="shared" si="17"/>
        <v>4050</v>
      </c>
      <c r="G356" s="466">
        <f t="shared" si="15"/>
        <v>2975</v>
      </c>
      <c r="H356" s="562"/>
    </row>
    <row r="357" spans="1:8" x14ac:dyDescent="0.2">
      <c r="A357" s="378">
        <v>496</v>
      </c>
      <c r="B357" s="386"/>
      <c r="C357" s="558">
        <f t="shared" si="16"/>
        <v>58.04</v>
      </c>
      <c r="D357" s="561"/>
      <c r="E357" s="389">
        <v>14380</v>
      </c>
      <c r="F357" s="388">
        <f t="shared" si="17"/>
        <v>4048</v>
      </c>
      <c r="G357" s="466">
        <f t="shared" si="15"/>
        <v>2973</v>
      </c>
      <c r="H357" s="562"/>
    </row>
    <row r="358" spans="1:8" x14ac:dyDescent="0.2">
      <c r="A358" s="378">
        <v>497</v>
      </c>
      <c r="B358" s="386"/>
      <c r="C358" s="558">
        <f t="shared" si="16"/>
        <v>58.07</v>
      </c>
      <c r="D358" s="561"/>
      <c r="E358" s="389">
        <v>14380</v>
      </c>
      <c r="F358" s="388">
        <f t="shared" si="17"/>
        <v>4046</v>
      </c>
      <c r="G358" s="466">
        <f t="shared" si="15"/>
        <v>2972</v>
      </c>
      <c r="H358" s="562"/>
    </row>
    <row r="359" spans="1:8" x14ac:dyDescent="0.2">
      <c r="A359" s="378">
        <v>498</v>
      </c>
      <c r="B359" s="386"/>
      <c r="C359" s="558">
        <f t="shared" si="16"/>
        <v>58.1</v>
      </c>
      <c r="D359" s="561"/>
      <c r="E359" s="389">
        <v>14380</v>
      </c>
      <c r="F359" s="388">
        <f t="shared" si="17"/>
        <v>4043</v>
      </c>
      <c r="G359" s="466">
        <f t="shared" si="15"/>
        <v>2970</v>
      </c>
      <c r="H359" s="562"/>
    </row>
    <row r="360" spans="1:8" x14ac:dyDescent="0.2">
      <c r="A360" s="378">
        <v>499</v>
      </c>
      <c r="B360" s="386"/>
      <c r="C360" s="558">
        <f t="shared" si="16"/>
        <v>58.13</v>
      </c>
      <c r="D360" s="561"/>
      <c r="E360" s="389">
        <v>14380</v>
      </c>
      <c r="F360" s="388">
        <f t="shared" si="17"/>
        <v>4041</v>
      </c>
      <c r="G360" s="466">
        <f t="shared" si="15"/>
        <v>2969</v>
      </c>
      <c r="H360" s="562"/>
    </row>
    <row r="361" spans="1:8" x14ac:dyDescent="0.2">
      <c r="A361" s="378">
        <v>500</v>
      </c>
      <c r="B361" s="386"/>
      <c r="C361" s="558">
        <f t="shared" si="16"/>
        <v>58.16</v>
      </c>
      <c r="D361" s="561"/>
      <c r="E361" s="389">
        <v>14380</v>
      </c>
      <c r="F361" s="388">
        <f t="shared" si="17"/>
        <v>4039</v>
      </c>
      <c r="G361" s="466">
        <f t="shared" si="15"/>
        <v>2967</v>
      </c>
      <c r="H361" s="562"/>
    </row>
    <row r="362" spans="1:8" x14ac:dyDescent="0.2">
      <c r="A362" s="378">
        <v>501</v>
      </c>
      <c r="B362" s="386"/>
      <c r="C362" s="558">
        <f t="shared" si="16"/>
        <v>58.19</v>
      </c>
      <c r="D362" s="561"/>
      <c r="E362" s="389">
        <v>14380</v>
      </c>
      <c r="F362" s="388">
        <f t="shared" si="17"/>
        <v>4037</v>
      </c>
      <c r="G362" s="466">
        <f t="shared" si="15"/>
        <v>2965</v>
      </c>
      <c r="H362" s="562"/>
    </row>
    <row r="363" spans="1:8" x14ac:dyDescent="0.2">
      <c r="A363" s="378">
        <v>502</v>
      </c>
      <c r="B363" s="386"/>
      <c r="C363" s="558">
        <f t="shared" si="16"/>
        <v>58.22</v>
      </c>
      <c r="D363" s="561"/>
      <c r="E363" s="389">
        <v>14380</v>
      </c>
      <c r="F363" s="388">
        <f t="shared" si="17"/>
        <v>4035</v>
      </c>
      <c r="G363" s="466">
        <f t="shared" si="15"/>
        <v>2964</v>
      </c>
      <c r="H363" s="562"/>
    </row>
    <row r="364" spans="1:8" x14ac:dyDescent="0.2">
      <c r="A364" s="378">
        <v>503</v>
      </c>
      <c r="B364" s="386"/>
      <c r="C364" s="558">
        <f t="shared" si="16"/>
        <v>58.25</v>
      </c>
      <c r="D364" s="561"/>
      <c r="E364" s="389">
        <v>14380</v>
      </c>
      <c r="F364" s="388">
        <f t="shared" si="17"/>
        <v>4033</v>
      </c>
      <c r="G364" s="466">
        <f t="shared" si="15"/>
        <v>2962</v>
      </c>
      <c r="H364" s="562"/>
    </row>
    <row r="365" spans="1:8" x14ac:dyDescent="0.2">
      <c r="A365" s="378">
        <v>504</v>
      </c>
      <c r="B365" s="386"/>
      <c r="C365" s="558">
        <f t="shared" si="16"/>
        <v>58.28</v>
      </c>
      <c r="D365" s="561"/>
      <c r="E365" s="389">
        <v>14380</v>
      </c>
      <c r="F365" s="388">
        <f t="shared" si="17"/>
        <v>4031</v>
      </c>
      <c r="G365" s="466">
        <f t="shared" si="15"/>
        <v>2961</v>
      </c>
      <c r="H365" s="562"/>
    </row>
    <row r="366" spans="1:8" x14ac:dyDescent="0.2">
      <c r="A366" s="378">
        <v>505</v>
      </c>
      <c r="B366" s="386"/>
      <c r="C366" s="558">
        <f t="shared" si="16"/>
        <v>58.31</v>
      </c>
      <c r="D366" s="561"/>
      <c r="E366" s="389">
        <v>14380</v>
      </c>
      <c r="F366" s="388">
        <f t="shared" si="17"/>
        <v>4029</v>
      </c>
      <c r="G366" s="466">
        <f t="shared" si="15"/>
        <v>2959</v>
      </c>
      <c r="H366" s="562"/>
    </row>
    <row r="367" spans="1:8" x14ac:dyDescent="0.2">
      <c r="A367" s="378">
        <v>506</v>
      </c>
      <c r="B367" s="386"/>
      <c r="C367" s="558">
        <f t="shared" si="16"/>
        <v>58.34</v>
      </c>
      <c r="D367" s="561"/>
      <c r="E367" s="389">
        <v>14380</v>
      </c>
      <c r="F367" s="388">
        <f t="shared" si="17"/>
        <v>4027</v>
      </c>
      <c r="G367" s="466">
        <f t="shared" si="15"/>
        <v>2958</v>
      </c>
      <c r="H367" s="562"/>
    </row>
    <row r="368" spans="1:8" x14ac:dyDescent="0.2">
      <c r="A368" s="378">
        <v>507</v>
      </c>
      <c r="B368" s="386"/>
      <c r="C368" s="558">
        <f t="shared" si="16"/>
        <v>58.37</v>
      </c>
      <c r="D368" s="561"/>
      <c r="E368" s="389">
        <v>14380</v>
      </c>
      <c r="F368" s="388">
        <f t="shared" si="17"/>
        <v>4025</v>
      </c>
      <c r="G368" s="466">
        <f t="shared" si="15"/>
        <v>2956</v>
      </c>
      <c r="H368" s="562"/>
    </row>
    <row r="369" spans="1:8" x14ac:dyDescent="0.2">
      <c r="A369" s="378">
        <v>508</v>
      </c>
      <c r="B369" s="386"/>
      <c r="C369" s="558">
        <f t="shared" si="16"/>
        <v>58.4</v>
      </c>
      <c r="D369" s="561"/>
      <c r="E369" s="389">
        <v>14380</v>
      </c>
      <c r="F369" s="388">
        <f t="shared" si="17"/>
        <v>4023</v>
      </c>
      <c r="G369" s="466">
        <f t="shared" si="15"/>
        <v>2955</v>
      </c>
      <c r="H369" s="562"/>
    </row>
    <row r="370" spans="1:8" x14ac:dyDescent="0.2">
      <c r="A370" s="378">
        <v>509</v>
      </c>
      <c r="B370" s="386"/>
      <c r="C370" s="558">
        <f t="shared" si="16"/>
        <v>58.43</v>
      </c>
      <c r="D370" s="561"/>
      <c r="E370" s="389">
        <v>14380</v>
      </c>
      <c r="F370" s="388">
        <f t="shared" si="17"/>
        <v>4021</v>
      </c>
      <c r="G370" s="466">
        <f t="shared" si="15"/>
        <v>2953</v>
      </c>
      <c r="H370" s="562"/>
    </row>
    <row r="371" spans="1:8" x14ac:dyDescent="0.2">
      <c r="A371" s="378">
        <v>510</v>
      </c>
      <c r="B371" s="386"/>
      <c r="C371" s="558">
        <f t="shared" si="16"/>
        <v>58.46</v>
      </c>
      <c r="D371" s="561"/>
      <c r="E371" s="389">
        <v>14380</v>
      </c>
      <c r="F371" s="388">
        <f t="shared" si="17"/>
        <v>4019</v>
      </c>
      <c r="G371" s="466">
        <f t="shared" si="15"/>
        <v>2952</v>
      </c>
      <c r="H371" s="562"/>
    </row>
    <row r="372" spans="1:8" x14ac:dyDescent="0.2">
      <c r="A372" s="378">
        <v>511</v>
      </c>
      <c r="B372" s="386"/>
      <c r="C372" s="558">
        <f t="shared" si="16"/>
        <v>58.49</v>
      </c>
      <c r="D372" s="561"/>
      <c r="E372" s="389">
        <v>14380</v>
      </c>
      <c r="F372" s="388">
        <f t="shared" si="17"/>
        <v>4016</v>
      </c>
      <c r="G372" s="466">
        <f t="shared" si="15"/>
        <v>2950</v>
      </c>
      <c r="H372" s="562"/>
    </row>
    <row r="373" spans="1:8" x14ac:dyDescent="0.2">
      <c r="A373" s="378">
        <v>512</v>
      </c>
      <c r="B373" s="386"/>
      <c r="C373" s="558">
        <f t="shared" si="16"/>
        <v>58.52</v>
      </c>
      <c r="D373" s="561"/>
      <c r="E373" s="389">
        <v>14380</v>
      </c>
      <c r="F373" s="388">
        <f t="shared" si="17"/>
        <v>4014</v>
      </c>
      <c r="G373" s="466">
        <f t="shared" si="15"/>
        <v>2949</v>
      </c>
      <c r="H373" s="562"/>
    </row>
    <row r="374" spans="1:8" x14ac:dyDescent="0.2">
      <c r="A374" s="378">
        <v>513</v>
      </c>
      <c r="B374" s="386"/>
      <c r="C374" s="558">
        <f t="shared" si="16"/>
        <v>58.55</v>
      </c>
      <c r="D374" s="561"/>
      <c r="E374" s="389">
        <v>14380</v>
      </c>
      <c r="F374" s="388">
        <f t="shared" si="17"/>
        <v>4012</v>
      </c>
      <c r="G374" s="466">
        <f t="shared" si="15"/>
        <v>2947</v>
      </c>
      <c r="H374" s="562"/>
    </row>
    <row r="375" spans="1:8" x14ac:dyDescent="0.2">
      <c r="A375" s="378">
        <v>514</v>
      </c>
      <c r="B375" s="386"/>
      <c r="C375" s="558">
        <f t="shared" si="16"/>
        <v>58.58</v>
      </c>
      <c r="D375" s="561"/>
      <c r="E375" s="389">
        <v>14380</v>
      </c>
      <c r="F375" s="388">
        <f t="shared" si="17"/>
        <v>4010</v>
      </c>
      <c r="G375" s="466">
        <f t="shared" si="15"/>
        <v>2946</v>
      </c>
      <c r="H375" s="562"/>
    </row>
    <row r="376" spans="1:8" x14ac:dyDescent="0.2">
      <c r="A376" s="378">
        <v>515</v>
      </c>
      <c r="B376" s="386"/>
      <c r="C376" s="558">
        <f t="shared" si="16"/>
        <v>58.61</v>
      </c>
      <c r="D376" s="561"/>
      <c r="E376" s="389">
        <v>14380</v>
      </c>
      <c r="F376" s="388">
        <f t="shared" si="17"/>
        <v>4008</v>
      </c>
      <c r="G376" s="466">
        <f t="shared" si="15"/>
        <v>2944</v>
      </c>
      <c r="H376" s="562"/>
    </row>
    <row r="377" spans="1:8" x14ac:dyDescent="0.2">
      <c r="A377" s="378">
        <v>516</v>
      </c>
      <c r="B377" s="386"/>
      <c r="C377" s="558">
        <f t="shared" si="16"/>
        <v>58.63</v>
      </c>
      <c r="D377" s="561"/>
      <c r="E377" s="389">
        <v>14380</v>
      </c>
      <c r="F377" s="388">
        <f t="shared" si="17"/>
        <v>4007</v>
      </c>
      <c r="G377" s="466">
        <f t="shared" si="15"/>
        <v>2943</v>
      </c>
      <c r="H377" s="562"/>
    </row>
    <row r="378" spans="1:8" x14ac:dyDescent="0.2">
      <c r="A378" s="378">
        <v>517</v>
      </c>
      <c r="B378" s="386"/>
      <c r="C378" s="558">
        <f t="shared" si="16"/>
        <v>58.66</v>
      </c>
      <c r="D378" s="561"/>
      <c r="E378" s="389">
        <v>14380</v>
      </c>
      <c r="F378" s="388">
        <f t="shared" si="17"/>
        <v>4005</v>
      </c>
      <c r="G378" s="466">
        <f t="shared" si="15"/>
        <v>2942</v>
      </c>
      <c r="H378" s="562"/>
    </row>
    <row r="379" spans="1:8" x14ac:dyDescent="0.2">
      <c r="A379" s="378">
        <v>518</v>
      </c>
      <c r="B379" s="386"/>
      <c r="C379" s="558">
        <f t="shared" si="16"/>
        <v>58.69</v>
      </c>
      <c r="D379" s="561"/>
      <c r="E379" s="389">
        <v>14380</v>
      </c>
      <c r="F379" s="388">
        <f t="shared" si="17"/>
        <v>4003</v>
      </c>
      <c r="G379" s="466">
        <f t="shared" si="15"/>
        <v>2940</v>
      </c>
      <c r="H379" s="562"/>
    </row>
    <row r="380" spans="1:8" x14ac:dyDescent="0.2">
      <c r="A380" s="378">
        <v>519</v>
      </c>
      <c r="B380" s="386"/>
      <c r="C380" s="558">
        <f t="shared" si="16"/>
        <v>58.72</v>
      </c>
      <c r="D380" s="561"/>
      <c r="E380" s="389">
        <v>14380</v>
      </c>
      <c r="F380" s="388">
        <f t="shared" si="17"/>
        <v>4001</v>
      </c>
      <c r="G380" s="466">
        <f t="shared" si="15"/>
        <v>2939</v>
      </c>
      <c r="H380" s="562"/>
    </row>
    <row r="381" spans="1:8" x14ac:dyDescent="0.2">
      <c r="A381" s="378">
        <v>520</v>
      </c>
      <c r="B381" s="386"/>
      <c r="C381" s="558">
        <f t="shared" si="16"/>
        <v>58.75</v>
      </c>
      <c r="D381" s="561"/>
      <c r="E381" s="389">
        <v>14380</v>
      </c>
      <c r="F381" s="388">
        <f t="shared" si="17"/>
        <v>3999</v>
      </c>
      <c r="G381" s="466">
        <f t="shared" si="15"/>
        <v>2937</v>
      </c>
      <c r="H381" s="562"/>
    </row>
    <row r="382" spans="1:8" x14ac:dyDescent="0.2">
      <c r="A382" s="378">
        <v>521</v>
      </c>
      <c r="B382" s="386"/>
      <c r="C382" s="558">
        <f t="shared" si="16"/>
        <v>58.78</v>
      </c>
      <c r="D382" s="561"/>
      <c r="E382" s="389">
        <v>14380</v>
      </c>
      <c r="F382" s="388">
        <f t="shared" si="17"/>
        <v>3997</v>
      </c>
      <c r="G382" s="466">
        <f t="shared" si="15"/>
        <v>2936</v>
      </c>
      <c r="H382" s="562"/>
    </row>
    <row r="383" spans="1:8" x14ac:dyDescent="0.2">
      <c r="A383" s="378">
        <v>522</v>
      </c>
      <c r="B383" s="386"/>
      <c r="C383" s="558">
        <f t="shared" si="16"/>
        <v>58.81</v>
      </c>
      <c r="D383" s="561"/>
      <c r="E383" s="389">
        <v>14380</v>
      </c>
      <c r="F383" s="388">
        <f t="shared" si="17"/>
        <v>3995</v>
      </c>
      <c r="G383" s="466">
        <f t="shared" si="15"/>
        <v>2934</v>
      </c>
      <c r="H383" s="562"/>
    </row>
    <row r="384" spans="1:8" x14ac:dyDescent="0.2">
      <c r="A384" s="378">
        <v>523</v>
      </c>
      <c r="B384" s="386"/>
      <c r="C384" s="558">
        <f t="shared" si="16"/>
        <v>58.84</v>
      </c>
      <c r="D384" s="561"/>
      <c r="E384" s="389">
        <v>14380</v>
      </c>
      <c r="F384" s="388">
        <f t="shared" si="17"/>
        <v>3993</v>
      </c>
      <c r="G384" s="466">
        <f t="shared" si="15"/>
        <v>2933</v>
      </c>
      <c r="H384" s="562"/>
    </row>
    <row r="385" spans="1:8" x14ac:dyDescent="0.2">
      <c r="A385" s="378">
        <v>524</v>
      </c>
      <c r="B385" s="386"/>
      <c r="C385" s="558">
        <f t="shared" si="16"/>
        <v>58.86</v>
      </c>
      <c r="D385" s="561"/>
      <c r="E385" s="389">
        <v>14380</v>
      </c>
      <c r="F385" s="388">
        <f t="shared" si="17"/>
        <v>3991</v>
      </c>
      <c r="G385" s="466">
        <f t="shared" si="15"/>
        <v>2932</v>
      </c>
      <c r="H385" s="562"/>
    </row>
    <row r="386" spans="1:8" x14ac:dyDescent="0.2">
      <c r="A386" s="378">
        <v>525</v>
      </c>
      <c r="B386" s="386"/>
      <c r="C386" s="558">
        <f t="shared" si="16"/>
        <v>58.89</v>
      </c>
      <c r="D386" s="561"/>
      <c r="E386" s="389">
        <v>14380</v>
      </c>
      <c r="F386" s="388">
        <f t="shared" si="17"/>
        <v>3989</v>
      </c>
      <c r="G386" s="466">
        <f t="shared" si="15"/>
        <v>2930</v>
      </c>
      <c r="H386" s="562"/>
    </row>
    <row r="387" spans="1:8" x14ac:dyDescent="0.2">
      <c r="A387" s="378">
        <v>526</v>
      </c>
      <c r="B387" s="386"/>
      <c r="C387" s="558">
        <f t="shared" si="16"/>
        <v>58.92</v>
      </c>
      <c r="D387" s="561"/>
      <c r="E387" s="389">
        <v>14380</v>
      </c>
      <c r="F387" s="388">
        <f t="shared" si="17"/>
        <v>3987</v>
      </c>
      <c r="G387" s="466">
        <f t="shared" si="15"/>
        <v>2929</v>
      </c>
      <c r="H387" s="562"/>
    </row>
    <row r="388" spans="1:8" x14ac:dyDescent="0.2">
      <c r="A388" s="378">
        <v>527</v>
      </c>
      <c r="B388" s="386"/>
      <c r="C388" s="558">
        <f t="shared" si="16"/>
        <v>58.95</v>
      </c>
      <c r="D388" s="561"/>
      <c r="E388" s="389">
        <v>14380</v>
      </c>
      <c r="F388" s="388">
        <f t="shared" si="17"/>
        <v>3985</v>
      </c>
      <c r="G388" s="466">
        <f t="shared" si="15"/>
        <v>2927</v>
      </c>
      <c r="H388" s="562"/>
    </row>
    <row r="389" spans="1:8" x14ac:dyDescent="0.2">
      <c r="A389" s="378">
        <v>528</v>
      </c>
      <c r="B389" s="386"/>
      <c r="C389" s="558">
        <f t="shared" si="16"/>
        <v>58.98</v>
      </c>
      <c r="D389" s="561"/>
      <c r="E389" s="389">
        <v>14380</v>
      </c>
      <c r="F389" s="388">
        <f t="shared" si="17"/>
        <v>3983</v>
      </c>
      <c r="G389" s="466">
        <f t="shared" si="15"/>
        <v>2926</v>
      </c>
      <c r="H389" s="562"/>
    </row>
    <row r="390" spans="1:8" x14ac:dyDescent="0.2">
      <c r="A390" s="378">
        <v>529</v>
      </c>
      <c r="B390" s="386"/>
      <c r="C390" s="558">
        <f t="shared" si="16"/>
        <v>59</v>
      </c>
      <c r="D390" s="561"/>
      <c r="E390" s="389">
        <v>14380</v>
      </c>
      <c r="F390" s="388">
        <f t="shared" si="17"/>
        <v>3982</v>
      </c>
      <c r="G390" s="466">
        <f t="shared" si="15"/>
        <v>2925</v>
      </c>
      <c r="H390" s="562"/>
    </row>
    <row r="391" spans="1:8" x14ac:dyDescent="0.2">
      <c r="A391" s="378">
        <v>530</v>
      </c>
      <c r="B391" s="386"/>
      <c r="C391" s="558">
        <f t="shared" si="16"/>
        <v>59.03</v>
      </c>
      <c r="D391" s="561"/>
      <c r="E391" s="389">
        <v>14380</v>
      </c>
      <c r="F391" s="388">
        <f t="shared" si="17"/>
        <v>3980</v>
      </c>
      <c r="G391" s="466">
        <f t="shared" si="15"/>
        <v>2923</v>
      </c>
      <c r="H391" s="562"/>
    </row>
    <row r="392" spans="1:8" x14ac:dyDescent="0.2">
      <c r="A392" s="378">
        <v>531</v>
      </c>
      <c r="B392" s="386"/>
      <c r="C392" s="558">
        <f t="shared" si="16"/>
        <v>59.06</v>
      </c>
      <c r="D392" s="561"/>
      <c r="E392" s="389">
        <v>14380</v>
      </c>
      <c r="F392" s="388">
        <f t="shared" si="17"/>
        <v>3978</v>
      </c>
      <c r="G392" s="466">
        <f t="shared" si="15"/>
        <v>2922</v>
      </c>
      <c r="H392" s="562"/>
    </row>
    <row r="393" spans="1:8" x14ac:dyDescent="0.2">
      <c r="A393" s="378">
        <v>532</v>
      </c>
      <c r="B393" s="386"/>
      <c r="C393" s="558">
        <f t="shared" si="16"/>
        <v>59.09</v>
      </c>
      <c r="D393" s="561"/>
      <c r="E393" s="389">
        <v>14380</v>
      </c>
      <c r="F393" s="388">
        <f t="shared" si="17"/>
        <v>3976</v>
      </c>
      <c r="G393" s="466">
        <f t="shared" si="15"/>
        <v>2920</v>
      </c>
      <c r="H393" s="562"/>
    </row>
    <row r="394" spans="1:8" x14ac:dyDescent="0.2">
      <c r="A394" s="378">
        <v>533</v>
      </c>
      <c r="B394" s="386"/>
      <c r="C394" s="558">
        <f t="shared" si="16"/>
        <v>59.11</v>
      </c>
      <c r="D394" s="561"/>
      <c r="E394" s="389">
        <v>14380</v>
      </c>
      <c r="F394" s="388">
        <f t="shared" si="17"/>
        <v>3974</v>
      </c>
      <c r="G394" s="466">
        <f t="shared" si="15"/>
        <v>2919</v>
      </c>
      <c r="H394" s="562"/>
    </row>
    <row r="395" spans="1:8" x14ac:dyDescent="0.2">
      <c r="A395" s="378">
        <v>534</v>
      </c>
      <c r="B395" s="386"/>
      <c r="C395" s="558">
        <f t="shared" si="16"/>
        <v>59.14</v>
      </c>
      <c r="D395" s="561"/>
      <c r="E395" s="389">
        <v>14380</v>
      </c>
      <c r="F395" s="388">
        <f t="shared" si="17"/>
        <v>3972</v>
      </c>
      <c r="G395" s="466">
        <f t="shared" si="15"/>
        <v>2918</v>
      </c>
      <c r="H395" s="562"/>
    </row>
    <row r="396" spans="1:8" x14ac:dyDescent="0.2">
      <c r="A396" s="378">
        <v>535</v>
      </c>
      <c r="B396" s="386"/>
      <c r="C396" s="558">
        <f t="shared" si="16"/>
        <v>59.17</v>
      </c>
      <c r="D396" s="561"/>
      <c r="E396" s="389">
        <v>14380</v>
      </c>
      <c r="F396" s="388">
        <f t="shared" si="17"/>
        <v>3970</v>
      </c>
      <c r="G396" s="466">
        <f t="shared" si="15"/>
        <v>2916</v>
      </c>
      <c r="H396" s="562"/>
    </row>
    <row r="397" spans="1:8" x14ac:dyDescent="0.2">
      <c r="A397" s="378">
        <v>536</v>
      </c>
      <c r="B397" s="386"/>
      <c r="C397" s="558">
        <f t="shared" si="16"/>
        <v>59.2</v>
      </c>
      <c r="D397" s="561"/>
      <c r="E397" s="389">
        <v>14380</v>
      </c>
      <c r="F397" s="388">
        <f t="shared" si="17"/>
        <v>3968</v>
      </c>
      <c r="G397" s="466">
        <f t="shared" ref="G397:G460" si="18">ROUND(12*(1/C397*E397),0)</f>
        <v>2915</v>
      </c>
      <c r="H397" s="562"/>
    </row>
    <row r="398" spans="1:8" x14ac:dyDescent="0.2">
      <c r="A398" s="378">
        <v>537</v>
      </c>
      <c r="B398" s="386"/>
      <c r="C398" s="558">
        <f t="shared" si="16"/>
        <v>59.22</v>
      </c>
      <c r="D398" s="561"/>
      <c r="E398" s="389">
        <v>14380</v>
      </c>
      <c r="F398" s="388">
        <f t="shared" si="17"/>
        <v>3967</v>
      </c>
      <c r="G398" s="466">
        <f t="shared" si="18"/>
        <v>2914</v>
      </c>
      <c r="H398" s="562"/>
    </row>
    <row r="399" spans="1:8" x14ac:dyDescent="0.2">
      <c r="A399" s="378">
        <v>538</v>
      </c>
      <c r="B399" s="386"/>
      <c r="C399" s="558">
        <f t="shared" ref="C399:C462" si="19">ROUND((-0.0000491*POWER(A399,2)+0.0818939*A399+34)*0.928,2)</f>
        <v>59.25</v>
      </c>
      <c r="D399" s="561"/>
      <c r="E399" s="389">
        <v>14380</v>
      </c>
      <c r="F399" s="388">
        <f t="shared" ref="F399:F462" si="20">ROUND(12*1.3614*(1/C399*E399)+H399,0)</f>
        <v>3965</v>
      </c>
      <c r="G399" s="466">
        <f t="shared" si="18"/>
        <v>2912</v>
      </c>
      <c r="H399" s="562"/>
    </row>
    <row r="400" spans="1:8" x14ac:dyDescent="0.2">
      <c r="A400" s="378">
        <v>539</v>
      </c>
      <c r="B400" s="386"/>
      <c r="C400" s="558">
        <f t="shared" si="19"/>
        <v>59.28</v>
      </c>
      <c r="D400" s="561"/>
      <c r="E400" s="389">
        <v>14380</v>
      </c>
      <c r="F400" s="388">
        <f t="shared" si="20"/>
        <v>3963</v>
      </c>
      <c r="G400" s="466">
        <f t="shared" si="18"/>
        <v>2911</v>
      </c>
      <c r="H400" s="562"/>
    </row>
    <row r="401" spans="1:8" x14ac:dyDescent="0.2">
      <c r="A401" s="378">
        <v>540</v>
      </c>
      <c r="B401" s="386"/>
      <c r="C401" s="558">
        <f t="shared" si="19"/>
        <v>59.3</v>
      </c>
      <c r="D401" s="561"/>
      <c r="E401" s="389">
        <v>14380</v>
      </c>
      <c r="F401" s="388">
        <f t="shared" si="20"/>
        <v>3962</v>
      </c>
      <c r="G401" s="466">
        <f t="shared" si="18"/>
        <v>2910</v>
      </c>
      <c r="H401" s="562"/>
    </row>
    <row r="402" spans="1:8" x14ac:dyDescent="0.2">
      <c r="A402" s="378">
        <v>541</v>
      </c>
      <c r="B402" s="386"/>
      <c r="C402" s="558">
        <f t="shared" si="19"/>
        <v>59.33</v>
      </c>
      <c r="D402" s="561"/>
      <c r="E402" s="389">
        <v>14380</v>
      </c>
      <c r="F402" s="388">
        <f t="shared" si="20"/>
        <v>3960</v>
      </c>
      <c r="G402" s="466">
        <f t="shared" si="18"/>
        <v>2908</v>
      </c>
      <c r="H402" s="562"/>
    </row>
    <row r="403" spans="1:8" x14ac:dyDescent="0.2">
      <c r="A403" s="378">
        <v>542</v>
      </c>
      <c r="B403" s="386"/>
      <c r="C403" s="558">
        <f t="shared" si="19"/>
        <v>59.36</v>
      </c>
      <c r="D403" s="561"/>
      <c r="E403" s="389">
        <v>14380</v>
      </c>
      <c r="F403" s="388">
        <f t="shared" si="20"/>
        <v>3958</v>
      </c>
      <c r="G403" s="466">
        <f t="shared" si="18"/>
        <v>2907</v>
      </c>
      <c r="H403" s="562"/>
    </row>
    <row r="404" spans="1:8" x14ac:dyDescent="0.2">
      <c r="A404" s="378">
        <v>543</v>
      </c>
      <c r="B404" s="386"/>
      <c r="C404" s="558">
        <f t="shared" si="19"/>
        <v>59.38</v>
      </c>
      <c r="D404" s="561"/>
      <c r="E404" s="389">
        <v>14380</v>
      </c>
      <c r="F404" s="388">
        <f t="shared" si="20"/>
        <v>3956</v>
      </c>
      <c r="G404" s="466">
        <f t="shared" si="18"/>
        <v>2906</v>
      </c>
      <c r="H404" s="562"/>
    </row>
    <row r="405" spans="1:8" x14ac:dyDescent="0.2">
      <c r="A405" s="378">
        <v>544</v>
      </c>
      <c r="B405" s="386"/>
      <c r="C405" s="558">
        <f t="shared" si="19"/>
        <v>59.41</v>
      </c>
      <c r="D405" s="561"/>
      <c r="E405" s="389">
        <v>14380</v>
      </c>
      <c r="F405" s="388">
        <f t="shared" si="20"/>
        <v>3954</v>
      </c>
      <c r="G405" s="466">
        <f t="shared" si="18"/>
        <v>2905</v>
      </c>
      <c r="H405" s="562"/>
    </row>
    <row r="406" spans="1:8" x14ac:dyDescent="0.2">
      <c r="A406" s="378">
        <v>545</v>
      </c>
      <c r="B406" s="386"/>
      <c r="C406" s="558">
        <f t="shared" si="19"/>
        <v>59.44</v>
      </c>
      <c r="D406" s="561"/>
      <c r="E406" s="389">
        <v>14380</v>
      </c>
      <c r="F406" s="388">
        <f t="shared" si="20"/>
        <v>3952</v>
      </c>
      <c r="G406" s="466">
        <f t="shared" si="18"/>
        <v>2903</v>
      </c>
      <c r="H406" s="562"/>
    </row>
    <row r="407" spans="1:8" x14ac:dyDescent="0.2">
      <c r="A407" s="378">
        <v>546</v>
      </c>
      <c r="B407" s="386"/>
      <c r="C407" s="558">
        <f t="shared" si="19"/>
        <v>59.46</v>
      </c>
      <c r="D407" s="561"/>
      <c r="E407" s="389">
        <v>14380</v>
      </c>
      <c r="F407" s="388">
        <f t="shared" si="20"/>
        <v>3951</v>
      </c>
      <c r="G407" s="466">
        <f t="shared" si="18"/>
        <v>2902</v>
      </c>
      <c r="H407" s="562"/>
    </row>
    <row r="408" spans="1:8" x14ac:dyDescent="0.2">
      <c r="A408" s="378">
        <v>547</v>
      </c>
      <c r="B408" s="386"/>
      <c r="C408" s="558">
        <f t="shared" si="19"/>
        <v>59.49</v>
      </c>
      <c r="D408" s="561"/>
      <c r="E408" s="389">
        <v>14380</v>
      </c>
      <c r="F408" s="388">
        <f t="shared" si="20"/>
        <v>3949</v>
      </c>
      <c r="G408" s="466">
        <f t="shared" si="18"/>
        <v>2901</v>
      </c>
      <c r="H408" s="562"/>
    </row>
    <row r="409" spans="1:8" x14ac:dyDescent="0.2">
      <c r="A409" s="378">
        <v>548</v>
      </c>
      <c r="B409" s="386"/>
      <c r="C409" s="558">
        <f t="shared" si="19"/>
        <v>59.52</v>
      </c>
      <c r="D409" s="561"/>
      <c r="E409" s="389">
        <v>14380</v>
      </c>
      <c r="F409" s="388">
        <f t="shared" si="20"/>
        <v>3947</v>
      </c>
      <c r="G409" s="466">
        <f t="shared" si="18"/>
        <v>2899</v>
      </c>
      <c r="H409" s="562"/>
    </row>
    <row r="410" spans="1:8" x14ac:dyDescent="0.2">
      <c r="A410" s="378">
        <v>549</v>
      </c>
      <c r="B410" s="386"/>
      <c r="C410" s="558">
        <f t="shared" si="19"/>
        <v>59.54</v>
      </c>
      <c r="D410" s="561"/>
      <c r="E410" s="389">
        <v>14380</v>
      </c>
      <c r="F410" s="388">
        <f t="shared" si="20"/>
        <v>3946</v>
      </c>
      <c r="G410" s="466">
        <f t="shared" si="18"/>
        <v>2898</v>
      </c>
      <c r="H410" s="562"/>
    </row>
    <row r="411" spans="1:8" x14ac:dyDescent="0.2">
      <c r="A411" s="378">
        <v>550</v>
      </c>
      <c r="B411" s="386"/>
      <c r="C411" s="558">
        <f t="shared" si="19"/>
        <v>59.57</v>
      </c>
      <c r="D411" s="561"/>
      <c r="E411" s="389">
        <v>14380</v>
      </c>
      <c r="F411" s="388">
        <f t="shared" si="20"/>
        <v>3944</v>
      </c>
      <c r="G411" s="466">
        <f t="shared" si="18"/>
        <v>2897</v>
      </c>
      <c r="H411" s="562"/>
    </row>
    <row r="412" spans="1:8" x14ac:dyDescent="0.2">
      <c r="A412" s="378">
        <v>551</v>
      </c>
      <c r="B412" s="386"/>
      <c r="C412" s="558">
        <f t="shared" si="19"/>
        <v>59.59</v>
      </c>
      <c r="D412" s="561"/>
      <c r="E412" s="389">
        <v>14380</v>
      </c>
      <c r="F412" s="388">
        <f t="shared" si="20"/>
        <v>3942</v>
      </c>
      <c r="G412" s="466">
        <f t="shared" si="18"/>
        <v>2896</v>
      </c>
      <c r="H412" s="562"/>
    </row>
    <row r="413" spans="1:8" x14ac:dyDescent="0.2">
      <c r="A413" s="378">
        <v>552</v>
      </c>
      <c r="B413" s="386"/>
      <c r="C413" s="558">
        <f t="shared" si="19"/>
        <v>59.62</v>
      </c>
      <c r="D413" s="561"/>
      <c r="E413" s="389">
        <v>14380</v>
      </c>
      <c r="F413" s="388">
        <f t="shared" si="20"/>
        <v>3940</v>
      </c>
      <c r="G413" s="466">
        <f t="shared" si="18"/>
        <v>2894</v>
      </c>
      <c r="H413" s="562"/>
    </row>
    <row r="414" spans="1:8" x14ac:dyDescent="0.2">
      <c r="A414" s="378">
        <v>553</v>
      </c>
      <c r="B414" s="386"/>
      <c r="C414" s="558">
        <f t="shared" si="19"/>
        <v>59.64</v>
      </c>
      <c r="D414" s="561"/>
      <c r="E414" s="389">
        <v>14380</v>
      </c>
      <c r="F414" s="388">
        <f t="shared" si="20"/>
        <v>3939</v>
      </c>
      <c r="G414" s="466">
        <f t="shared" si="18"/>
        <v>2893</v>
      </c>
      <c r="H414" s="562"/>
    </row>
    <row r="415" spans="1:8" x14ac:dyDescent="0.2">
      <c r="A415" s="378">
        <v>554</v>
      </c>
      <c r="B415" s="386"/>
      <c r="C415" s="558">
        <f t="shared" si="19"/>
        <v>59.67</v>
      </c>
      <c r="D415" s="561"/>
      <c r="E415" s="389">
        <v>14380</v>
      </c>
      <c r="F415" s="388">
        <f t="shared" si="20"/>
        <v>3937</v>
      </c>
      <c r="G415" s="466">
        <f t="shared" si="18"/>
        <v>2892</v>
      </c>
      <c r="H415" s="562"/>
    </row>
    <row r="416" spans="1:8" x14ac:dyDescent="0.2">
      <c r="A416" s="378">
        <v>555</v>
      </c>
      <c r="B416" s="386"/>
      <c r="C416" s="558">
        <f t="shared" si="19"/>
        <v>59.7</v>
      </c>
      <c r="D416" s="561"/>
      <c r="E416" s="389">
        <v>14380</v>
      </c>
      <c r="F416" s="388">
        <f t="shared" si="20"/>
        <v>3935</v>
      </c>
      <c r="G416" s="466">
        <f t="shared" si="18"/>
        <v>2890</v>
      </c>
      <c r="H416" s="562"/>
    </row>
    <row r="417" spans="1:8" x14ac:dyDescent="0.2">
      <c r="A417" s="378">
        <v>556</v>
      </c>
      <c r="B417" s="386"/>
      <c r="C417" s="558">
        <f t="shared" si="19"/>
        <v>59.72</v>
      </c>
      <c r="D417" s="561"/>
      <c r="E417" s="389">
        <v>14380</v>
      </c>
      <c r="F417" s="388">
        <f t="shared" si="20"/>
        <v>3934</v>
      </c>
      <c r="G417" s="466">
        <f t="shared" si="18"/>
        <v>2889</v>
      </c>
      <c r="H417" s="562"/>
    </row>
    <row r="418" spans="1:8" x14ac:dyDescent="0.2">
      <c r="A418" s="378">
        <v>557</v>
      </c>
      <c r="B418" s="386"/>
      <c r="C418" s="558">
        <f t="shared" si="19"/>
        <v>59.75</v>
      </c>
      <c r="D418" s="561"/>
      <c r="E418" s="389">
        <v>14380</v>
      </c>
      <c r="F418" s="388">
        <f t="shared" si="20"/>
        <v>3932</v>
      </c>
      <c r="G418" s="466">
        <f t="shared" si="18"/>
        <v>2888</v>
      </c>
      <c r="H418" s="562"/>
    </row>
    <row r="419" spans="1:8" x14ac:dyDescent="0.2">
      <c r="A419" s="378">
        <v>558</v>
      </c>
      <c r="B419" s="386"/>
      <c r="C419" s="558">
        <f t="shared" si="19"/>
        <v>59.77</v>
      </c>
      <c r="D419" s="561"/>
      <c r="E419" s="389">
        <v>14380</v>
      </c>
      <c r="F419" s="388">
        <f t="shared" si="20"/>
        <v>3930</v>
      </c>
      <c r="G419" s="466">
        <f t="shared" si="18"/>
        <v>2887</v>
      </c>
      <c r="H419" s="562"/>
    </row>
    <row r="420" spans="1:8" x14ac:dyDescent="0.2">
      <c r="A420" s="378">
        <v>559</v>
      </c>
      <c r="B420" s="386"/>
      <c r="C420" s="558">
        <f t="shared" si="19"/>
        <v>59.8</v>
      </c>
      <c r="D420" s="561"/>
      <c r="E420" s="389">
        <v>14380</v>
      </c>
      <c r="F420" s="388">
        <f t="shared" si="20"/>
        <v>3928</v>
      </c>
      <c r="G420" s="466">
        <f t="shared" si="18"/>
        <v>2886</v>
      </c>
      <c r="H420" s="562"/>
    </row>
    <row r="421" spans="1:8" x14ac:dyDescent="0.2">
      <c r="A421" s="378">
        <v>560</v>
      </c>
      <c r="B421" s="386"/>
      <c r="C421" s="558">
        <f t="shared" si="19"/>
        <v>59.82</v>
      </c>
      <c r="D421" s="561"/>
      <c r="E421" s="389">
        <v>14380</v>
      </c>
      <c r="F421" s="388">
        <f t="shared" si="20"/>
        <v>3927</v>
      </c>
      <c r="G421" s="466">
        <f t="shared" si="18"/>
        <v>2885</v>
      </c>
      <c r="H421" s="562"/>
    </row>
    <row r="422" spans="1:8" x14ac:dyDescent="0.2">
      <c r="A422" s="378">
        <v>561</v>
      </c>
      <c r="B422" s="386"/>
      <c r="C422" s="558">
        <f t="shared" si="19"/>
        <v>59.85</v>
      </c>
      <c r="D422" s="561"/>
      <c r="E422" s="389">
        <v>14380</v>
      </c>
      <c r="F422" s="388">
        <f t="shared" si="20"/>
        <v>3925</v>
      </c>
      <c r="G422" s="466">
        <f t="shared" si="18"/>
        <v>2883</v>
      </c>
      <c r="H422" s="562"/>
    </row>
    <row r="423" spans="1:8" x14ac:dyDescent="0.2">
      <c r="A423" s="378">
        <v>562</v>
      </c>
      <c r="B423" s="386"/>
      <c r="C423" s="558">
        <f t="shared" si="19"/>
        <v>59.87</v>
      </c>
      <c r="D423" s="561"/>
      <c r="E423" s="389">
        <v>14380</v>
      </c>
      <c r="F423" s="388">
        <f t="shared" si="20"/>
        <v>3924</v>
      </c>
      <c r="G423" s="466">
        <f t="shared" si="18"/>
        <v>2882</v>
      </c>
      <c r="H423" s="562"/>
    </row>
    <row r="424" spans="1:8" x14ac:dyDescent="0.2">
      <c r="A424" s="378">
        <v>563</v>
      </c>
      <c r="B424" s="386"/>
      <c r="C424" s="558">
        <f t="shared" si="19"/>
        <v>59.9</v>
      </c>
      <c r="D424" s="561"/>
      <c r="E424" s="389">
        <v>14380</v>
      </c>
      <c r="F424" s="388">
        <f t="shared" si="20"/>
        <v>3922</v>
      </c>
      <c r="G424" s="466">
        <f t="shared" si="18"/>
        <v>2881</v>
      </c>
      <c r="H424" s="562"/>
    </row>
    <row r="425" spans="1:8" x14ac:dyDescent="0.2">
      <c r="A425" s="378">
        <v>564</v>
      </c>
      <c r="B425" s="386"/>
      <c r="C425" s="558">
        <f t="shared" si="19"/>
        <v>59.92</v>
      </c>
      <c r="D425" s="561"/>
      <c r="E425" s="389">
        <v>14380</v>
      </c>
      <c r="F425" s="388">
        <f t="shared" si="20"/>
        <v>3921</v>
      </c>
      <c r="G425" s="466">
        <f t="shared" si="18"/>
        <v>2880</v>
      </c>
      <c r="H425" s="562"/>
    </row>
    <row r="426" spans="1:8" x14ac:dyDescent="0.2">
      <c r="A426" s="378">
        <v>565</v>
      </c>
      <c r="B426" s="386"/>
      <c r="C426" s="558">
        <f t="shared" si="19"/>
        <v>59.95</v>
      </c>
      <c r="D426" s="561"/>
      <c r="E426" s="389">
        <v>14380</v>
      </c>
      <c r="F426" s="388">
        <f t="shared" si="20"/>
        <v>3919</v>
      </c>
      <c r="G426" s="466">
        <f t="shared" si="18"/>
        <v>2878</v>
      </c>
      <c r="H426" s="562"/>
    </row>
    <row r="427" spans="1:8" x14ac:dyDescent="0.2">
      <c r="A427" s="378">
        <v>566</v>
      </c>
      <c r="B427" s="386"/>
      <c r="C427" s="558">
        <f t="shared" si="19"/>
        <v>59.97</v>
      </c>
      <c r="D427" s="561"/>
      <c r="E427" s="389">
        <v>14380</v>
      </c>
      <c r="F427" s="388">
        <f t="shared" si="20"/>
        <v>3917</v>
      </c>
      <c r="G427" s="466">
        <f t="shared" si="18"/>
        <v>2877</v>
      </c>
      <c r="H427" s="562"/>
    </row>
    <row r="428" spans="1:8" x14ac:dyDescent="0.2">
      <c r="A428" s="378">
        <v>567</v>
      </c>
      <c r="B428" s="386"/>
      <c r="C428" s="558">
        <f t="shared" si="19"/>
        <v>59.99</v>
      </c>
      <c r="D428" s="561"/>
      <c r="E428" s="389">
        <v>14380</v>
      </c>
      <c r="F428" s="388">
        <f t="shared" si="20"/>
        <v>3916</v>
      </c>
      <c r="G428" s="466">
        <f t="shared" si="18"/>
        <v>2876</v>
      </c>
      <c r="H428" s="562"/>
    </row>
    <row r="429" spans="1:8" x14ac:dyDescent="0.2">
      <c r="A429" s="378">
        <v>568</v>
      </c>
      <c r="B429" s="386"/>
      <c r="C429" s="558">
        <f t="shared" si="19"/>
        <v>60.02</v>
      </c>
      <c r="D429" s="561"/>
      <c r="E429" s="389">
        <v>14380</v>
      </c>
      <c r="F429" s="388">
        <f t="shared" si="20"/>
        <v>3914</v>
      </c>
      <c r="G429" s="466">
        <f t="shared" si="18"/>
        <v>2875</v>
      </c>
      <c r="H429" s="562"/>
    </row>
    <row r="430" spans="1:8" x14ac:dyDescent="0.2">
      <c r="A430" s="378">
        <v>569</v>
      </c>
      <c r="B430" s="386"/>
      <c r="C430" s="558">
        <f t="shared" si="19"/>
        <v>60.04</v>
      </c>
      <c r="D430" s="561"/>
      <c r="E430" s="389">
        <v>14380</v>
      </c>
      <c r="F430" s="388">
        <f t="shared" si="20"/>
        <v>3913</v>
      </c>
      <c r="G430" s="466">
        <f t="shared" si="18"/>
        <v>2874</v>
      </c>
      <c r="H430" s="562"/>
    </row>
    <row r="431" spans="1:8" x14ac:dyDescent="0.2">
      <c r="A431" s="378">
        <v>570</v>
      </c>
      <c r="B431" s="386"/>
      <c r="C431" s="558">
        <f t="shared" si="19"/>
        <v>60.07</v>
      </c>
      <c r="D431" s="561"/>
      <c r="E431" s="389">
        <v>14380</v>
      </c>
      <c r="F431" s="388">
        <f t="shared" si="20"/>
        <v>3911</v>
      </c>
      <c r="G431" s="466">
        <f t="shared" si="18"/>
        <v>2873</v>
      </c>
      <c r="H431" s="562"/>
    </row>
    <row r="432" spans="1:8" x14ac:dyDescent="0.2">
      <c r="A432" s="378">
        <v>571</v>
      </c>
      <c r="B432" s="386"/>
      <c r="C432" s="558">
        <f t="shared" si="19"/>
        <v>60.09</v>
      </c>
      <c r="D432" s="561"/>
      <c r="E432" s="389">
        <v>14380</v>
      </c>
      <c r="F432" s="388">
        <f t="shared" si="20"/>
        <v>3910</v>
      </c>
      <c r="G432" s="466">
        <f t="shared" si="18"/>
        <v>2872</v>
      </c>
      <c r="H432" s="562"/>
    </row>
    <row r="433" spans="1:8" x14ac:dyDescent="0.2">
      <c r="A433" s="378">
        <v>572</v>
      </c>
      <c r="B433" s="386"/>
      <c r="C433" s="558">
        <f t="shared" si="19"/>
        <v>60.11</v>
      </c>
      <c r="D433" s="561"/>
      <c r="E433" s="389">
        <v>14380</v>
      </c>
      <c r="F433" s="388">
        <f t="shared" si="20"/>
        <v>3908</v>
      </c>
      <c r="G433" s="466">
        <f t="shared" si="18"/>
        <v>2871</v>
      </c>
      <c r="H433" s="562"/>
    </row>
    <row r="434" spans="1:8" x14ac:dyDescent="0.2">
      <c r="A434" s="378">
        <v>573</v>
      </c>
      <c r="B434" s="386"/>
      <c r="C434" s="558">
        <f t="shared" si="19"/>
        <v>60.14</v>
      </c>
      <c r="D434" s="561"/>
      <c r="E434" s="389">
        <v>14380</v>
      </c>
      <c r="F434" s="388">
        <f t="shared" si="20"/>
        <v>3906</v>
      </c>
      <c r="G434" s="466">
        <f t="shared" si="18"/>
        <v>2869</v>
      </c>
      <c r="H434" s="562"/>
    </row>
    <row r="435" spans="1:8" x14ac:dyDescent="0.2">
      <c r="A435" s="378">
        <v>574</v>
      </c>
      <c r="B435" s="386"/>
      <c r="C435" s="558">
        <f t="shared" si="19"/>
        <v>60.16</v>
      </c>
      <c r="D435" s="561"/>
      <c r="E435" s="389">
        <v>14380</v>
      </c>
      <c r="F435" s="388">
        <f t="shared" si="20"/>
        <v>3905</v>
      </c>
      <c r="G435" s="466">
        <f t="shared" si="18"/>
        <v>2868</v>
      </c>
      <c r="H435" s="562"/>
    </row>
    <row r="436" spans="1:8" x14ac:dyDescent="0.2">
      <c r="A436" s="378">
        <v>575</v>
      </c>
      <c r="B436" s="386"/>
      <c r="C436" s="558">
        <f t="shared" si="19"/>
        <v>60.19</v>
      </c>
      <c r="D436" s="561"/>
      <c r="E436" s="389">
        <v>14380</v>
      </c>
      <c r="F436" s="388">
        <f t="shared" si="20"/>
        <v>3903</v>
      </c>
      <c r="G436" s="466">
        <f t="shared" si="18"/>
        <v>2867</v>
      </c>
      <c r="H436" s="562"/>
    </row>
    <row r="437" spans="1:8" x14ac:dyDescent="0.2">
      <c r="A437" s="378">
        <v>576</v>
      </c>
      <c r="B437" s="386"/>
      <c r="C437" s="558">
        <f t="shared" si="19"/>
        <v>60.21</v>
      </c>
      <c r="D437" s="561"/>
      <c r="E437" s="389">
        <v>14380</v>
      </c>
      <c r="F437" s="388">
        <f t="shared" si="20"/>
        <v>3902</v>
      </c>
      <c r="G437" s="466">
        <f t="shared" si="18"/>
        <v>2866</v>
      </c>
      <c r="H437" s="562"/>
    </row>
    <row r="438" spans="1:8" x14ac:dyDescent="0.2">
      <c r="A438" s="378">
        <v>577</v>
      </c>
      <c r="B438" s="386"/>
      <c r="C438" s="558">
        <f t="shared" si="19"/>
        <v>60.23</v>
      </c>
      <c r="D438" s="561"/>
      <c r="E438" s="389">
        <v>14380</v>
      </c>
      <c r="F438" s="388">
        <f t="shared" si="20"/>
        <v>3900</v>
      </c>
      <c r="G438" s="466">
        <f t="shared" si="18"/>
        <v>2865</v>
      </c>
      <c r="H438" s="562"/>
    </row>
    <row r="439" spans="1:8" x14ac:dyDescent="0.2">
      <c r="A439" s="378">
        <v>578</v>
      </c>
      <c r="B439" s="386"/>
      <c r="C439" s="558">
        <f t="shared" si="19"/>
        <v>60.26</v>
      </c>
      <c r="D439" s="561"/>
      <c r="E439" s="389">
        <v>14380</v>
      </c>
      <c r="F439" s="388">
        <f t="shared" si="20"/>
        <v>3898</v>
      </c>
      <c r="G439" s="466">
        <f t="shared" si="18"/>
        <v>2864</v>
      </c>
      <c r="H439" s="562"/>
    </row>
    <row r="440" spans="1:8" x14ac:dyDescent="0.2">
      <c r="A440" s="378">
        <v>579</v>
      </c>
      <c r="B440" s="386"/>
      <c r="C440" s="558">
        <f t="shared" si="19"/>
        <v>60.28</v>
      </c>
      <c r="D440" s="561"/>
      <c r="E440" s="389">
        <v>14380</v>
      </c>
      <c r="F440" s="388">
        <f t="shared" si="20"/>
        <v>3897</v>
      </c>
      <c r="G440" s="466">
        <f t="shared" si="18"/>
        <v>2863</v>
      </c>
      <c r="H440" s="562"/>
    </row>
    <row r="441" spans="1:8" x14ac:dyDescent="0.2">
      <c r="A441" s="378">
        <v>580</v>
      </c>
      <c r="B441" s="386"/>
      <c r="C441" s="558">
        <f t="shared" si="19"/>
        <v>60.3</v>
      </c>
      <c r="D441" s="561"/>
      <c r="E441" s="389">
        <v>14380</v>
      </c>
      <c r="F441" s="388">
        <f t="shared" si="20"/>
        <v>3896</v>
      </c>
      <c r="G441" s="466">
        <f t="shared" si="18"/>
        <v>2862</v>
      </c>
      <c r="H441" s="562"/>
    </row>
    <row r="442" spans="1:8" x14ac:dyDescent="0.2">
      <c r="A442" s="378">
        <v>581</v>
      </c>
      <c r="B442" s="386"/>
      <c r="C442" s="558">
        <f t="shared" si="19"/>
        <v>60.33</v>
      </c>
      <c r="D442" s="561"/>
      <c r="E442" s="389">
        <v>14380</v>
      </c>
      <c r="F442" s="388">
        <f t="shared" si="20"/>
        <v>3894</v>
      </c>
      <c r="G442" s="466">
        <f t="shared" si="18"/>
        <v>2860</v>
      </c>
      <c r="H442" s="562"/>
    </row>
    <row r="443" spans="1:8" x14ac:dyDescent="0.2">
      <c r="A443" s="378">
        <v>582</v>
      </c>
      <c r="B443" s="386"/>
      <c r="C443" s="558">
        <f t="shared" si="19"/>
        <v>60.35</v>
      </c>
      <c r="D443" s="561"/>
      <c r="E443" s="389">
        <v>14380</v>
      </c>
      <c r="F443" s="388">
        <f t="shared" si="20"/>
        <v>3893</v>
      </c>
      <c r="G443" s="466">
        <f t="shared" si="18"/>
        <v>2859</v>
      </c>
      <c r="H443" s="562"/>
    </row>
    <row r="444" spans="1:8" x14ac:dyDescent="0.2">
      <c r="A444" s="378">
        <v>583</v>
      </c>
      <c r="B444" s="386"/>
      <c r="C444" s="558">
        <f t="shared" si="19"/>
        <v>60.37</v>
      </c>
      <c r="D444" s="561"/>
      <c r="E444" s="389">
        <v>14380</v>
      </c>
      <c r="F444" s="388">
        <f t="shared" si="20"/>
        <v>3891</v>
      </c>
      <c r="G444" s="466">
        <f t="shared" si="18"/>
        <v>2858</v>
      </c>
      <c r="H444" s="562"/>
    </row>
    <row r="445" spans="1:8" x14ac:dyDescent="0.2">
      <c r="A445" s="378">
        <v>584</v>
      </c>
      <c r="B445" s="386"/>
      <c r="C445" s="558">
        <f t="shared" si="19"/>
        <v>60.39</v>
      </c>
      <c r="D445" s="561"/>
      <c r="E445" s="389">
        <v>14380</v>
      </c>
      <c r="F445" s="388">
        <f t="shared" si="20"/>
        <v>3890</v>
      </c>
      <c r="G445" s="466">
        <f t="shared" si="18"/>
        <v>2857</v>
      </c>
      <c r="H445" s="562"/>
    </row>
    <row r="446" spans="1:8" x14ac:dyDescent="0.2">
      <c r="A446" s="378">
        <v>585</v>
      </c>
      <c r="B446" s="386"/>
      <c r="C446" s="558">
        <f t="shared" si="19"/>
        <v>60.42</v>
      </c>
      <c r="D446" s="561"/>
      <c r="E446" s="389">
        <v>14380</v>
      </c>
      <c r="F446" s="388">
        <f t="shared" si="20"/>
        <v>3888</v>
      </c>
      <c r="G446" s="466">
        <f t="shared" si="18"/>
        <v>2856</v>
      </c>
      <c r="H446" s="562"/>
    </row>
    <row r="447" spans="1:8" x14ac:dyDescent="0.2">
      <c r="A447" s="378">
        <v>586</v>
      </c>
      <c r="B447" s="386"/>
      <c r="C447" s="558">
        <f t="shared" si="19"/>
        <v>60.44</v>
      </c>
      <c r="D447" s="561"/>
      <c r="E447" s="389">
        <v>14380</v>
      </c>
      <c r="F447" s="388">
        <f t="shared" si="20"/>
        <v>3887</v>
      </c>
      <c r="G447" s="466">
        <f t="shared" si="18"/>
        <v>2855</v>
      </c>
      <c r="H447" s="562"/>
    </row>
    <row r="448" spans="1:8" x14ac:dyDescent="0.2">
      <c r="A448" s="378">
        <v>587</v>
      </c>
      <c r="B448" s="386"/>
      <c r="C448" s="558">
        <f t="shared" si="19"/>
        <v>60.46</v>
      </c>
      <c r="D448" s="561"/>
      <c r="E448" s="389">
        <v>14380</v>
      </c>
      <c r="F448" s="388">
        <f t="shared" si="20"/>
        <v>3886</v>
      </c>
      <c r="G448" s="466">
        <f t="shared" si="18"/>
        <v>2854</v>
      </c>
      <c r="H448" s="562"/>
    </row>
    <row r="449" spans="1:8" x14ac:dyDescent="0.2">
      <c r="A449" s="378">
        <v>588</v>
      </c>
      <c r="B449" s="386"/>
      <c r="C449" s="558">
        <f t="shared" si="19"/>
        <v>60.48</v>
      </c>
      <c r="D449" s="561"/>
      <c r="E449" s="389">
        <v>14380</v>
      </c>
      <c r="F449" s="388">
        <f t="shared" si="20"/>
        <v>3884</v>
      </c>
      <c r="G449" s="466">
        <f t="shared" si="18"/>
        <v>2853</v>
      </c>
      <c r="H449" s="562"/>
    </row>
    <row r="450" spans="1:8" x14ac:dyDescent="0.2">
      <c r="A450" s="378">
        <v>589</v>
      </c>
      <c r="B450" s="386"/>
      <c r="C450" s="558">
        <f t="shared" si="19"/>
        <v>60.51</v>
      </c>
      <c r="D450" s="561"/>
      <c r="E450" s="389">
        <v>14380</v>
      </c>
      <c r="F450" s="388">
        <f t="shared" si="20"/>
        <v>3882</v>
      </c>
      <c r="G450" s="466">
        <f t="shared" si="18"/>
        <v>2852</v>
      </c>
      <c r="H450" s="562"/>
    </row>
    <row r="451" spans="1:8" x14ac:dyDescent="0.2">
      <c r="A451" s="378">
        <v>590</v>
      </c>
      <c r="B451" s="386"/>
      <c r="C451" s="558">
        <f t="shared" si="19"/>
        <v>60.53</v>
      </c>
      <c r="D451" s="561"/>
      <c r="E451" s="389">
        <v>14380</v>
      </c>
      <c r="F451" s="388">
        <f t="shared" si="20"/>
        <v>3881</v>
      </c>
      <c r="G451" s="466">
        <f t="shared" si="18"/>
        <v>2851</v>
      </c>
      <c r="H451" s="562"/>
    </row>
    <row r="452" spans="1:8" x14ac:dyDescent="0.2">
      <c r="A452" s="378">
        <v>591</v>
      </c>
      <c r="B452" s="386"/>
      <c r="C452" s="558">
        <f t="shared" si="19"/>
        <v>60.55</v>
      </c>
      <c r="D452" s="561"/>
      <c r="E452" s="389">
        <v>14380</v>
      </c>
      <c r="F452" s="388">
        <f t="shared" si="20"/>
        <v>3880</v>
      </c>
      <c r="G452" s="466">
        <f t="shared" si="18"/>
        <v>2850</v>
      </c>
      <c r="H452" s="562"/>
    </row>
    <row r="453" spans="1:8" x14ac:dyDescent="0.2">
      <c r="A453" s="378">
        <v>592</v>
      </c>
      <c r="B453" s="386"/>
      <c r="C453" s="558">
        <f t="shared" si="19"/>
        <v>60.57</v>
      </c>
      <c r="D453" s="561"/>
      <c r="E453" s="389">
        <v>14380</v>
      </c>
      <c r="F453" s="388">
        <f t="shared" si="20"/>
        <v>3879</v>
      </c>
      <c r="G453" s="466">
        <f t="shared" si="18"/>
        <v>2849</v>
      </c>
      <c r="H453" s="562"/>
    </row>
    <row r="454" spans="1:8" x14ac:dyDescent="0.2">
      <c r="A454" s="378">
        <v>593</v>
      </c>
      <c r="B454" s="386"/>
      <c r="C454" s="558">
        <f t="shared" si="19"/>
        <v>60.6</v>
      </c>
      <c r="D454" s="561"/>
      <c r="E454" s="389">
        <v>14380</v>
      </c>
      <c r="F454" s="388">
        <f t="shared" si="20"/>
        <v>3877</v>
      </c>
      <c r="G454" s="466">
        <f t="shared" si="18"/>
        <v>2848</v>
      </c>
      <c r="H454" s="562"/>
    </row>
    <row r="455" spans="1:8" x14ac:dyDescent="0.2">
      <c r="A455" s="378">
        <v>594</v>
      </c>
      <c r="B455" s="386"/>
      <c r="C455" s="558">
        <f t="shared" si="19"/>
        <v>60.62</v>
      </c>
      <c r="D455" s="561"/>
      <c r="E455" s="389">
        <v>14380</v>
      </c>
      <c r="F455" s="388">
        <f t="shared" si="20"/>
        <v>3875</v>
      </c>
      <c r="G455" s="466">
        <f t="shared" si="18"/>
        <v>2847</v>
      </c>
      <c r="H455" s="562"/>
    </row>
    <row r="456" spans="1:8" x14ac:dyDescent="0.2">
      <c r="A456" s="378">
        <v>595</v>
      </c>
      <c r="B456" s="386"/>
      <c r="C456" s="558">
        <f t="shared" si="19"/>
        <v>60.64</v>
      </c>
      <c r="D456" s="561"/>
      <c r="E456" s="389">
        <v>14380</v>
      </c>
      <c r="F456" s="388">
        <f t="shared" si="20"/>
        <v>3874</v>
      </c>
      <c r="G456" s="466">
        <f t="shared" si="18"/>
        <v>2846</v>
      </c>
      <c r="H456" s="562"/>
    </row>
    <row r="457" spans="1:8" x14ac:dyDescent="0.2">
      <c r="A457" s="378">
        <v>596</v>
      </c>
      <c r="B457" s="386"/>
      <c r="C457" s="558">
        <f t="shared" si="19"/>
        <v>60.66</v>
      </c>
      <c r="D457" s="561"/>
      <c r="E457" s="389">
        <v>14380</v>
      </c>
      <c r="F457" s="388">
        <f t="shared" si="20"/>
        <v>3873</v>
      </c>
      <c r="G457" s="466">
        <f t="shared" si="18"/>
        <v>2845</v>
      </c>
      <c r="H457" s="562"/>
    </row>
    <row r="458" spans="1:8" x14ac:dyDescent="0.2">
      <c r="A458" s="378">
        <v>597</v>
      </c>
      <c r="B458" s="386"/>
      <c r="C458" s="558">
        <f t="shared" si="19"/>
        <v>60.68</v>
      </c>
      <c r="D458" s="561"/>
      <c r="E458" s="389">
        <v>14380</v>
      </c>
      <c r="F458" s="388">
        <f t="shared" si="20"/>
        <v>3872</v>
      </c>
      <c r="G458" s="466">
        <f t="shared" si="18"/>
        <v>2844</v>
      </c>
      <c r="H458" s="562"/>
    </row>
    <row r="459" spans="1:8" x14ac:dyDescent="0.2">
      <c r="A459" s="378">
        <v>598</v>
      </c>
      <c r="B459" s="386"/>
      <c r="C459" s="558">
        <f t="shared" si="19"/>
        <v>60.7</v>
      </c>
      <c r="D459" s="561"/>
      <c r="E459" s="389">
        <v>14380</v>
      </c>
      <c r="F459" s="388">
        <f t="shared" si="20"/>
        <v>3870</v>
      </c>
      <c r="G459" s="466">
        <f t="shared" si="18"/>
        <v>2843</v>
      </c>
      <c r="H459" s="562"/>
    </row>
    <row r="460" spans="1:8" x14ac:dyDescent="0.2">
      <c r="A460" s="378">
        <v>599</v>
      </c>
      <c r="B460" s="386"/>
      <c r="C460" s="558">
        <f t="shared" si="19"/>
        <v>60.73</v>
      </c>
      <c r="D460" s="561"/>
      <c r="E460" s="389">
        <v>14380</v>
      </c>
      <c r="F460" s="388">
        <f t="shared" si="20"/>
        <v>3868</v>
      </c>
      <c r="G460" s="466">
        <f t="shared" si="18"/>
        <v>2841</v>
      </c>
      <c r="H460" s="562"/>
    </row>
    <row r="461" spans="1:8" x14ac:dyDescent="0.2">
      <c r="A461" s="378">
        <v>600</v>
      </c>
      <c r="B461" s="386"/>
      <c r="C461" s="558">
        <f t="shared" si="19"/>
        <v>60.75</v>
      </c>
      <c r="D461" s="561"/>
      <c r="E461" s="389">
        <v>14380</v>
      </c>
      <c r="F461" s="388">
        <f t="shared" si="20"/>
        <v>3867</v>
      </c>
      <c r="G461" s="466">
        <f t="shared" ref="G461:G524" si="21">ROUND(12*(1/C461*E461),0)</f>
        <v>2840</v>
      </c>
      <c r="H461" s="562"/>
    </row>
    <row r="462" spans="1:8" x14ac:dyDescent="0.2">
      <c r="A462" s="378">
        <v>601</v>
      </c>
      <c r="B462" s="386"/>
      <c r="C462" s="558">
        <f t="shared" si="19"/>
        <v>60.77</v>
      </c>
      <c r="D462" s="561"/>
      <c r="E462" s="389">
        <v>14380</v>
      </c>
      <c r="F462" s="388">
        <f t="shared" si="20"/>
        <v>3866</v>
      </c>
      <c r="G462" s="466">
        <f t="shared" si="21"/>
        <v>2840</v>
      </c>
      <c r="H462" s="562"/>
    </row>
    <row r="463" spans="1:8" x14ac:dyDescent="0.2">
      <c r="A463" s="378">
        <v>602</v>
      </c>
      <c r="B463" s="386"/>
      <c r="C463" s="558">
        <f t="shared" ref="C463:C526" si="22">ROUND((-0.0000491*POWER(A463,2)+0.0818939*A463+34)*0.928,2)</f>
        <v>60.79</v>
      </c>
      <c r="D463" s="561"/>
      <c r="E463" s="389">
        <v>14380</v>
      </c>
      <c r="F463" s="388">
        <f t="shared" ref="F463:F526" si="23">ROUND(12*1.3614*(1/C463*E463)+H463,0)</f>
        <v>3865</v>
      </c>
      <c r="G463" s="466">
        <f t="shared" si="21"/>
        <v>2839</v>
      </c>
      <c r="H463" s="562"/>
    </row>
    <row r="464" spans="1:8" x14ac:dyDescent="0.2">
      <c r="A464" s="378">
        <v>603</v>
      </c>
      <c r="B464" s="386"/>
      <c r="C464" s="558">
        <f t="shared" si="22"/>
        <v>60.81</v>
      </c>
      <c r="D464" s="561"/>
      <c r="E464" s="389">
        <v>14380</v>
      </c>
      <c r="F464" s="388">
        <f t="shared" si="23"/>
        <v>3863</v>
      </c>
      <c r="G464" s="466">
        <f t="shared" si="21"/>
        <v>2838</v>
      </c>
      <c r="H464" s="562"/>
    </row>
    <row r="465" spans="1:8" x14ac:dyDescent="0.2">
      <c r="A465" s="378">
        <v>604</v>
      </c>
      <c r="B465" s="386"/>
      <c r="C465" s="558">
        <f t="shared" si="22"/>
        <v>60.83</v>
      </c>
      <c r="D465" s="561"/>
      <c r="E465" s="389">
        <v>14380</v>
      </c>
      <c r="F465" s="388">
        <f t="shared" si="23"/>
        <v>3862</v>
      </c>
      <c r="G465" s="466">
        <f t="shared" si="21"/>
        <v>2837</v>
      </c>
      <c r="H465" s="562"/>
    </row>
    <row r="466" spans="1:8" x14ac:dyDescent="0.2">
      <c r="A466" s="378">
        <v>605</v>
      </c>
      <c r="B466" s="386"/>
      <c r="C466" s="558">
        <f t="shared" si="22"/>
        <v>60.85</v>
      </c>
      <c r="D466" s="561"/>
      <c r="E466" s="389">
        <v>14380</v>
      </c>
      <c r="F466" s="388">
        <f t="shared" si="23"/>
        <v>3861</v>
      </c>
      <c r="G466" s="466">
        <f t="shared" si="21"/>
        <v>2836</v>
      </c>
      <c r="H466" s="562"/>
    </row>
    <row r="467" spans="1:8" x14ac:dyDescent="0.2">
      <c r="A467" s="378">
        <v>606</v>
      </c>
      <c r="B467" s="386"/>
      <c r="C467" s="558">
        <f t="shared" si="22"/>
        <v>60.87</v>
      </c>
      <c r="D467" s="561"/>
      <c r="E467" s="389">
        <v>14380</v>
      </c>
      <c r="F467" s="388">
        <f t="shared" si="23"/>
        <v>3859</v>
      </c>
      <c r="G467" s="466">
        <f t="shared" si="21"/>
        <v>2835</v>
      </c>
      <c r="H467" s="562"/>
    </row>
    <row r="468" spans="1:8" x14ac:dyDescent="0.2">
      <c r="A468" s="378">
        <v>607</v>
      </c>
      <c r="B468" s="386"/>
      <c r="C468" s="558">
        <f t="shared" si="22"/>
        <v>60.89</v>
      </c>
      <c r="D468" s="561"/>
      <c r="E468" s="389">
        <v>14380</v>
      </c>
      <c r="F468" s="388">
        <f t="shared" si="23"/>
        <v>3858</v>
      </c>
      <c r="G468" s="466">
        <f t="shared" si="21"/>
        <v>2834</v>
      </c>
      <c r="H468" s="562"/>
    </row>
    <row r="469" spans="1:8" x14ac:dyDescent="0.2">
      <c r="A469" s="378">
        <v>608</v>
      </c>
      <c r="B469" s="386"/>
      <c r="C469" s="558">
        <f t="shared" si="22"/>
        <v>60.91</v>
      </c>
      <c r="D469" s="561"/>
      <c r="E469" s="389">
        <v>14380</v>
      </c>
      <c r="F469" s="388">
        <f t="shared" si="23"/>
        <v>3857</v>
      </c>
      <c r="G469" s="466">
        <f t="shared" si="21"/>
        <v>2833</v>
      </c>
      <c r="H469" s="562"/>
    </row>
    <row r="470" spans="1:8" x14ac:dyDescent="0.2">
      <c r="A470" s="378">
        <v>609</v>
      </c>
      <c r="B470" s="386"/>
      <c r="C470" s="558">
        <f t="shared" si="22"/>
        <v>60.94</v>
      </c>
      <c r="D470" s="561"/>
      <c r="E470" s="389">
        <v>14380</v>
      </c>
      <c r="F470" s="388">
        <f t="shared" si="23"/>
        <v>3855</v>
      </c>
      <c r="G470" s="466">
        <f t="shared" si="21"/>
        <v>2832</v>
      </c>
      <c r="H470" s="562"/>
    </row>
    <row r="471" spans="1:8" x14ac:dyDescent="0.2">
      <c r="A471" s="378">
        <v>610</v>
      </c>
      <c r="B471" s="386"/>
      <c r="C471" s="558">
        <f t="shared" si="22"/>
        <v>60.96</v>
      </c>
      <c r="D471" s="561"/>
      <c r="E471" s="389">
        <v>14380</v>
      </c>
      <c r="F471" s="388">
        <f t="shared" si="23"/>
        <v>3854</v>
      </c>
      <c r="G471" s="466">
        <f t="shared" si="21"/>
        <v>2831</v>
      </c>
      <c r="H471" s="562"/>
    </row>
    <row r="472" spans="1:8" x14ac:dyDescent="0.2">
      <c r="A472" s="378">
        <v>611</v>
      </c>
      <c r="B472" s="386"/>
      <c r="C472" s="558">
        <f t="shared" si="22"/>
        <v>60.98</v>
      </c>
      <c r="D472" s="561"/>
      <c r="E472" s="389">
        <v>14380</v>
      </c>
      <c r="F472" s="388">
        <f t="shared" si="23"/>
        <v>3852</v>
      </c>
      <c r="G472" s="466">
        <f t="shared" si="21"/>
        <v>2830</v>
      </c>
      <c r="H472" s="562"/>
    </row>
    <row r="473" spans="1:8" x14ac:dyDescent="0.2">
      <c r="A473" s="378">
        <v>612</v>
      </c>
      <c r="B473" s="386"/>
      <c r="C473" s="558">
        <f t="shared" si="22"/>
        <v>61</v>
      </c>
      <c r="D473" s="561"/>
      <c r="E473" s="389">
        <v>14380</v>
      </c>
      <c r="F473" s="388">
        <f t="shared" si="23"/>
        <v>3851</v>
      </c>
      <c r="G473" s="466">
        <f t="shared" si="21"/>
        <v>2829</v>
      </c>
      <c r="H473" s="562"/>
    </row>
    <row r="474" spans="1:8" x14ac:dyDescent="0.2">
      <c r="A474" s="378">
        <v>613</v>
      </c>
      <c r="B474" s="386"/>
      <c r="C474" s="558">
        <f t="shared" si="22"/>
        <v>61.02</v>
      </c>
      <c r="D474" s="561"/>
      <c r="E474" s="389">
        <v>14380</v>
      </c>
      <c r="F474" s="388">
        <f t="shared" si="23"/>
        <v>3850</v>
      </c>
      <c r="G474" s="466">
        <f t="shared" si="21"/>
        <v>2828</v>
      </c>
      <c r="H474" s="562"/>
    </row>
    <row r="475" spans="1:8" x14ac:dyDescent="0.2">
      <c r="A475" s="378">
        <v>614</v>
      </c>
      <c r="B475" s="386"/>
      <c r="C475" s="558">
        <f t="shared" si="22"/>
        <v>61.04</v>
      </c>
      <c r="D475" s="561"/>
      <c r="E475" s="389">
        <v>14380</v>
      </c>
      <c r="F475" s="388">
        <f t="shared" si="23"/>
        <v>3849</v>
      </c>
      <c r="G475" s="466">
        <f t="shared" si="21"/>
        <v>2827</v>
      </c>
      <c r="H475" s="562"/>
    </row>
    <row r="476" spans="1:8" x14ac:dyDescent="0.2">
      <c r="A476" s="378">
        <v>615</v>
      </c>
      <c r="B476" s="386"/>
      <c r="C476" s="558">
        <f t="shared" si="22"/>
        <v>61.06</v>
      </c>
      <c r="D476" s="561"/>
      <c r="E476" s="389">
        <v>14380</v>
      </c>
      <c r="F476" s="388">
        <f t="shared" si="23"/>
        <v>3847</v>
      </c>
      <c r="G476" s="466">
        <f t="shared" si="21"/>
        <v>2826</v>
      </c>
      <c r="H476" s="562"/>
    </row>
    <row r="477" spans="1:8" x14ac:dyDescent="0.2">
      <c r="A477" s="378">
        <v>616</v>
      </c>
      <c r="B477" s="386"/>
      <c r="C477" s="558">
        <f t="shared" si="22"/>
        <v>61.08</v>
      </c>
      <c r="D477" s="561"/>
      <c r="E477" s="389">
        <v>14380</v>
      </c>
      <c r="F477" s="388">
        <f t="shared" si="23"/>
        <v>3846</v>
      </c>
      <c r="G477" s="466">
        <f t="shared" si="21"/>
        <v>2825</v>
      </c>
      <c r="H477" s="562"/>
    </row>
    <row r="478" spans="1:8" x14ac:dyDescent="0.2">
      <c r="A478" s="378">
        <v>617</v>
      </c>
      <c r="B478" s="386"/>
      <c r="C478" s="558">
        <f t="shared" si="22"/>
        <v>61.1</v>
      </c>
      <c r="D478" s="561"/>
      <c r="E478" s="389">
        <v>14380</v>
      </c>
      <c r="F478" s="388">
        <f t="shared" si="23"/>
        <v>3845</v>
      </c>
      <c r="G478" s="466">
        <f t="shared" si="21"/>
        <v>2824</v>
      </c>
      <c r="H478" s="562"/>
    </row>
    <row r="479" spans="1:8" x14ac:dyDescent="0.2">
      <c r="A479" s="378">
        <v>618</v>
      </c>
      <c r="B479" s="386"/>
      <c r="C479" s="558">
        <f t="shared" si="22"/>
        <v>61.12</v>
      </c>
      <c r="D479" s="561"/>
      <c r="E479" s="389">
        <v>14380</v>
      </c>
      <c r="F479" s="388">
        <f t="shared" si="23"/>
        <v>3844</v>
      </c>
      <c r="G479" s="466">
        <f t="shared" si="21"/>
        <v>2823</v>
      </c>
      <c r="H479" s="562"/>
    </row>
    <row r="480" spans="1:8" x14ac:dyDescent="0.2">
      <c r="A480" s="378">
        <v>619</v>
      </c>
      <c r="B480" s="386"/>
      <c r="C480" s="558">
        <f t="shared" si="22"/>
        <v>61.14</v>
      </c>
      <c r="D480" s="561"/>
      <c r="E480" s="389">
        <v>14380</v>
      </c>
      <c r="F480" s="388">
        <f t="shared" si="23"/>
        <v>3842</v>
      </c>
      <c r="G480" s="466">
        <f t="shared" si="21"/>
        <v>2822</v>
      </c>
      <c r="H480" s="562"/>
    </row>
    <row r="481" spans="1:8" x14ac:dyDescent="0.2">
      <c r="A481" s="378">
        <v>620</v>
      </c>
      <c r="B481" s="386"/>
      <c r="C481" s="558">
        <f t="shared" si="22"/>
        <v>61.16</v>
      </c>
      <c r="D481" s="561"/>
      <c r="E481" s="389">
        <v>14380</v>
      </c>
      <c r="F481" s="388">
        <f t="shared" si="23"/>
        <v>3841</v>
      </c>
      <c r="G481" s="466">
        <f t="shared" si="21"/>
        <v>2821</v>
      </c>
      <c r="H481" s="562"/>
    </row>
    <row r="482" spans="1:8" x14ac:dyDescent="0.2">
      <c r="A482" s="378">
        <v>621</v>
      </c>
      <c r="B482" s="386"/>
      <c r="C482" s="558">
        <f t="shared" si="22"/>
        <v>61.17</v>
      </c>
      <c r="D482" s="561"/>
      <c r="E482" s="389">
        <v>14380</v>
      </c>
      <c r="F482" s="388">
        <f t="shared" si="23"/>
        <v>3840</v>
      </c>
      <c r="G482" s="466">
        <f t="shared" si="21"/>
        <v>2821</v>
      </c>
      <c r="H482" s="562"/>
    </row>
    <row r="483" spans="1:8" x14ac:dyDescent="0.2">
      <c r="A483" s="378">
        <v>622</v>
      </c>
      <c r="B483" s="386"/>
      <c r="C483" s="558">
        <f t="shared" si="22"/>
        <v>61.19</v>
      </c>
      <c r="D483" s="561"/>
      <c r="E483" s="389">
        <v>14380</v>
      </c>
      <c r="F483" s="388">
        <f t="shared" si="23"/>
        <v>3839</v>
      </c>
      <c r="G483" s="466">
        <f t="shared" si="21"/>
        <v>2820</v>
      </c>
      <c r="H483" s="562"/>
    </row>
    <row r="484" spans="1:8" x14ac:dyDescent="0.2">
      <c r="A484" s="378">
        <v>623</v>
      </c>
      <c r="B484" s="386"/>
      <c r="C484" s="558">
        <f t="shared" si="22"/>
        <v>61.21</v>
      </c>
      <c r="D484" s="561"/>
      <c r="E484" s="389">
        <v>14380</v>
      </c>
      <c r="F484" s="388">
        <f t="shared" si="23"/>
        <v>3838</v>
      </c>
      <c r="G484" s="466">
        <f t="shared" si="21"/>
        <v>2819</v>
      </c>
      <c r="H484" s="562"/>
    </row>
    <row r="485" spans="1:8" x14ac:dyDescent="0.2">
      <c r="A485" s="378">
        <v>624</v>
      </c>
      <c r="B485" s="386"/>
      <c r="C485" s="558">
        <f t="shared" si="22"/>
        <v>61.23</v>
      </c>
      <c r="D485" s="561"/>
      <c r="E485" s="389">
        <v>14380</v>
      </c>
      <c r="F485" s="388">
        <f t="shared" si="23"/>
        <v>3837</v>
      </c>
      <c r="G485" s="466">
        <f t="shared" si="21"/>
        <v>2818</v>
      </c>
      <c r="H485" s="562"/>
    </row>
    <row r="486" spans="1:8" x14ac:dyDescent="0.2">
      <c r="A486" s="378">
        <v>625</v>
      </c>
      <c r="B486" s="386"/>
      <c r="C486" s="558">
        <f t="shared" si="22"/>
        <v>61.25</v>
      </c>
      <c r="D486" s="561"/>
      <c r="E486" s="389">
        <v>14380</v>
      </c>
      <c r="F486" s="388">
        <f t="shared" si="23"/>
        <v>3835</v>
      </c>
      <c r="G486" s="466">
        <f t="shared" si="21"/>
        <v>2817</v>
      </c>
      <c r="H486" s="562"/>
    </row>
    <row r="487" spans="1:8" x14ac:dyDescent="0.2">
      <c r="A487" s="378">
        <v>626</v>
      </c>
      <c r="B487" s="386"/>
      <c r="C487" s="558">
        <f t="shared" si="22"/>
        <v>61.27</v>
      </c>
      <c r="D487" s="561"/>
      <c r="E487" s="389">
        <v>14380</v>
      </c>
      <c r="F487" s="388">
        <f t="shared" si="23"/>
        <v>3834</v>
      </c>
      <c r="G487" s="466">
        <f t="shared" si="21"/>
        <v>2816</v>
      </c>
      <c r="H487" s="562"/>
    </row>
    <row r="488" spans="1:8" x14ac:dyDescent="0.2">
      <c r="A488" s="378">
        <v>627</v>
      </c>
      <c r="B488" s="386"/>
      <c r="C488" s="558">
        <f t="shared" si="22"/>
        <v>61.29</v>
      </c>
      <c r="D488" s="561"/>
      <c r="E488" s="389">
        <v>14380</v>
      </c>
      <c r="F488" s="388">
        <f t="shared" si="23"/>
        <v>3833</v>
      </c>
      <c r="G488" s="466">
        <f t="shared" si="21"/>
        <v>2815</v>
      </c>
      <c r="H488" s="562"/>
    </row>
    <row r="489" spans="1:8" x14ac:dyDescent="0.2">
      <c r="A489" s="378">
        <v>628</v>
      </c>
      <c r="B489" s="386"/>
      <c r="C489" s="558">
        <f t="shared" si="22"/>
        <v>61.31</v>
      </c>
      <c r="D489" s="561"/>
      <c r="E489" s="389">
        <v>14380</v>
      </c>
      <c r="F489" s="388">
        <f t="shared" si="23"/>
        <v>3832</v>
      </c>
      <c r="G489" s="466">
        <f t="shared" si="21"/>
        <v>2815</v>
      </c>
      <c r="H489" s="562"/>
    </row>
    <row r="490" spans="1:8" x14ac:dyDescent="0.2">
      <c r="A490" s="378">
        <v>629</v>
      </c>
      <c r="B490" s="386"/>
      <c r="C490" s="558">
        <f t="shared" si="22"/>
        <v>61.33</v>
      </c>
      <c r="D490" s="561"/>
      <c r="E490" s="389">
        <v>14380</v>
      </c>
      <c r="F490" s="388">
        <f t="shared" si="23"/>
        <v>3830</v>
      </c>
      <c r="G490" s="466">
        <f t="shared" si="21"/>
        <v>2814</v>
      </c>
      <c r="H490" s="562"/>
    </row>
    <row r="491" spans="1:8" x14ac:dyDescent="0.2">
      <c r="A491" s="378">
        <v>630</v>
      </c>
      <c r="B491" s="386"/>
      <c r="C491" s="558">
        <f t="shared" si="22"/>
        <v>61.35</v>
      </c>
      <c r="D491" s="561"/>
      <c r="E491" s="389">
        <v>14380</v>
      </c>
      <c r="F491" s="388">
        <f t="shared" si="23"/>
        <v>3829</v>
      </c>
      <c r="G491" s="466">
        <f t="shared" si="21"/>
        <v>2813</v>
      </c>
      <c r="H491" s="562"/>
    </row>
    <row r="492" spans="1:8" x14ac:dyDescent="0.2">
      <c r="A492" s="378">
        <v>631</v>
      </c>
      <c r="B492" s="386"/>
      <c r="C492" s="558">
        <f t="shared" si="22"/>
        <v>61.36</v>
      </c>
      <c r="D492" s="561"/>
      <c r="E492" s="389">
        <v>14380</v>
      </c>
      <c r="F492" s="388">
        <f t="shared" si="23"/>
        <v>3829</v>
      </c>
      <c r="G492" s="466">
        <f t="shared" si="21"/>
        <v>2812</v>
      </c>
      <c r="H492" s="562"/>
    </row>
    <row r="493" spans="1:8" x14ac:dyDescent="0.2">
      <c r="A493" s="378">
        <v>632</v>
      </c>
      <c r="B493" s="386"/>
      <c r="C493" s="558">
        <f t="shared" si="22"/>
        <v>61.38</v>
      </c>
      <c r="D493" s="561"/>
      <c r="E493" s="389">
        <v>14380</v>
      </c>
      <c r="F493" s="388">
        <f t="shared" si="23"/>
        <v>3827</v>
      </c>
      <c r="G493" s="466">
        <f t="shared" si="21"/>
        <v>2811</v>
      </c>
      <c r="H493" s="562"/>
    </row>
    <row r="494" spans="1:8" x14ac:dyDescent="0.2">
      <c r="A494" s="378">
        <v>633</v>
      </c>
      <c r="B494" s="386"/>
      <c r="C494" s="558">
        <f t="shared" si="22"/>
        <v>61.4</v>
      </c>
      <c r="D494" s="561"/>
      <c r="E494" s="389">
        <v>14380</v>
      </c>
      <c r="F494" s="388">
        <f t="shared" si="23"/>
        <v>3826</v>
      </c>
      <c r="G494" s="466">
        <f t="shared" si="21"/>
        <v>2810</v>
      </c>
      <c r="H494" s="562"/>
    </row>
    <row r="495" spans="1:8" x14ac:dyDescent="0.2">
      <c r="A495" s="378">
        <v>634</v>
      </c>
      <c r="B495" s="386"/>
      <c r="C495" s="558">
        <f t="shared" si="22"/>
        <v>61.42</v>
      </c>
      <c r="D495" s="561"/>
      <c r="E495" s="389">
        <v>14380</v>
      </c>
      <c r="F495" s="388">
        <f t="shared" si="23"/>
        <v>3825</v>
      </c>
      <c r="G495" s="466">
        <f t="shared" si="21"/>
        <v>2810</v>
      </c>
      <c r="H495" s="562"/>
    </row>
    <row r="496" spans="1:8" x14ac:dyDescent="0.2">
      <c r="A496" s="378">
        <v>635</v>
      </c>
      <c r="B496" s="386"/>
      <c r="C496" s="558">
        <f t="shared" si="22"/>
        <v>61.44</v>
      </c>
      <c r="D496" s="561"/>
      <c r="E496" s="389">
        <v>14380</v>
      </c>
      <c r="F496" s="388">
        <f t="shared" si="23"/>
        <v>3824</v>
      </c>
      <c r="G496" s="466">
        <f t="shared" si="21"/>
        <v>2809</v>
      </c>
      <c r="H496" s="562"/>
    </row>
    <row r="497" spans="1:8" x14ac:dyDescent="0.2">
      <c r="A497" s="378">
        <v>636</v>
      </c>
      <c r="B497" s="386"/>
      <c r="C497" s="558">
        <f t="shared" si="22"/>
        <v>61.46</v>
      </c>
      <c r="D497" s="561"/>
      <c r="E497" s="389">
        <v>14380</v>
      </c>
      <c r="F497" s="388">
        <f t="shared" si="23"/>
        <v>3822</v>
      </c>
      <c r="G497" s="466">
        <f t="shared" si="21"/>
        <v>2808</v>
      </c>
      <c r="H497" s="562"/>
    </row>
    <row r="498" spans="1:8" x14ac:dyDescent="0.2">
      <c r="A498" s="378">
        <v>637</v>
      </c>
      <c r="B498" s="386"/>
      <c r="C498" s="558">
        <f t="shared" si="22"/>
        <v>61.47</v>
      </c>
      <c r="D498" s="561"/>
      <c r="E498" s="389">
        <v>14380</v>
      </c>
      <c r="F498" s="388">
        <f t="shared" si="23"/>
        <v>3822</v>
      </c>
      <c r="G498" s="466">
        <f t="shared" si="21"/>
        <v>2807</v>
      </c>
      <c r="H498" s="562"/>
    </row>
    <row r="499" spans="1:8" x14ac:dyDescent="0.2">
      <c r="A499" s="378">
        <v>638</v>
      </c>
      <c r="B499" s="386"/>
      <c r="C499" s="558">
        <f t="shared" si="22"/>
        <v>61.49</v>
      </c>
      <c r="D499" s="561"/>
      <c r="E499" s="389">
        <v>14380</v>
      </c>
      <c r="F499" s="388">
        <f t="shared" si="23"/>
        <v>3821</v>
      </c>
      <c r="G499" s="466">
        <f t="shared" si="21"/>
        <v>2806</v>
      </c>
      <c r="H499" s="562"/>
    </row>
    <row r="500" spans="1:8" x14ac:dyDescent="0.2">
      <c r="A500" s="378">
        <v>639</v>
      </c>
      <c r="B500" s="386"/>
      <c r="C500" s="558">
        <f t="shared" si="22"/>
        <v>61.51</v>
      </c>
      <c r="D500" s="561"/>
      <c r="E500" s="389">
        <v>14380</v>
      </c>
      <c r="F500" s="388">
        <f t="shared" si="23"/>
        <v>3819</v>
      </c>
      <c r="G500" s="466">
        <f t="shared" si="21"/>
        <v>2805</v>
      </c>
      <c r="H500" s="562"/>
    </row>
    <row r="501" spans="1:8" x14ac:dyDescent="0.2">
      <c r="A501" s="378">
        <v>640</v>
      </c>
      <c r="B501" s="386"/>
      <c r="C501" s="558">
        <f t="shared" si="22"/>
        <v>61.53</v>
      </c>
      <c r="D501" s="561"/>
      <c r="E501" s="389">
        <v>14380</v>
      </c>
      <c r="F501" s="388">
        <f t="shared" si="23"/>
        <v>3818</v>
      </c>
      <c r="G501" s="466">
        <f t="shared" si="21"/>
        <v>2804</v>
      </c>
      <c r="H501" s="562"/>
    </row>
    <row r="502" spans="1:8" x14ac:dyDescent="0.2">
      <c r="A502" s="378">
        <v>641</v>
      </c>
      <c r="B502" s="386"/>
      <c r="C502" s="558">
        <f t="shared" si="22"/>
        <v>61.54</v>
      </c>
      <c r="D502" s="561"/>
      <c r="E502" s="389">
        <v>14380</v>
      </c>
      <c r="F502" s="388">
        <f t="shared" si="23"/>
        <v>3817</v>
      </c>
      <c r="G502" s="466">
        <f t="shared" si="21"/>
        <v>2804</v>
      </c>
      <c r="H502" s="562"/>
    </row>
    <row r="503" spans="1:8" x14ac:dyDescent="0.2">
      <c r="A503" s="378">
        <v>642</v>
      </c>
      <c r="B503" s="386"/>
      <c r="C503" s="558">
        <f t="shared" si="22"/>
        <v>61.56</v>
      </c>
      <c r="D503" s="561"/>
      <c r="E503" s="389">
        <v>14380</v>
      </c>
      <c r="F503" s="388">
        <f t="shared" si="23"/>
        <v>3816</v>
      </c>
      <c r="G503" s="466">
        <f t="shared" si="21"/>
        <v>2803</v>
      </c>
      <c r="H503" s="562"/>
    </row>
    <row r="504" spans="1:8" x14ac:dyDescent="0.2">
      <c r="A504" s="378">
        <v>643</v>
      </c>
      <c r="B504" s="386"/>
      <c r="C504" s="558">
        <f t="shared" si="22"/>
        <v>61.58</v>
      </c>
      <c r="D504" s="561"/>
      <c r="E504" s="389">
        <v>14380</v>
      </c>
      <c r="F504" s="388">
        <f t="shared" si="23"/>
        <v>3815</v>
      </c>
      <c r="G504" s="466">
        <f t="shared" si="21"/>
        <v>2802</v>
      </c>
      <c r="H504" s="562"/>
    </row>
    <row r="505" spans="1:8" x14ac:dyDescent="0.2">
      <c r="A505" s="378">
        <v>644</v>
      </c>
      <c r="B505" s="386"/>
      <c r="C505" s="558">
        <f t="shared" si="22"/>
        <v>61.6</v>
      </c>
      <c r="D505" s="561"/>
      <c r="E505" s="389">
        <v>14380</v>
      </c>
      <c r="F505" s="388">
        <f t="shared" si="23"/>
        <v>3814</v>
      </c>
      <c r="G505" s="466">
        <f t="shared" si="21"/>
        <v>2801</v>
      </c>
      <c r="H505" s="562"/>
    </row>
    <row r="506" spans="1:8" x14ac:dyDescent="0.2">
      <c r="A506" s="378">
        <v>645</v>
      </c>
      <c r="B506" s="386"/>
      <c r="C506" s="558">
        <f t="shared" si="22"/>
        <v>61.61</v>
      </c>
      <c r="D506" s="561"/>
      <c r="E506" s="389">
        <v>14380</v>
      </c>
      <c r="F506" s="388">
        <f t="shared" si="23"/>
        <v>3813</v>
      </c>
      <c r="G506" s="466">
        <f t="shared" si="21"/>
        <v>2801</v>
      </c>
      <c r="H506" s="562"/>
    </row>
    <row r="507" spans="1:8" x14ac:dyDescent="0.2">
      <c r="A507" s="378">
        <v>646</v>
      </c>
      <c r="B507" s="386"/>
      <c r="C507" s="558">
        <f t="shared" si="22"/>
        <v>61.63</v>
      </c>
      <c r="D507" s="561"/>
      <c r="E507" s="389">
        <v>14380</v>
      </c>
      <c r="F507" s="388">
        <f t="shared" si="23"/>
        <v>3812</v>
      </c>
      <c r="G507" s="466">
        <f t="shared" si="21"/>
        <v>2800</v>
      </c>
      <c r="H507" s="562"/>
    </row>
    <row r="508" spans="1:8" x14ac:dyDescent="0.2">
      <c r="A508" s="378">
        <v>647</v>
      </c>
      <c r="B508" s="386"/>
      <c r="C508" s="558">
        <f t="shared" si="22"/>
        <v>61.65</v>
      </c>
      <c r="D508" s="561"/>
      <c r="E508" s="389">
        <v>14380</v>
      </c>
      <c r="F508" s="388">
        <f t="shared" si="23"/>
        <v>3811</v>
      </c>
      <c r="G508" s="466">
        <f t="shared" si="21"/>
        <v>2799</v>
      </c>
      <c r="H508" s="562"/>
    </row>
    <row r="509" spans="1:8" x14ac:dyDescent="0.2">
      <c r="A509" s="378">
        <v>648</v>
      </c>
      <c r="B509" s="386"/>
      <c r="C509" s="558">
        <f t="shared" si="22"/>
        <v>61.67</v>
      </c>
      <c r="D509" s="561"/>
      <c r="E509" s="389">
        <v>14380</v>
      </c>
      <c r="F509" s="388">
        <f t="shared" si="23"/>
        <v>3809</v>
      </c>
      <c r="G509" s="466">
        <f t="shared" si="21"/>
        <v>2798</v>
      </c>
      <c r="H509" s="562"/>
    </row>
    <row r="510" spans="1:8" x14ac:dyDescent="0.2">
      <c r="A510" s="378">
        <v>649</v>
      </c>
      <c r="B510" s="386"/>
      <c r="C510" s="558">
        <f t="shared" si="22"/>
        <v>61.68</v>
      </c>
      <c r="D510" s="561"/>
      <c r="E510" s="389">
        <v>14380</v>
      </c>
      <c r="F510" s="388">
        <f t="shared" si="23"/>
        <v>3809</v>
      </c>
      <c r="G510" s="466">
        <f t="shared" si="21"/>
        <v>2798</v>
      </c>
      <c r="H510" s="562"/>
    </row>
    <row r="511" spans="1:8" x14ac:dyDescent="0.2">
      <c r="A511" s="378">
        <v>650</v>
      </c>
      <c r="B511" s="386"/>
      <c r="C511" s="558">
        <f t="shared" si="22"/>
        <v>61.7</v>
      </c>
      <c r="D511" s="561"/>
      <c r="E511" s="389">
        <v>14380</v>
      </c>
      <c r="F511" s="388">
        <f t="shared" si="23"/>
        <v>3808</v>
      </c>
      <c r="G511" s="466">
        <f t="shared" si="21"/>
        <v>2797</v>
      </c>
      <c r="H511" s="562"/>
    </row>
    <row r="512" spans="1:8" x14ac:dyDescent="0.2">
      <c r="A512" s="378">
        <v>651</v>
      </c>
      <c r="B512" s="386"/>
      <c r="C512" s="558">
        <f t="shared" si="22"/>
        <v>61.72</v>
      </c>
      <c r="D512" s="561"/>
      <c r="E512" s="389">
        <v>14380</v>
      </c>
      <c r="F512" s="388">
        <f t="shared" si="23"/>
        <v>3806</v>
      </c>
      <c r="G512" s="466">
        <f t="shared" si="21"/>
        <v>2796</v>
      </c>
      <c r="H512" s="562"/>
    </row>
    <row r="513" spans="1:8" x14ac:dyDescent="0.2">
      <c r="A513" s="378">
        <v>652</v>
      </c>
      <c r="B513" s="386"/>
      <c r="C513" s="558">
        <f t="shared" si="22"/>
        <v>61.73</v>
      </c>
      <c r="D513" s="561"/>
      <c r="E513" s="389">
        <v>14380</v>
      </c>
      <c r="F513" s="388">
        <f t="shared" si="23"/>
        <v>3806</v>
      </c>
      <c r="G513" s="466">
        <f t="shared" si="21"/>
        <v>2795</v>
      </c>
      <c r="H513" s="562"/>
    </row>
    <row r="514" spans="1:8" x14ac:dyDescent="0.2">
      <c r="A514" s="378">
        <v>653</v>
      </c>
      <c r="B514" s="386"/>
      <c r="C514" s="558">
        <f t="shared" si="22"/>
        <v>61.75</v>
      </c>
      <c r="D514" s="561"/>
      <c r="E514" s="389">
        <v>14380</v>
      </c>
      <c r="F514" s="388">
        <f t="shared" si="23"/>
        <v>3804</v>
      </c>
      <c r="G514" s="466">
        <f t="shared" si="21"/>
        <v>2794</v>
      </c>
      <c r="H514" s="562"/>
    </row>
    <row r="515" spans="1:8" x14ac:dyDescent="0.2">
      <c r="A515" s="378">
        <v>654</v>
      </c>
      <c r="B515" s="386"/>
      <c r="C515" s="558">
        <f t="shared" si="22"/>
        <v>61.77</v>
      </c>
      <c r="D515" s="561"/>
      <c r="E515" s="389">
        <v>14380</v>
      </c>
      <c r="F515" s="388">
        <f t="shared" si="23"/>
        <v>3803</v>
      </c>
      <c r="G515" s="466">
        <f t="shared" si="21"/>
        <v>2794</v>
      </c>
      <c r="H515" s="562"/>
    </row>
    <row r="516" spans="1:8" x14ac:dyDescent="0.2">
      <c r="A516" s="378">
        <v>655</v>
      </c>
      <c r="B516" s="386"/>
      <c r="C516" s="558">
        <f t="shared" si="22"/>
        <v>61.78</v>
      </c>
      <c r="D516" s="561"/>
      <c r="E516" s="389">
        <v>14380</v>
      </c>
      <c r="F516" s="388">
        <f t="shared" si="23"/>
        <v>3803</v>
      </c>
      <c r="G516" s="466">
        <f t="shared" si="21"/>
        <v>2793</v>
      </c>
      <c r="H516" s="562"/>
    </row>
    <row r="517" spans="1:8" x14ac:dyDescent="0.2">
      <c r="A517" s="378">
        <v>656</v>
      </c>
      <c r="B517" s="386"/>
      <c r="C517" s="558">
        <f t="shared" si="22"/>
        <v>61.8</v>
      </c>
      <c r="D517" s="561"/>
      <c r="E517" s="389">
        <v>14380</v>
      </c>
      <c r="F517" s="388">
        <f t="shared" si="23"/>
        <v>3801</v>
      </c>
      <c r="G517" s="466">
        <f t="shared" si="21"/>
        <v>2792</v>
      </c>
      <c r="H517" s="562"/>
    </row>
    <row r="518" spans="1:8" x14ac:dyDescent="0.2">
      <c r="A518" s="378">
        <v>657</v>
      </c>
      <c r="B518" s="386"/>
      <c r="C518" s="558">
        <f t="shared" si="22"/>
        <v>61.81</v>
      </c>
      <c r="D518" s="561"/>
      <c r="E518" s="389">
        <v>14380</v>
      </c>
      <c r="F518" s="388">
        <f t="shared" si="23"/>
        <v>3801</v>
      </c>
      <c r="G518" s="466">
        <f t="shared" si="21"/>
        <v>2792</v>
      </c>
      <c r="H518" s="562"/>
    </row>
    <row r="519" spans="1:8" x14ac:dyDescent="0.2">
      <c r="A519" s="378">
        <v>658</v>
      </c>
      <c r="B519" s="386"/>
      <c r="C519" s="558">
        <f t="shared" si="22"/>
        <v>61.83</v>
      </c>
      <c r="D519" s="561"/>
      <c r="E519" s="389">
        <v>14380</v>
      </c>
      <c r="F519" s="388">
        <f t="shared" si="23"/>
        <v>3800</v>
      </c>
      <c r="G519" s="466">
        <f t="shared" si="21"/>
        <v>2791</v>
      </c>
      <c r="H519" s="562"/>
    </row>
    <row r="520" spans="1:8" x14ac:dyDescent="0.2">
      <c r="A520" s="378">
        <v>659</v>
      </c>
      <c r="B520" s="386"/>
      <c r="C520" s="558">
        <f t="shared" si="22"/>
        <v>61.85</v>
      </c>
      <c r="D520" s="561"/>
      <c r="E520" s="389">
        <v>14380</v>
      </c>
      <c r="F520" s="388">
        <f t="shared" si="23"/>
        <v>3798</v>
      </c>
      <c r="G520" s="466">
        <f t="shared" si="21"/>
        <v>2790</v>
      </c>
      <c r="H520" s="562"/>
    </row>
    <row r="521" spans="1:8" x14ac:dyDescent="0.2">
      <c r="A521" s="378">
        <v>660</v>
      </c>
      <c r="B521" s="386"/>
      <c r="C521" s="558">
        <f t="shared" si="22"/>
        <v>61.86</v>
      </c>
      <c r="D521" s="561"/>
      <c r="E521" s="389">
        <v>14380</v>
      </c>
      <c r="F521" s="388">
        <f t="shared" si="23"/>
        <v>3798</v>
      </c>
      <c r="G521" s="466">
        <f t="shared" si="21"/>
        <v>2790</v>
      </c>
      <c r="H521" s="562"/>
    </row>
    <row r="522" spans="1:8" x14ac:dyDescent="0.2">
      <c r="A522" s="378">
        <v>661</v>
      </c>
      <c r="B522" s="386"/>
      <c r="C522" s="558">
        <f t="shared" si="22"/>
        <v>61.88</v>
      </c>
      <c r="D522" s="561"/>
      <c r="E522" s="389">
        <v>14380</v>
      </c>
      <c r="F522" s="388">
        <f t="shared" si="23"/>
        <v>3796</v>
      </c>
      <c r="G522" s="466">
        <f t="shared" si="21"/>
        <v>2789</v>
      </c>
      <c r="H522" s="562"/>
    </row>
    <row r="523" spans="1:8" x14ac:dyDescent="0.2">
      <c r="A523" s="378">
        <v>662</v>
      </c>
      <c r="B523" s="386"/>
      <c r="C523" s="558">
        <f t="shared" si="22"/>
        <v>61.89</v>
      </c>
      <c r="D523" s="561"/>
      <c r="E523" s="389">
        <v>14380</v>
      </c>
      <c r="F523" s="388">
        <f t="shared" si="23"/>
        <v>3796</v>
      </c>
      <c r="G523" s="466">
        <f t="shared" si="21"/>
        <v>2788</v>
      </c>
      <c r="H523" s="562"/>
    </row>
    <row r="524" spans="1:8" x14ac:dyDescent="0.2">
      <c r="A524" s="378">
        <v>663</v>
      </c>
      <c r="B524" s="386"/>
      <c r="C524" s="558">
        <f t="shared" si="22"/>
        <v>61.91</v>
      </c>
      <c r="D524" s="561"/>
      <c r="E524" s="389">
        <v>14380</v>
      </c>
      <c r="F524" s="388">
        <f t="shared" si="23"/>
        <v>3795</v>
      </c>
      <c r="G524" s="466">
        <f t="shared" si="21"/>
        <v>2787</v>
      </c>
      <c r="H524" s="562"/>
    </row>
    <row r="525" spans="1:8" x14ac:dyDescent="0.2">
      <c r="A525" s="378">
        <v>664</v>
      </c>
      <c r="B525" s="386"/>
      <c r="C525" s="558">
        <f t="shared" si="22"/>
        <v>61.93</v>
      </c>
      <c r="D525" s="561"/>
      <c r="E525" s="389">
        <v>14380</v>
      </c>
      <c r="F525" s="388">
        <f t="shared" si="23"/>
        <v>3793</v>
      </c>
      <c r="G525" s="466">
        <f t="shared" ref="G525:G588" si="24">ROUND(12*(1/C525*E525),0)</f>
        <v>2786</v>
      </c>
      <c r="H525" s="562"/>
    </row>
    <row r="526" spans="1:8" x14ac:dyDescent="0.2">
      <c r="A526" s="378">
        <v>665</v>
      </c>
      <c r="B526" s="386"/>
      <c r="C526" s="558">
        <f t="shared" si="22"/>
        <v>61.94</v>
      </c>
      <c r="D526" s="561"/>
      <c r="E526" s="389">
        <v>14380</v>
      </c>
      <c r="F526" s="388">
        <f t="shared" si="23"/>
        <v>3793</v>
      </c>
      <c r="G526" s="466">
        <f t="shared" si="24"/>
        <v>2786</v>
      </c>
      <c r="H526" s="562"/>
    </row>
    <row r="527" spans="1:8" x14ac:dyDescent="0.2">
      <c r="A527" s="378">
        <v>666</v>
      </c>
      <c r="B527" s="386"/>
      <c r="C527" s="558">
        <f t="shared" ref="C527:C590" si="25">ROUND((-0.0000491*POWER(A527,2)+0.0818939*A527+34)*0.928,2)</f>
        <v>61.96</v>
      </c>
      <c r="D527" s="561"/>
      <c r="E527" s="389">
        <v>14380</v>
      </c>
      <c r="F527" s="388">
        <f t="shared" ref="F527:F590" si="26">ROUND(12*1.3614*(1/C527*E527)+H527,0)</f>
        <v>3792</v>
      </c>
      <c r="G527" s="466">
        <f t="shared" si="24"/>
        <v>2785</v>
      </c>
      <c r="H527" s="562"/>
    </row>
    <row r="528" spans="1:8" x14ac:dyDescent="0.2">
      <c r="A528" s="378">
        <v>667</v>
      </c>
      <c r="B528" s="386"/>
      <c r="C528" s="558">
        <f t="shared" si="25"/>
        <v>61.97</v>
      </c>
      <c r="D528" s="561"/>
      <c r="E528" s="389">
        <v>14380</v>
      </c>
      <c r="F528" s="388">
        <f t="shared" si="26"/>
        <v>3791</v>
      </c>
      <c r="G528" s="466">
        <f t="shared" si="24"/>
        <v>2785</v>
      </c>
      <c r="H528" s="562"/>
    </row>
    <row r="529" spans="1:8" x14ac:dyDescent="0.2">
      <c r="A529" s="378">
        <v>668</v>
      </c>
      <c r="B529" s="386"/>
      <c r="C529" s="558">
        <f t="shared" si="25"/>
        <v>61.99</v>
      </c>
      <c r="D529" s="561"/>
      <c r="E529" s="389">
        <v>14380</v>
      </c>
      <c r="F529" s="388">
        <f t="shared" si="26"/>
        <v>3790</v>
      </c>
      <c r="G529" s="466">
        <f t="shared" si="24"/>
        <v>2784</v>
      </c>
      <c r="H529" s="562"/>
    </row>
    <row r="530" spans="1:8" x14ac:dyDescent="0.2">
      <c r="A530" s="378">
        <v>669</v>
      </c>
      <c r="B530" s="386"/>
      <c r="C530" s="558">
        <f t="shared" si="25"/>
        <v>62</v>
      </c>
      <c r="D530" s="561"/>
      <c r="E530" s="389">
        <v>14380</v>
      </c>
      <c r="F530" s="388">
        <f t="shared" si="26"/>
        <v>3789</v>
      </c>
      <c r="G530" s="466">
        <f t="shared" si="24"/>
        <v>2783</v>
      </c>
      <c r="H530" s="562"/>
    </row>
    <row r="531" spans="1:8" x14ac:dyDescent="0.2">
      <c r="A531" s="378">
        <v>670</v>
      </c>
      <c r="B531" s="386"/>
      <c r="C531" s="558">
        <f t="shared" si="25"/>
        <v>62.02</v>
      </c>
      <c r="D531" s="561"/>
      <c r="E531" s="389">
        <v>14380</v>
      </c>
      <c r="F531" s="388">
        <f t="shared" si="26"/>
        <v>3788</v>
      </c>
      <c r="G531" s="466">
        <f t="shared" si="24"/>
        <v>2782</v>
      </c>
      <c r="H531" s="562"/>
    </row>
    <row r="532" spans="1:8" x14ac:dyDescent="0.2">
      <c r="A532" s="378">
        <v>671</v>
      </c>
      <c r="B532" s="386"/>
      <c r="C532" s="558">
        <f t="shared" si="25"/>
        <v>62.03</v>
      </c>
      <c r="D532" s="561"/>
      <c r="E532" s="389">
        <v>14380</v>
      </c>
      <c r="F532" s="388">
        <f t="shared" si="26"/>
        <v>3787</v>
      </c>
      <c r="G532" s="466">
        <f t="shared" si="24"/>
        <v>2782</v>
      </c>
      <c r="H532" s="562"/>
    </row>
    <row r="533" spans="1:8" x14ac:dyDescent="0.2">
      <c r="A533" s="378">
        <v>672</v>
      </c>
      <c r="B533" s="386"/>
      <c r="C533" s="558">
        <f t="shared" si="25"/>
        <v>62.05</v>
      </c>
      <c r="D533" s="561"/>
      <c r="E533" s="389">
        <v>14380</v>
      </c>
      <c r="F533" s="388">
        <f t="shared" si="26"/>
        <v>3786</v>
      </c>
      <c r="G533" s="466">
        <f t="shared" si="24"/>
        <v>2781</v>
      </c>
      <c r="H533" s="562"/>
    </row>
    <row r="534" spans="1:8" x14ac:dyDescent="0.2">
      <c r="A534" s="378">
        <v>673</v>
      </c>
      <c r="B534" s="386"/>
      <c r="C534" s="558">
        <f t="shared" si="25"/>
        <v>62.06</v>
      </c>
      <c r="D534" s="561"/>
      <c r="E534" s="389">
        <v>14380</v>
      </c>
      <c r="F534" s="388">
        <f t="shared" si="26"/>
        <v>3785</v>
      </c>
      <c r="G534" s="466">
        <f t="shared" si="24"/>
        <v>2781</v>
      </c>
      <c r="H534" s="562"/>
    </row>
    <row r="535" spans="1:8" x14ac:dyDescent="0.2">
      <c r="A535" s="378">
        <v>674</v>
      </c>
      <c r="B535" s="386"/>
      <c r="C535" s="558">
        <f t="shared" si="25"/>
        <v>62.08</v>
      </c>
      <c r="D535" s="561"/>
      <c r="E535" s="389">
        <v>14380</v>
      </c>
      <c r="F535" s="388">
        <f t="shared" si="26"/>
        <v>3784</v>
      </c>
      <c r="G535" s="466">
        <f t="shared" si="24"/>
        <v>2780</v>
      </c>
      <c r="H535" s="562"/>
    </row>
    <row r="536" spans="1:8" x14ac:dyDescent="0.2">
      <c r="A536" s="378">
        <v>675</v>
      </c>
      <c r="B536" s="386"/>
      <c r="C536" s="558">
        <f t="shared" si="25"/>
        <v>62.09</v>
      </c>
      <c r="D536" s="561"/>
      <c r="E536" s="389">
        <v>14380</v>
      </c>
      <c r="F536" s="388">
        <f t="shared" si="26"/>
        <v>3784</v>
      </c>
      <c r="G536" s="466">
        <f t="shared" si="24"/>
        <v>2779</v>
      </c>
      <c r="H536" s="562"/>
    </row>
    <row r="537" spans="1:8" x14ac:dyDescent="0.2">
      <c r="A537" s="378">
        <v>676</v>
      </c>
      <c r="B537" s="386"/>
      <c r="C537" s="558">
        <f t="shared" si="25"/>
        <v>62.1</v>
      </c>
      <c r="D537" s="561"/>
      <c r="E537" s="389">
        <v>14380</v>
      </c>
      <c r="F537" s="388">
        <f t="shared" si="26"/>
        <v>3783</v>
      </c>
      <c r="G537" s="466">
        <f t="shared" si="24"/>
        <v>2779</v>
      </c>
      <c r="H537" s="562"/>
    </row>
    <row r="538" spans="1:8" x14ac:dyDescent="0.2">
      <c r="A538" s="378">
        <v>677</v>
      </c>
      <c r="B538" s="386"/>
      <c r="C538" s="558">
        <f t="shared" si="25"/>
        <v>62.12</v>
      </c>
      <c r="D538" s="561"/>
      <c r="E538" s="389">
        <v>14380</v>
      </c>
      <c r="F538" s="388">
        <f t="shared" si="26"/>
        <v>3782</v>
      </c>
      <c r="G538" s="466">
        <f t="shared" si="24"/>
        <v>2778</v>
      </c>
      <c r="H538" s="562"/>
    </row>
    <row r="539" spans="1:8" x14ac:dyDescent="0.2">
      <c r="A539" s="378">
        <v>678</v>
      </c>
      <c r="B539" s="386"/>
      <c r="C539" s="558">
        <f t="shared" si="25"/>
        <v>62.13</v>
      </c>
      <c r="D539" s="561"/>
      <c r="E539" s="389">
        <v>14380</v>
      </c>
      <c r="F539" s="388">
        <f t="shared" si="26"/>
        <v>3781</v>
      </c>
      <c r="G539" s="466">
        <f t="shared" si="24"/>
        <v>2777</v>
      </c>
      <c r="H539" s="562"/>
    </row>
    <row r="540" spans="1:8" x14ac:dyDescent="0.2">
      <c r="A540" s="378">
        <v>679</v>
      </c>
      <c r="B540" s="386"/>
      <c r="C540" s="558">
        <f t="shared" si="25"/>
        <v>62.15</v>
      </c>
      <c r="D540" s="561"/>
      <c r="E540" s="389">
        <v>14380</v>
      </c>
      <c r="F540" s="388">
        <f t="shared" si="26"/>
        <v>3780</v>
      </c>
      <c r="G540" s="466">
        <f t="shared" si="24"/>
        <v>2777</v>
      </c>
      <c r="H540" s="562"/>
    </row>
    <row r="541" spans="1:8" x14ac:dyDescent="0.2">
      <c r="A541" s="378">
        <v>680</v>
      </c>
      <c r="B541" s="386"/>
      <c r="C541" s="558">
        <f t="shared" si="25"/>
        <v>62.16</v>
      </c>
      <c r="D541" s="561"/>
      <c r="E541" s="389">
        <v>14380</v>
      </c>
      <c r="F541" s="388">
        <f t="shared" si="26"/>
        <v>3779</v>
      </c>
      <c r="G541" s="466">
        <f t="shared" si="24"/>
        <v>2776</v>
      </c>
      <c r="H541" s="562"/>
    </row>
    <row r="542" spans="1:8" x14ac:dyDescent="0.2">
      <c r="A542" s="378">
        <v>681</v>
      </c>
      <c r="B542" s="386"/>
      <c r="C542" s="558">
        <f t="shared" si="25"/>
        <v>62.18</v>
      </c>
      <c r="D542" s="561"/>
      <c r="E542" s="389">
        <v>14380</v>
      </c>
      <c r="F542" s="388">
        <f t="shared" si="26"/>
        <v>3778</v>
      </c>
      <c r="G542" s="466">
        <f t="shared" si="24"/>
        <v>2775</v>
      </c>
      <c r="H542" s="562"/>
    </row>
    <row r="543" spans="1:8" x14ac:dyDescent="0.2">
      <c r="A543" s="378">
        <v>682</v>
      </c>
      <c r="B543" s="386"/>
      <c r="C543" s="558">
        <f t="shared" si="25"/>
        <v>62.19</v>
      </c>
      <c r="D543" s="561"/>
      <c r="E543" s="389">
        <v>14380</v>
      </c>
      <c r="F543" s="388">
        <f t="shared" si="26"/>
        <v>3778</v>
      </c>
      <c r="G543" s="466">
        <f t="shared" si="24"/>
        <v>2775</v>
      </c>
      <c r="H543" s="562"/>
    </row>
    <row r="544" spans="1:8" x14ac:dyDescent="0.2">
      <c r="A544" s="378">
        <v>683</v>
      </c>
      <c r="B544" s="386"/>
      <c r="C544" s="558">
        <f t="shared" si="25"/>
        <v>62.2</v>
      </c>
      <c r="D544" s="561"/>
      <c r="E544" s="389">
        <v>14380</v>
      </c>
      <c r="F544" s="388">
        <f t="shared" si="26"/>
        <v>3777</v>
      </c>
      <c r="G544" s="466">
        <f t="shared" si="24"/>
        <v>2774</v>
      </c>
      <c r="H544" s="562"/>
    </row>
    <row r="545" spans="1:8" x14ac:dyDescent="0.2">
      <c r="A545" s="378">
        <v>684</v>
      </c>
      <c r="B545" s="386"/>
      <c r="C545" s="558">
        <f t="shared" si="25"/>
        <v>62.22</v>
      </c>
      <c r="D545" s="561"/>
      <c r="E545" s="389">
        <v>14380</v>
      </c>
      <c r="F545" s="388">
        <f t="shared" si="26"/>
        <v>3776</v>
      </c>
      <c r="G545" s="466">
        <f t="shared" si="24"/>
        <v>2773</v>
      </c>
      <c r="H545" s="562"/>
    </row>
    <row r="546" spans="1:8" x14ac:dyDescent="0.2">
      <c r="A546" s="378">
        <v>685</v>
      </c>
      <c r="B546" s="386"/>
      <c r="C546" s="558">
        <f t="shared" si="25"/>
        <v>62.23</v>
      </c>
      <c r="D546" s="561"/>
      <c r="E546" s="389">
        <v>14380</v>
      </c>
      <c r="F546" s="388">
        <f t="shared" si="26"/>
        <v>3775</v>
      </c>
      <c r="G546" s="466">
        <f t="shared" si="24"/>
        <v>2773</v>
      </c>
      <c r="H546" s="562"/>
    </row>
    <row r="547" spans="1:8" x14ac:dyDescent="0.2">
      <c r="A547" s="378">
        <v>686</v>
      </c>
      <c r="B547" s="386"/>
      <c r="C547" s="558">
        <f t="shared" si="25"/>
        <v>62.24</v>
      </c>
      <c r="D547" s="561"/>
      <c r="E547" s="389">
        <v>14380</v>
      </c>
      <c r="F547" s="388">
        <f t="shared" si="26"/>
        <v>3774</v>
      </c>
      <c r="G547" s="466">
        <f t="shared" si="24"/>
        <v>2772</v>
      </c>
      <c r="H547" s="562"/>
    </row>
    <row r="548" spans="1:8" x14ac:dyDescent="0.2">
      <c r="A548" s="378">
        <v>687</v>
      </c>
      <c r="B548" s="386"/>
      <c r="C548" s="558">
        <f t="shared" si="25"/>
        <v>62.26</v>
      </c>
      <c r="D548" s="561"/>
      <c r="E548" s="389">
        <v>14380</v>
      </c>
      <c r="F548" s="388">
        <f t="shared" si="26"/>
        <v>3773</v>
      </c>
      <c r="G548" s="466">
        <f t="shared" si="24"/>
        <v>2772</v>
      </c>
      <c r="H548" s="562"/>
    </row>
    <row r="549" spans="1:8" x14ac:dyDescent="0.2">
      <c r="A549" s="378">
        <v>688</v>
      </c>
      <c r="B549" s="386"/>
      <c r="C549" s="558">
        <f t="shared" si="25"/>
        <v>62.27</v>
      </c>
      <c r="D549" s="561"/>
      <c r="E549" s="389">
        <v>14380</v>
      </c>
      <c r="F549" s="388">
        <f t="shared" si="26"/>
        <v>3773</v>
      </c>
      <c r="G549" s="466">
        <f t="shared" si="24"/>
        <v>2771</v>
      </c>
      <c r="H549" s="562"/>
    </row>
    <row r="550" spans="1:8" x14ac:dyDescent="0.2">
      <c r="A550" s="378">
        <v>689</v>
      </c>
      <c r="B550" s="386"/>
      <c r="C550" s="558">
        <f t="shared" si="25"/>
        <v>62.28</v>
      </c>
      <c r="D550" s="561"/>
      <c r="E550" s="389">
        <v>14380</v>
      </c>
      <c r="F550" s="388">
        <f t="shared" si="26"/>
        <v>3772</v>
      </c>
      <c r="G550" s="466">
        <f t="shared" si="24"/>
        <v>2771</v>
      </c>
      <c r="H550" s="562"/>
    </row>
    <row r="551" spans="1:8" x14ac:dyDescent="0.2">
      <c r="A551" s="378">
        <v>690</v>
      </c>
      <c r="B551" s="386"/>
      <c r="C551" s="558">
        <f t="shared" si="25"/>
        <v>62.3</v>
      </c>
      <c r="D551" s="561"/>
      <c r="E551" s="389">
        <v>14380</v>
      </c>
      <c r="F551" s="388">
        <f t="shared" si="26"/>
        <v>3771</v>
      </c>
      <c r="G551" s="466">
        <f t="shared" si="24"/>
        <v>2770</v>
      </c>
      <c r="H551" s="562"/>
    </row>
    <row r="552" spans="1:8" x14ac:dyDescent="0.2">
      <c r="A552" s="378">
        <v>691</v>
      </c>
      <c r="B552" s="386"/>
      <c r="C552" s="558">
        <f t="shared" si="25"/>
        <v>62.31</v>
      </c>
      <c r="D552" s="561"/>
      <c r="E552" s="389">
        <v>14380</v>
      </c>
      <c r="F552" s="388">
        <f t="shared" si="26"/>
        <v>3770</v>
      </c>
      <c r="G552" s="466">
        <f t="shared" si="24"/>
        <v>2769</v>
      </c>
      <c r="H552" s="562"/>
    </row>
    <row r="553" spans="1:8" x14ac:dyDescent="0.2">
      <c r="A553" s="378">
        <v>692</v>
      </c>
      <c r="B553" s="386"/>
      <c r="C553" s="558">
        <f t="shared" si="25"/>
        <v>62.32</v>
      </c>
      <c r="D553" s="561"/>
      <c r="E553" s="389">
        <v>14380</v>
      </c>
      <c r="F553" s="388">
        <f t="shared" si="26"/>
        <v>3770</v>
      </c>
      <c r="G553" s="466">
        <f t="shared" si="24"/>
        <v>2769</v>
      </c>
      <c r="H553" s="562"/>
    </row>
    <row r="554" spans="1:8" x14ac:dyDescent="0.2">
      <c r="A554" s="378">
        <v>693</v>
      </c>
      <c r="B554" s="386"/>
      <c r="C554" s="558">
        <f t="shared" si="25"/>
        <v>62.34</v>
      </c>
      <c r="D554" s="561"/>
      <c r="E554" s="389">
        <v>14380</v>
      </c>
      <c r="F554" s="388">
        <f t="shared" si="26"/>
        <v>3768</v>
      </c>
      <c r="G554" s="466">
        <f t="shared" si="24"/>
        <v>2768</v>
      </c>
      <c r="H554" s="562"/>
    </row>
    <row r="555" spans="1:8" x14ac:dyDescent="0.2">
      <c r="A555" s="378">
        <v>694</v>
      </c>
      <c r="B555" s="386"/>
      <c r="C555" s="558">
        <f t="shared" si="25"/>
        <v>62.35</v>
      </c>
      <c r="D555" s="561"/>
      <c r="E555" s="389">
        <v>14380</v>
      </c>
      <c r="F555" s="388">
        <f t="shared" si="26"/>
        <v>3768</v>
      </c>
      <c r="G555" s="466">
        <f t="shared" si="24"/>
        <v>2768</v>
      </c>
      <c r="H555" s="562"/>
    </row>
    <row r="556" spans="1:8" x14ac:dyDescent="0.2">
      <c r="A556" s="378">
        <v>695</v>
      </c>
      <c r="B556" s="386"/>
      <c r="C556" s="558">
        <f t="shared" si="25"/>
        <v>62.36</v>
      </c>
      <c r="D556" s="561"/>
      <c r="E556" s="389">
        <v>14380</v>
      </c>
      <c r="F556" s="388">
        <f t="shared" si="26"/>
        <v>3767</v>
      </c>
      <c r="G556" s="466">
        <f t="shared" si="24"/>
        <v>2767</v>
      </c>
      <c r="H556" s="562"/>
    </row>
    <row r="557" spans="1:8" x14ac:dyDescent="0.2">
      <c r="A557" s="378">
        <v>696</v>
      </c>
      <c r="B557" s="386"/>
      <c r="C557" s="558">
        <f t="shared" si="25"/>
        <v>62.37</v>
      </c>
      <c r="D557" s="561"/>
      <c r="E557" s="389">
        <v>14380</v>
      </c>
      <c r="F557" s="388">
        <f t="shared" si="26"/>
        <v>3767</v>
      </c>
      <c r="G557" s="466">
        <f t="shared" si="24"/>
        <v>2767</v>
      </c>
      <c r="H557" s="562"/>
    </row>
    <row r="558" spans="1:8" x14ac:dyDescent="0.2">
      <c r="A558" s="378">
        <v>697</v>
      </c>
      <c r="B558" s="386"/>
      <c r="C558" s="558">
        <f t="shared" si="25"/>
        <v>62.39</v>
      </c>
      <c r="D558" s="561"/>
      <c r="E558" s="389">
        <v>14380</v>
      </c>
      <c r="F558" s="388">
        <f t="shared" si="26"/>
        <v>3765</v>
      </c>
      <c r="G558" s="466">
        <f t="shared" si="24"/>
        <v>2766</v>
      </c>
      <c r="H558" s="562"/>
    </row>
    <row r="559" spans="1:8" x14ac:dyDescent="0.2">
      <c r="A559" s="378">
        <v>698</v>
      </c>
      <c r="B559" s="386"/>
      <c r="C559" s="558">
        <f t="shared" si="25"/>
        <v>62.4</v>
      </c>
      <c r="D559" s="561"/>
      <c r="E559" s="389">
        <v>14380</v>
      </c>
      <c r="F559" s="388">
        <f t="shared" si="26"/>
        <v>3765</v>
      </c>
      <c r="G559" s="466">
        <f t="shared" si="24"/>
        <v>2765</v>
      </c>
      <c r="H559" s="562"/>
    </row>
    <row r="560" spans="1:8" x14ac:dyDescent="0.2">
      <c r="A560" s="378">
        <v>699</v>
      </c>
      <c r="B560" s="386"/>
      <c r="C560" s="558">
        <f t="shared" si="25"/>
        <v>62.41</v>
      </c>
      <c r="D560" s="561"/>
      <c r="E560" s="389">
        <v>14380</v>
      </c>
      <c r="F560" s="388">
        <f t="shared" si="26"/>
        <v>3764</v>
      </c>
      <c r="G560" s="466">
        <f t="shared" si="24"/>
        <v>2765</v>
      </c>
      <c r="H560" s="562"/>
    </row>
    <row r="561" spans="1:8" x14ac:dyDescent="0.2">
      <c r="A561" s="378">
        <v>700</v>
      </c>
      <c r="B561" s="386"/>
      <c r="C561" s="558">
        <f t="shared" si="25"/>
        <v>62.42</v>
      </c>
      <c r="D561" s="561"/>
      <c r="E561" s="389">
        <v>14380</v>
      </c>
      <c r="F561" s="388">
        <f t="shared" si="26"/>
        <v>3764</v>
      </c>
      <c r="G561" s="466">
        <f t="shared" si="24"/>
        <v>2764</v>
      </c>
      <c r="H561" s="562"/>
    </row>
    <row r="562" spans="1:8" x14ac:dyDescent="0.2">
      <c r="A562" s="378">
        <v>701</v>
      </c>
      <c r="B562" s="386"/>
      <c r="C562" s="558">
        <f t="shared" si="25"/>
        <v>62.44</v>
      </c>
      <c r="D562" s="561"/>
      <c r="E562" s="389">
        <v>14380</v>
      </c>
      <c r="F562" s="388">
        <f t="shared" si="26"/>
        <v>3762</v>
      </c>
      <c r="G562" s="466">
        <f t="shared" si="24"/>
        <v>2764</v>
      </c>
      <c r="H562" s="562"/>
    </row>
    <row r="563" spans="1:8" x14ac:dyDescent="0.2">
      <c r="A563" s="378">
        <v>702</v>
      </c>
      <c r="B563" s="386"/>
      <c r="C563" s="558">
        <f t="shared" si="25"/>
        <v>62.45</v>
      </c>
      <c r="D563" s="561"/>
      <c r="E563" s="389">
        <v>14380</v>
      </c>
      <c r="F563" s="388">
        <f t="shared" si="26"/>
        <v>3762</v>
      </c>
      <c r="G563" s="466">
        <f t="shared" si="24"/>
        <v>2763</v>
      </c>
      <c r="H563" s="562"/>
    </row>
    <row r="564" spans="1:8" x14ac:dyDescent="0.2">
      <c r="A564" s="378">
        <v>703</v>
      </c>
      <c r="B564" s="386"/>
      <c r="C564" s="558">
        <f t="shared" si="25"/>
        <v>62.46</v>
      </c>
      <c r="D564" s="561"/>
      <c r="E564" s="389">
        <v>14380</v>
      </c>
      <c r="F564" s="388">
        <f t="shared" si="26"/>
        <v>3761</v>
      </c>
      <c r="G564" s="466">
        <f t="shared" si="24"/>
        <v>2763</v>
      </c>
      <c r="H564" s="562"/>
    </row>
    <row r="565" spans="1:8" x14ac:dyDescent="0.2">
      <c r="A565" s="378">
        <v>704</v>
      </c>
      <c r="B565" s="386"/>
      <c r="C565" s="558">
        <f t="shared" si="25"/>
        <v>62.47</v>
      </c>
      <c r="D565" s="561"/>
      <c r="E565" s="389">
        <v>14380</v>
      </c>
      <c r="F565" s="388">
        <f t="shared" si="26"/>
        <v>3761</v>
      </c>
      <c r="G565" s="466">
        <f t="shared" si="24"/>
        <v>2762</v>
      </c>
      <c r="H565" s="562"/>
    </row>
    <row r="566" spans="1:8" x14ac:dyDescent="0.2">
      <c r="A566" s="378">
        <v>705</v>
      </c>
      <c r="B566" s="386"/>
      <c r="C566" s="558">
        <f t="shared" si="25"/>
        <v>62.48</v>
      </c>
      <c r="D566" s="561"/>
      <c r="E566" s="389">
        <v>14380</v>
      </c>
      <c r="F566" s="388">
        <f t="shared" si="26"/>
        <v>3760</v>
      </c>
      <c r="G566" s="466">
        <f t="shared" si="24"/>
        <v>2762</v>
      </c>
      <c r="H566" s="562"/>
    </row>
    <row r="567" spans="1:8" x14ac:dyDescent="0.2">
      <c r="A567" s="378">
        <v>706</v>
      </c>
      <c r="B567" s="386"/>
      <c r="C567" s="558">
        <f t="shared" si="25"/>
        <v>62.5</v>
      </c>
      <c r="D567" s="561"/>
      <c r="E567" s="389">
        <v>14380</v>
      </c>
      <c r="F567" s="388">
        <f t="shared" si="26"/>
        <v>3759</v>
      </c>
      <c r="G567" s="466">
        <f t="shared" si="24"/>
        <v>2761</v>
      </c>
      <c r="H567" s="562"/>
    </row>
    <row r="568" spans="1:8" x14ac:dyDescent="0.2">
      <c r="A568" s="378">
        <v>707</v>
      </c>
      <c r="B568" s="386"/>
      <c r="C568" s="558">
        <f t="shared" si="25"/>
        <v>62.51</v>
      </c>
      <c r="D568" s="561"/>
      <c r="E568" s="389">
        <v>14380</v>
      </c>
      <c r="F568" s="388">
        <f t="shared" si="26"/>
        <v>3758</v>
      </c>
      <c r="G568" s="466">
        <f t="shared" si="24"/>
        <v>2761</v>
      </c>
      <c r="H568" s="562"/>
    </row>
    <row r="569" spans="1:8" x14ac:dyDescent="0.2">
      <c r="A569" s="378">
        <v>708</v>
      </c>
      <c r="B569" s="386"/>
      <c r="C569" s="558">
        <f t="shared" si="25"/>
        <v>62.52</v>
      </c>
      <c r="D569" s="561"/>
      <c r="E569" s="389">
        <v>14380</v>
      </c>
      <c r="F569" s="388">
        <f t="shared" si="26"/>
        <v>3758</v>
      </c>
      <c r="G569" s="466">
        <f t="shared" si="24"/>
        <v>2760</v>
      </c>
      <c r="H569" s="562"/>
    </row>
    <row r="570" spans="1:8" x14ac:dyDescent="0.2">
      <c r="A570" s="378">
        <v>709</v>
      </c>
      <c r="B570" s="386"/>
      <c r="C570" s="558">
        <f t="shared" si="25"/>
        <v>62.53</v>
      </c>
      <c r="D570" s="561"/>
      <c r="E570" s="389">
        <v>14380</v>
      </c>
      <c r="F570" s="388">
        <f t="shared" si="26"/>
        <v>3757</v>
      </c>
      <c r="G570" s="466">
        <f t="shared" si="24"/>
        <v>2760</v>
      </c>
      <c r="H570" s="562"/>
    </row>
    <row r="571" spans="1:8" x14ac:dyDescent="0.2">
      <c r="A571" s="378">
        <v>710</v>
      </c>
      <c r="B571" s="386"/>
      <c r="C571" s="558">
        <f t="shared" si="25"/>
        <v>62.54</v>
      </c>
      <c r="D571" s="561"/>
      <c r="E571" s="389">
        <v>14380</v>
      </c>
      <c r="F571" s="388">
        <f t="shared" si="26"/>
        <v>3756</v>
      </c>
      <c r="G571" s="466">
        <f t="shared" si="24"/>
        <v>2759</v>
      </c>
      <c r="H571" s="562"/>
    </row>
    <row r="572" spans="1:8" x14ac:dyDescent="0.2">
      <c r="A572" s="378">
        <v>711</v>
      </c>
      <c r="B572" s="386"/>
      <c r="C572" s="558">
        <f t="shared" si="25"/>
        <v>62.55</v>
      </c>
      <c r="D572" s="561"/>
      <c r="E572" s="389">
        <v>14380</v>
      </c>
      <c r="F572" s="388">
        <f t="shared" si="26"/>
        <v>3756</v>
      </c>
      <c r="G572" s="466">
        <f t="shared" si="24"/>
        <v>2759</v>
      </c>
      <c r="H572" s="562"/>
    </row>
    <row r="573" spans="1:8" x14ac:dyDescent="0.2">
      <c r="A573" s="378">
        <v>712</v>
      </c>
      <c r="B573" s="386"/>
      <c r="C573" s="558">
        <f t="shared" si="25"/>
        <v>62.56</v>
      </c>
      <c r="D573" s="561"/>
      <c r="E573" s="389">
        <v>14380</v>
      </c>
      <c r="F573" s="388">
        <f t="shared" si="26"/>
        <v>3755</v>
      </c>
      <c r="G573" s="466">
        <f t="shared" si="24"/>
        <v>2758</v>
      </c>
      <c r="H573" s="562"/>
    </row>
    <row r="574" spans="1:8" x14ac:dyDescent="0.2">
      <c r="A574" s="378">
        <v>713</v>
      </c>
      <c r="B574" s="386"/>
      <c r="C574" s="558">
        <f t="shared" si="25"/>
        <v>62.57</v>
      </c>
      <c r="D574" s="561"/>
      <c r="E574" s="389">
        <v>14380</v>
      </c>
      <c r="F574" s="388">
        <f t="shared" si="26"/>
        <v>3755</v>
      </c>
      <c r="G574" s="466">
        <f t="shared" si="24"/>
        <v>2758</v>
      </c>
      <c r="H574" s="562"/>
    </row>
    <row r="575" spans="1:8" x14ac:dyDescent="0.2">
      <c r="A575" s="378">
        <v>714</v>
      </c>
      <c r="B575" s="386"/>
      <c r="C575" s="558">
        <f t="shared" si="25"/>
        <v>62.59</v>
      </c>
      <c r="D575" s="561"/>
      <c r="E575" s="389">
        <v>14380</v>
      </c>
      <c r="F575" s="388">
        <f t="shared" si="26"/>
        <v>3753</v>
      </c>
      <c r="G575" s="466">
        <f t="shared" si="24"/>
        <v>2757</v>
      </c>
      <c r="H575" s="562"/>
    </row>
    <row r="576" spans="1:8" x14ac:dyDescent="0.2">
      <c r="A576" s="378">
        <v>715</v>
      </c>
      <c r="B576" s="386"/>
      <c r="C576" s="558">
        <f t="shared" si="25"/>
        <v>62.6</v>
      </c>
      <c r="D576" s="561"/>
      <c r="E576" s="389">
        <v>14380</v>
      </c>
      <c r="F576" s="388">
        <f t="shared" si="26"/>
        <v>3753</v>
      </c>
      <c r="G576" s="466">
        <f t="shared" si="24"/>
        <v>2757</v>
      </c>
      <c r="H576" s="562"/>
    </row>
    <row r="577" spans="1:8" x14ac:dyDescent="0.2">
      <c r="A577" s="378">
        <v>716</v>
      </c>
      <c r="B577" s="386"/>
      <c r="C577" s="558">
        <f t="shared" si="25"/>
        <v>62.61</v>
      </c>
      <c r="D577" s="561"/>
      <c r="E577" s="389">
        <v>14380</v>
      </c>
      <c r="F577" s="388">
        <f t="shared" si="26"/>
        <v>3752</v>
      </c>
      <c r="G577" s="466">
        <f t="shared" si="24"/>
        <v>2756</v>
      </c>
      <c r="H577" s="562"/>
    </row>
    <row r="578" spans="1:8" x14ac:dyDescent="0.2">
      <c r="A578" s="378">
        <v>717</v>
      </c>
      <c r="B578" s="386"/>
      <c r="C578" s="558">
        <f t="shared" si="25"/>
        <v>62.62</v>
      </c>
      <c r="D578" s="561"/>
      <c r="E578" s="389">
        <v>14380</v>
      </c>
      <c r="F578" s="388">
        <f t="shared" si="26"/>
        <v>3752</v>
      </c>
      <c r="G578" s="466">
        <f t="shared" si="24"/>
        <v>2756</v>
      </c>
      <c r="H578" s="562"/>
    </row>
    <row r="579" spans="1:8" x14ac:dyDescent="0.2">
      <c r="A579" s="378">
        <v>718</v>
      </c>
      <c r="B579" s="386"/>
      <c r="C579" s="558">
        <f t="shared" si="25"/>
        <v>62.63</v>
      </c>
      <c r="D579" s="561"/>
      <c r="E579" s="389">
        <v>14380</v>
      </c>
      <c r="F579" s="388">
        <f t="shared" si="26"/>
        <v>3751</v>
      </c>
      <c r="G579" s="466">
        <f t="shared" si="24"/>
        <v>2755</v>
      </c>
      <c r="H579" s="562"/>
    </row>
    <row r="580" spans="1:8" x14ac:dyDescent="0.2">
      <c r="A580" s="378">
        <v>719</v>
      </c>
      <c r="B580" s="386"/>
      <c r="C580" s="558">
        <f t="shared" si="25"/>
        <v>62.64</v>
      </c>
      <c r="D580" s="561"/>
      <c r="E580" s="389">
        <v>14380</v>
      </c>
      <c r="F580" s="388">
        <f t="shared" si="26"/>
        <v>3750</v>
      </c>
      <c r="G580" s="466">
        <f t="shared" si="24"/>
        <v>2755</v>
      </c>
      <c r="H580" s="562"/>
    </row>
    <row r="581" spans="1:8" x14ac:dyDescent="0.2">
      <c r="A581" s="378">
        <v>720</v>
      </c>
      <c r="B581" s="386"/>
      <c r="C581" s="558">
        <f t="shared" si="25"/>
        <v>62.65</v>
      </c>
      <c r="D581" s="561"/>
      <c r="E581" s="389">
        <v>14380</v>
      </c>
      <c r="F581" s="388">
        <f t="shared" si="26"/>
        <v>3750</v>
      </c>
      <c r="G581" s="466">
        <f t="shared" si="24"/>
        <v>2754</v>
      </c>
      <c r="H581" s="562"/>
    </row>
    <row r="582" spans="1:8" x14ac:dyDescent="0.2">
      <c r="A582" s="378">
        <v>721</v>
      </c>
      <c r="B582" s="386"/>
      <c r="C582" s="558">
        <f t="shared" si="25"/>
        <v>62.66</v>
      </c>
      <c r="D582" s="561"/>
      <c r="E582" s="389">
        <v>14380</v>
      </c>
      <c r="F582" s="388">
        <f t="shared" si="26"/>
        <v>3749</v>
      </c>
      <c r="G582" s="466">
        <f t="shared" si="24"/>
        <v>2754</v>
      </c>
      <c r="H582" s="562"/>
    </row>
    <row r="583" spans="1:8" x14ac:dyDescent="0.2">
      <c r="A583" s="378">
        <v>722</v>
      </c>
      <c r="B583" s="386"/>
      <c r="C583" s="558">
        <f t="shared" si="25"/>
        <v>62.67</v>
      </c>
      <c r="D583" s="561"/>
      <c r="E583" s="389">
        <v>14380</v>
      </c>
      <c r="F583" s="388">
        <f t="shared" si="26"/>
        <v>3749</v>
      </c>
      <c r="G583" s="466">
        <f t="shared" si="24"/>
        <v>2753</v>
      </c>
      <c r="H583" s="562"/>
    </row>
    <row r="584" spans="1:8" x14ac:dyDescent="0.2">
      <c r="A584" s="378">
        <v>723</v>
      </c>
      <c r="B584" s="386"/>
      <c r="C584" s="558">
        <f t="shared" si="25"/>
        <v>62.68</v>
      </c>
      <c r="D584" s="561"/>
      <c r="E584" s="389">
        <v>14380</v>
      </c>
      <c r="F584" s="388">
        <f t="shared" si="26"/>
        <v>3748</v>
      </c>
      <c r="G584" s="466">
        <f t="shared" si="24"/>
        <v>2753</v>
      </c>
      <c r="H584" s="562"/>
    </row>
    <row r="585" spans="1:8" x14ac:dyDescent="0.2">
      <c r="A585" s="378">
        <v>724</v>
      </c>
      <c r="B585" s="386"/>
      <c r="C585" s="558">
        <f t="shared" si="25"/>
        <v>62.69</v>
      </c>
      <c r="D585" s="561"/>
      <c r="E585" s="389">
        <v>14380</v>
      </c>
      <c r="F585" s="388">
        <f t="shared" si="26"/>
        <v>3747</v>
      </c>
      <c r="G585" s="466">
        <f t="shared" si="24"/>
        <v>2753</v>
      </c>
      <c r="H585" s="562"/>
    </row>
    <row r="586" spans="1:8" x14ac:dyDescent="0.2">
      <c r="A586" s="378">
        <v>725</v>
      </c>
      <c r="B586" s="386"/>
      <c r="C586" s="558">
        <f t="shared" si="25"/>
        <v>62.7</v>
      </c>
      <c r="D586" s="561"/>
      <c r="E586" s="389">
        <v>14380</v>
      </c>
      <c r="F586" s="388">
        <f t="shared" si="26"/>
        <v>3747</v>
      </c>
      <c r="G586" s="466">
        <f t="shared" si="24"/>
        <v>2752</v>
      </c>
      <c r="H586" s="562"/>
    </row>
    <row r="587" spans="1:8" x14ac:dyDescent="0.2">
      <c r="A587" s="378">
        <v>726</v>
      </c>
      <c r="B587" s="386"/>
      <c r="C587" s="558">
        <f t="shared" si="25"/>
        <v>62.71</v>
      </c>
      <c r="D587" s="561"/>
      <c r="E587" s="389">
        <v>14380</v>
      </c>
      <c r="F587" s="388">
        <f t="shared" si="26"/>
        <v>3746</v>
      </c>
      <c r="G587" s="466">
        <f t="shared" si="24"/>
        <v>2752</v>
      </c>
      <c r="H587" s="562"/>
    </row>
    <row r="588" spans="1:8" x14ac:dyDescent="0.2">
      <c r="A588" s="378">
        <v>727</v>
      </c>
      <c r="B588" s="386"/>
      <c r="C588" s="558">
        <f t="shared" si="25"/>
        <v>62.72</v>
      </c>
      <c r="D588" s="561"/>
      <c r="E588" s="389">
        <v>14380</v>
      </c>
      <c r="F588" s="388">
        <f t="shared" si="26"/>
        <v>3746</v>
      </c>
      <c r="G588" s="466">
        <f t="shared" si="24"/>
        <v>2751</v>
      </c>
      <c r="H588" s="562"/>
    </row>
    <row r="589" spans="1:8" x14ac:dyDescent="0.2">
      <c r="A589" s="378">
        <v>728</v>
      </c>
      <c r="B589" s="386"/>
      <c r="C589" s="558">
        <f t="shared" si="25"/>
        <v>62.73</v>
      </c>
      <c r="D589" s="561"/>
      <c r="E589" s="389">
        <v>14380</v>
      </c>
      <c r="F589" s="388">
        <f t="shared" si="26"/>
        <v>3745</v>
      </c>
      <c r="G589" s="466">
        <f t="shared" ref="G589:G652" si="27">ROUND(12*(1/C589*E589),0)</f>
        <v>2751</v>
      </c>
      <c r="H589" s="562"/>
    </row>
    <row r="590" spans="1:8" x14ac:dyDescent="0.2">
      <c r="A590" s="378">
        <v>729</v>
      </c>
      <c r="B590" s="386"/>
      <c r="C590" s="558">
        <f t="shared" si="25"/>
        <v>62.74</v>
      </c>
      <c r="D590" s="561"/>
      <c r="E590" s="389">
        <v>14380</v>
      </c>
      <c r="F590" s="388">
        <f t="shared" si="26"/>
        <v>3744</v>
      </c>
      <c r="G590" s="466">
        <f t="shared" si="27"/>
        <v>2750</v>
      </c>
      <c r="H590" s="562"/>
    </row>
    <row r="591" spans="1:8" x14ac:dyDescent="0.2">
      <c r="A591" s="378">
        <v>730</v>
      </c>
      <c r="B591" s="386"/>
      <c r="C591" s="558">
        <f t="shared" ref="C591:C614" si="28">ROUND((-0.0000491*POWER(A591,2)+0.0818939*A591+34)*0.928,2)</f>
        <v>62.75</v>
      </c>
      <c r="D591" s="561"/>
      <c r="E591" s="389">
        <v>14380</v>
      </c>
      <c r="F591" s="388">
        <f t="shared" ref="F591:F654" si="29">ROUND(12*1.3614*(1/C591*E591)+H591,0)</f>
        <v>3744</v>
      </c>
      <c r="G591" s="466">
        <f t="shared" si="27"/>
        <v>2750</v>
      </c>
      <c r="H591" s="562"/>
    </row>
    <row r="592" spans="1:8" x14ac:dyDescent="0.2">
      <c r="A592" s="378">
        <v>731</v>
      </c>
      <c r="B592" s="386"/>
      <c r="C592" s="558">
        <f t="shared" si="28"/>
        <v>62.76</v>
      </c>
      <c r="D592" s="561"/>
      <c r="E592" s="389">
        <v>14380</v>
      </c>
      <c r="F592" s="388">
        <f t="shared" si="29"/>
        <v>3743</v>
      </c>
      <c r="G592" s="466">
        <f t="shared" si="27"/>
        <v>2750</v>
      </c>
      <c r="H592" s="562"/>
    </row>
    <row r="593" spans="1:8" x14ac:dyDescent="0.2">
      <c r="A593" s="378">
        <v>732</v>
      </c>
      <c r="B593" s="386"/>
      <c r="C593" s="558">
        <f t="shared" si="28"/>
        <v>62.77</v>
      </c>
      <c r="D593" s="561"/>
      <c r="E593" s="389">
        <v>14380</v>
      </c>
      <c r="F593" s="388">
        <f t="shared" si="29"/>
        <v>3743</v>
      </c>
      <c r="G593" s="466">
        <f t="shared" si="27"/>
        <v>2749</v>
      </c>
      <c r="H593" s="562"/>
    </row>
    <row r="594" spans="1:8" x14ac:dyDescent="0.2">
      <c r="A594" s="378">
        <v>733</v>
      </c>
      <c r="B594" s="386"/>
      <c r="C594" s="558">
        <f t="shared" si="28"/>
        <v>62.78</v>
      </c>
      <c r="D594" s="561"/>
      <c r="E594" s="389">
        <v>14380</v>
      </c>
      <c r="F594" s="388">
        <f t="shared" si="29"/>
        <v>3742</v>
      </c>
      <c r="G594" s="466">
        <f t="shared" si="27"/>
        <v>2749</v>
      </c>
      <c r="H594" s="562"/>
    </row>
    <row r="595" spans="1:8" x14ac:dyDescent="0.2">
      <c r="A595" s="378">
        <v>734</v>
      </c>
      <c r="B595" s="386"/>
      <c r="C595" s="558">
        <f t="shared" si="28"/>
        <v>62.79</v>
      </c>
      <c r="D595" s="561"/>
      <c r="E595" s="389">
        <v>14380</v>
      </c>
      <c r="F595" s="388">
        <f t="shared" si="29"/>
        <v>3741</v>
      </c>
      <c r="G595" s="466">
        <f t="shared" si="27"/>
        <v>2748</v>
      </c>
      <c r="H595" s="562"/>
    </row>
    <row r="596" spans="1:8" x14ac:dyDescent="0.2">
      <c r="A596" s="378">
        <v>735</v>
      </c>
      <c r="B596" s="386"/>
      <c r="C596" s="558">
        <f t="shared" si="28"/>
        <v>62.79</v>
      </c>
      <c r="D596" s="561"/>
      <c r="E596" s="389">
        <v>14380</v>
      </c>
      <c r="F596" s="388">
        <f t="shared" si="29"/>
        <v>3741</v>
      </c>
      <c r="G596" s="466">
        <f t="shared" si="27"/>
        <v>2748</v>
      </c>
      <c r="H596" s="562"/>
    </row>
    <row r="597" spans="1:8" x14ac:dyDescent="0.2">
      <c r="A597" s="378">
        <v>736</v>
      </c>
      <c r="B597" s="386"/>
      <c r="C597" s="558">
        <f t="shared" si="28"/>
        <v>62.8</v>
      </c>
      <c r="D597" s="561"/>
      <c r="E597" s="389">
        <v>14380</v>
      </c>
      <c r="F597" s="388">
        <f t="shared" si="29"/>
        <v>3741</v>
      </c>
      <c r="G597" s="466">
        <f t="shared" si="27"/>
        <v>2748</v>
      </c>
      <c r="H597" s="562"/>
    </row>
    <row r="598" spans="1:8" x14ac:dyDescent="0.2">
      <c r="A598" s="378">
        <v>737</v>
      </c>
      <c r="B598" s="386"/>
      <c r="C598" s="558">
        <f t="shared" si="28"/>
        <v>62.81</v>
      </c>
      <c r="D598" s="561"/>
      <c r="E598" s="389">
        <v>14380</v>
      </c>
      <c r="F598" s="388">
        <f t="shared" si="29"/>
        <v>3740</v>
      </c>
      <c r="G598" s="466">
        <f t="shared" si="27"/>
        <v>2747</v>
      </c>
      <c r="H598" s="562"/>
    </row>
    <row r="599" spans="1:8" x14ac:dyDescent="0.2">
      <c r="A599" s="378">
        <v>738</v>
      </c>
      <c r="B599" s="386"/>
      <c r="C599" s="558">
        <f t="shared" si="28"/>
        <v>62.82</v>
      </c>
      <c r="D599" s="561"/>
      <c r="E599" s="389">
        <v>14380</v>
      </c>
      <c r="F599" s="388">
        <f t="shared" si="29"/>
        <v>3740</v>
      </c>
      <c r="G599" s="466">
        <f t="shared" si="27"/>
        <v>2747</v>
      </c>
      <c r="H599" s="562"/>
    </row>
    <row r="600" spans="1:8" x14ac:dyDescent="0.2">
      <c r="A600" s="378">
        <v>739</v>
      </c>
      <c r="B600" s="386"/>
      <c r="C600" s="558">
        <f t="shared" si="28"/>
        <v>62.83</v>
      </c>
      <c r="D600" s="561"/>
      <c r="E600" s="389">
        <v>14380</v>
      </c>
      <c r="F600" s="388">
        <f t="shared" si="29"/>
        <v>3739</v>
      </c>
      <c r="G600" s="466">
        <f t="shared" si="27"/>
        <v>2746</v>
      </c>
      <c r="H600" s="562"/>
    </row>
    <row r="601" spans="1:8" x14ac:dyDescent="0.2">
      <c r="A601" s="378">
        <v>740</v>
      </c>
      <c r="B601" s="386"/>
      <c r="C601" s="558">
        <f t="shared" si="28"/>
        <v>62.84</v>
      </c>
      <c r="D601" s="561"/>
      <c r="E601" s="389">
        <v>14380</v>
      </c>
      <c r="F601" s="388">
        <f t="shared" si="29"/>
        <v>3738</v>
      </c>
      <c r="G601" s="466">
        <f t="shared" si="27"/>
        <v>2746</v>
      </c>
      <c r="H601" s="562"/>
    </row>
    <row r="602" spans="1:8" x14ac:dyDescent="0.2">
      <c r="A602" s="378">
        <v>741</v>
      </c>
      <c r="B602" s="386"/>
      <c r="C602" s="558">
        <f t="shared" si="28"/>
        <v>62.85</v>
      </c>
      <c r="D602" s="561"/>
      <c r="E602" s="389">
        <v>14380</v>
      </c>
      <c r="F602" s="388">
        <f t="shared" si="29"/>
        <v>3738</v>
      </c>
      <c r="G602" s="466">
        <f t="shared" si="27"/>
        <v>2746</v>
      </c>
      <c r="H602" s="562"/>
    </row>
    <row r="603" spans="1:8" x14ac:dyDescent="0.2">
      <c r="A603" s="378">
        <v>742</v>
      </c>
      <c r="B603" s="386"/>
      <c r="C603" s="558">
        <f t="shared" si="28"/>
        <v>62.86</v>
      </c>
      <c r="D603" s="561"/>
      <c r="E603" s="389">
        <v>14380</v>
      </c>
      <c r="F603" s="388">
        <f t="shared" si="29"/>
        <v>3737</v>
      </c>
      <c r="G603" s="466">
        <f t="shared" si="27"/>
        <v>2745</v>
      </c>
      <c r="H603" s="562"/>
    </row>
    <row r="604" spans="1:8" x14ac:dyDescent="0.2">
      <c r="A604" s="378">
        <v>743</v>
      </c>
      <c r="B604" s="386"/>
      <c r="C604" s="558">
        <f t="shared" si="28"/>
        <v>62.86</v>
      </c>
      <c r="D604" s="561"/>
      <c r="E604" s="389">
        <v>14380</v>
      </c>
      <c r="F604" s="388">
        <f t="shared" si="29"/>
        <v>3737</v>
      </c>
      <c r="G604" s="466">
        <f t="shared" si="27"/>
        <v>2745</v>
      </c>
      <c r="H604" s="562"/>
    </row>
    <row r="605" spans="1:8" x14ac:dyDescent="0.2">
      <c r="A605" s="378">
        <v>744</v>
      </c>
      <c r="B605" s="386"/>
      <c r="C605" s="558">
        <f t="shared" si="28"/>
        <v>62.87</v>
      </c>
      <c r="D605" s="561"/>
      <c r="E605" s="389">
        <v>14380</v>
      </c>
      <c r="F605" s="388">
        <f t="shared" si="29"/>
        <v>3737</v>
      </c>
      <c r="G605" s="466">
        <f t="shared" si="27"/>
        <v>2745</v>
      </c>
      <c r="H605" s="562"/>
    </row>
    <row r="606" spans="1:8" x14ac:dyDescent="0.2">
      <c r="A606" s="378">
        <v>745</v>
      </c>
      <c r="B606" s="386"/>
      <c r="C606" s="558">
        <f t="shared" si="28"/>
        <v>62.88</v>
      </c>
      <c r="D606" s="561"/>
      <c r="E606" s="389">
        <v>14380</v>
      </c>
      <c r="F606" s="388">
        <f t="shared" si="29"/>
        <v>3736</v>
      </c>
      <c r="G606" s="466">
        <f t="shared" si="27"/>
        <v>2744</v>
      </c>
      <c r="H606" s="562"/>
    </row>
    <row r="607" spans="1:8" x14ac:dyDescent="0.2">
      <c r="A607" s="378">
        <v>746</v>
      </c>
      <c r="B607" s="386"/>
      <c r="C607" s="558">
        <f t="shared" si="28"/>
        <v>62.89</v>
      </c>
      <c r="D607" s="561"/>
      <c r="E607" s="389">
        <v>14380</v>
      </c>
      <c r="F607" s="388">
        <f t="shared" si="29"/>
        <v>3735</v>
      </c>
      <c r="G607" s="466">
        <f t="shared" si="27"/>
        <v>2744</v>
      </c>
      <c r="H607" s="562"/>
    </row>
    <row r="608" spans="1:8" x14ac:dyDescent="0.2">
      <c r="A608" s="378">
        <v>747</v>
      </c>
      <c r="B608" s="386"/>
      <c r="C608" s="558">
        <f t="shared" si="28"/>
        <v>62.9</v>
      </c>
      <c r="D608" s="561"/>
      <c r="E608" s="389">
        <v>14380</v>
      </c>
      <c r="F608" s="388">
        <f t="shared" si="29"/>
        <v>3735</v>
      </c>
      <c r="G608" s="466">
        <f t="shared" si="27"/>
        <v>2743</v>
      </c>
      <c r="H608" s="562"/>
    </row>
    <row r="609" spans="1:8" x14ac:dyDescent="0.2">
      <c r="A609" s="378">
        <v>748</v>
      </c>
      <c r="B609" s="386"/>
      <c r="C609" s="558">
        <f t="shared" si="28"/>
        <v>62.9</v>
      </c>
      <c r="D609" s="561"/>
      <c r="E609" s="389">
        <v>14380</v>
      </c>
      <c r="F609" s="388">
        <f t="shared" si="29"/>
        <v>3735</v>
      </c>
      <c r="G609" s="466">
        <f t="shared" si="27"/>
        <v>2743</v>
      </c>
      <c r="H609" s="562"/>
    </row>
    <row r="610" spans="1:8" x14ac:dyDescent="0.2">
      <c r="A610" s="378">
        <v>749</v>
      </c>
      <c r="B610" s="386"/>
      <c r="C610" s="558">
        <f t="shared" si="28"/>
        <v>62.91</v>
      </c>
      <c r="D610" s="561"/>
      <c r="E610" s="389">
        <v>14380</v>
      </c>
      <c r="F610" s="388">
        <f t="shared" si="29"/>
        <v>3734</v>
      </c>
      <c r="G610" s="466">
        <f t="shared" si="27"/>
        <v>2743</v>
      </c>
      <c r="H610" s="562"/>
    </row>
    <row r="611" spans="1:8" x14ac:dyDescent="0.2">
      <c r="A611" s="378">
        <v>750</v>
      </c>
      <c r="B611" s="386"/>
      <c r="C611" s="558">
        <f t="shared" si="28"/>
        <v>62.92</v>
      </c>
      <c r="D611" s="561"/>
      <c r="E611" s="389">
        <v>14380</v>
      </c>
      <c r="F611" s="388">
        <f t="shared" si="29"/>
        <v>3734</v>
      </c>
      <c r="G611" s="466">
        <f t="shared" si="27"/>
        <v>2743</v>
      </c>
      <c r="H611" s="562"/>
    </row>
    <row r="612" spans="1:8" x14ac:dyDescent="0.2">
      <c r="A612" s="378">
        <v>751</v>
      </c>
      <c r="B612" s="386"/>
      <c r="C612" s="558">
        <f t="shared" si="28"/>
        <v>62.93</v>
      </c>
      <c r="D612" s="561"/>
      <c r="E612" s="389">
        <v>14380</v>
      </c>
      <c r="F612" s="388">
        <f t="shared" si="29"/>
        <v>3733</v>
      </c>
      <c r="G612" s="466">
        <f t="shared" si="27"/>
        <v>2742</v>
      </c>
      <c r="H612" s="562"/>
    </row>
    <row r="613" spans="1:8" x14ac:dyDescent="0.2">
      <c r="A613" s="378">
        <v>752</v>
      </c>
      <c r="B613" s="386"/>
      <c r="C613" s="558">
        <f t="shared" si="28"/>
        <v>62.94</v>
      </c>
      <c r="D613" s="561"/>
      <c r="E613" s="389">
        <v>14380</v>
      </c>
      <c r="F613" s="388">
        <f t="shared" si="29"/>
        <v>3732</v>
      </c>
      <c r="G613" s="466">
        <f t="shared" si="27"/>
        <v>2742</v>
      </c>
      <c r="H613" s="562"/>
    </row>
    <row r="614" spans="1:8" x14ac:dyDescent="0.2">
      <c r="A614" s="378">
        <v>753</v>
      </c>
      <c r="B614" s="386"/>
      <c r="C614" s="558">
        <f t="shared" si="28"/>
        <v>62.94</v>
      </c>
      <c r="D614" s="561"/>
      <c r="E614" s="389">
        <v>14380</v>
      </c>
      <c r="F614" s="388">
        <f t="shared" si="29"/>
        <v>3732</v>
      </c>
      <c r="G614" s="466">
        <f t="shared" si="27"/>
        <v>2742</v>
      </c>
      <c r="H614" s="562"/>
    </row>
    <row r="615" spans="1:8" x14ac:dyDescent="0.2">
      <c r="A615" s="378">
        <v>754</v>
      </c>
      <c r="B615" s="386"/>
      <c r="C615" s="558">
        <v>72</v>
      </c>
      <c r="D615" s="561"/>
      <c r="E615" s="389">
        <v>14380</v>
      </c>
      <c r="F615" s="388">
        <f t="shared" si="29"/>
        <v>3263</v>
      </c>
      <c r="G615" s="466">
        <f t="shared" si="27"/>
        <v>2397</v>
      </c>
      <c r="H615" s="562"/>
    </row>
    <row r="616" spans="1:8" x14ac:dyDescent="0.2">
      <c r="A616" s="378">
        <v>755</v>
      </c>
      <c r="B616" s="386"/>
      <c r="C616" s="558">
        <v>72</v>
      </c>
      <c r="D616" s="561"/>
      <c r="E616" s="389">
        <v>14380</v>
      </c>
      <c r="F616" s="388">
        <f t="shared" si="29"/>
        <v>3263</v>
      </c>
      <c r="G616" s="466">
        <f t="shared" si="27"/>
        <v>2397</v>
      </c>
      <c r="H616" s="562"/>
    </row>
    <row r="617" spans="1:8" x14ac:dyDescent="0.2">
      <c r="A617" s="378">
        <v>756</v>
      </c>
      <c r="B617" s="386"/>
      <c r="C617" s="558">
        <v>72</v>
      </c>
      <c r="D617" s="561"/>
      <c r="E617" s="389">
        <v>14380</v>
      </c>
      <c r="F617" s="388">
        <f t="shared" si="29"/>
        <v>3263</v>
      </c>
      <c r="G617" s="466">
        <f t="shared" si="27"/>
        <v>2397</v>
      </c>
      <c r="H617" s="562"/>
    </row>
    <row r="618" spans="1:8" x14ac:dyDescent="0.2">
      <c r="A618" s="378">
        <v>757</v>
      </c>
      <c r="B618" s="386"/>
      <c r="C618" s="558">
        <v>72</v>
      </c>
      <c r="D618" s="561"/>
      <c r="E618" s="389">
        <v>14380</v>
      </c>
      <c r="F618" s="388">
        <f t="shared" si="29"/>
        <v>3263</v>
      </c>
      <c r="G618" s="466">
        <f t="shared" si="27"/>
        <v>2397</v>
      </c>
      <c r="H618" s="562"/>
    </row>
    <row r="619" spans="1:8" x14ac:dyDescent="0.2">
      <c r="A619" s="378">
        <v>758</v>
      </c>
      <c r="B619" s="386"/>
      <c r="C619" s="558">
        <v>72</v>
      </c>
      <c r="D619" s="561"/>
      <c r="E619" s="389">
        <v>14380</v>
      </c>
      <c r="F619" s="388">
        <f t="shared" si="29"/>
        <v>3263</v>
      </c>
      <c r="G619" s="466">
        <f t="shared" si="27"/>
        <v>2397</v>
      </c>
      <c r="H619" s="562"/>
    </row>
    <row r="620" spans="1:8" x14ac:dyDescent="0.2">
      <c r="A620" s="378">
        <v>759</v>
      </c>
      <c r="B620" s="386"/>
      <c r="C620" s="558">
        <v>72</v>
      </c>
      <c r="D620" s="561"/>
      <c r="E620" s="389">
        <v>14380</v>
      </c>
      <c r="F620" s="388">
        <f t="shared" si="29"/>
        <v>3263</v>
      </c>
      <c r="G620" s="466">
        <f t="shared" si="27"/>
        <v>2397</v>
      </c>
      <c r="H620" s="562"/>
    </row>
    <row r="621" spans="1:8" x14ac:dyDescent="0.2">
      <c r="A621" s="378">
        <v>760</v>
      </c>
      <c r="B621" s="386"/>
      <c r="C621" s="558">
        <v>72</v>
      </c>
      <c r="D621" s="561"/>
      <c r="E621" s="389">
        <v>14380</v>
      </c>
      <c r="F621" s="388">
        <f t="shared" si="29"/>
        <v>3263</v>
      </c>
      <c r="G621" s="466">
        <f t="shared" si="27"/>
        <v>2397</v>
      </c>
      <c r="H621" s="562"/>
    </row>
    <row r="622" spans="1:8" x14ac:dyDescent="0.2">
      <c r="A622" s="378">
        <v>761</v>
      </c>
      <c r="B622" s="386"/>
      <c r="C622" s="558">
        <v>72</v>
      </c>
      <c r="D622" s="561"/>
      <c r="E622" s="389">
        <v>14380</v>
      </c>
      <c r="F622" s="388">
        <f t="shared" si="29"/>
        <v>3263</v>
      </c>
      <c r="G622" s="466">
        <f t="shared" si="27"/>
        <v>2397</v>
      </c>
      <c r="H622" s="562"/>
    </row>
    <row r="623" spans="1:8" x14ac:dyDescent="0.2">
      <c r="A623" s="378">
        <v>762</v>
      </c>
      <c r="B623" s="386"/>
      <c r="C623" s="558">
        <v>72</v>
      </c>
      <c r="D623" s="561"/>
      <c r="E623" s="389">
        <v>14380</v>
      </c>
      <c r="F623" s="388">
        <f t="shared" si="29"/>
        <v>3263</v>
      </c>
      <c r="G623" s="466">
        <f t="shared" si="27"/>
        <v>2397</v>
      </c>
      <c r="H623" s="562"/>
    </row>
    <row r="624" spans="1:8" x14ac:dyDescent="0.2">
      <c r="A624" s="378">
        <v>763</v>
      </c>
      <c r="B624" s="386"/>
      <c r="C624" s="558">
        <v>72</v>
      </c>
      <c r="D624" s="561"/>
      <c r="E624" s="389">
        <v>14380</v>
      </c>
      <c r="F624" s="388">
        <f t="shared" si="29"/>
        <v>3263</v>
      </c>
      <c r="G624" s="466">
        <f t="shared" si="27"/>
        <v>2397</v>
      </c>
      <c r="H624" s="562"/>
    </row>
    <row r="625" spans="1:8" x14ac:dyDescent="0.2">
      <c r="A625" s="378">
        <v>764</v>
      </c>
      <c r="B625" s="386"/>
      <c r="C625" s="558">
        <v>72</v>
      </c>
      <c r="D625" s="561"/>
      <c r="E625" s="389">
        <v>14380</v>
      </c>
      <c r="F625" s="388">
        <f t="shared" si="29"/>
        <v>3263</v>
      </c>
      <c r="G625" s="466">
        <f t="shared" si="27"/>
        <v>2397</v>
      </c>
      <c r="H625" s="562"/>
    </row>
    <row r="626" spans="1:8" x14ac:dyDescent="0.2">
      <c r="A626" s="378">
        <v>765</v>
      </c>
      <c r="B626" s="386"/>
      <c r="C626" s="558">
        <v>72</v>
      </c>
      <c r="D626" s="561"/>
      <c r="E626" s="389">
        <v>14380</v>
      </c>
      <c r="F626" s="388">
        <f t="shared" si="29"/>
        <v>3263</v>
      </c>
      <c r="G626" s="466">
        <f t="shared" si="27"/>
        <v>2397</v>
      </c>
      <c r="H626" s="562"/>
    </row>
    <row r="627" spans="1:8" x14ac:dyDescent="0.2">
      <c r="A627" s="378">
        <v>766</v>
      </c>
      <c r="B627" s="386"/>
      <c r="C627" s="558">
        <v>72</v>
      </c>
      <c r="D627" s="561"/>
      <c r="E627" s="389">
        <v>14380</v>
      </c>
      <c r="F627" s="388">
        <f t="shared" si="29"/>
        <v>3263</v>
      </c>
      <c r="G627" s="466">
        <f t="shared" si="27"/>
        <v>2397</v>
      </c>
      <c r="H627" s="562"/>
    </row>
    <row r="628" spans="1:8" x14ac:dyDescent="0.2">
      <c r="A628" s="378">
        <v>767</v>
      </c>
      <c r="B628" s="386"/>
      <c r="C628" s="558">
        <v>72</v>
      </c>
      <c r="D628" s="561"/>
      <c r="E628" s="389">
        <v>14380</v>
      </c>
      <c r="F628" s="388">
        <f t="shared" si="29"/>
        <v>3263</v>
      </c>
      <c r="G628" s="466">
        <f t="shared" si="27"/>
        <v>2397</v>
      </c>
      <c r="H628" s="562"/>
    </row>
    <row r="629" spans="1:8" x14ac:dyDescent="0.2">
      <c r="A629" s="378">
        <v>768</v>
      </c>
      <c r="B629" s="386"/>
      <c r="C629" s="558">
        <v>72</v>
      </c>
      <c r="D629" s="561"/>
      <c r="E629" s="389">
        <v>14380</v>
      </c>
      <c r="F629" s="388">
        <f t="shared" si="29"/>
        <v>3263</v>
      </c>
      <c r="G629" s="466">
        <f t="shared" si="27"/>
        <v>2397</v>
      </c>
      <c r="H629" s="562"/>
    </row>
    <row r="630" spans="1:8" x14ac:dyDescent="0.2">
      <c r="A630" s="378">
        <v>769</v>
      </c>
      <c r="B630" s="386"/>
      <c r="C630" s="558">
        <v>72</v>
      </c>
      <c r="D630" s="561"/>
      <c r="E630" s="389">
        <v>14380</v>
      </c>
      <c r="F630" s="388">
        <f t="shared" si="29"/>
        <v>3263</v>
      </c>
      <c r="G630" s="466">
        <f t="shared" si="27"/>
        <v>2397</v>
      </c>
      <c r="H630" s="562"/>
    </row>
    <row r="631" spans="1:8" x14ac:dyDescent="0.2">
      <c r="A631" s="378">
        <v>770</v>
      </c>
      <c r="B631" s="386"/>
      <c r="C631" s="558">
        <v>72</v>
      </c>
      <c r="D631" s="561"/>
      <c r="E631" s="389">
        <v>14380</v>
      </c>
      <c r="F631" s="388">
        <f t="shared" si="29"/>
        <v>3263</v>
      </c>
      <c r="G631" s="466">
        <f t="shared" si="27"/>
        <v>2397</v>
      </c>
      <c r="H631" s="562"/>
    </row>
    <row r="632" spans="1:8" x14ac:dyDescent="0.2">
      <c r="A632" s="378">
        <v>771</v>
      </c>
      <c r="B632" s="386"/>
      <c r="C632" s="558">
        <v>72</v>
      </c>
      <c r="D632" s="561"/>
      <c r="E632" s="389">
        <v>14380</v>
      </c>
      <c r="F632" s="388">
        <f t="shared" si="29"/>
        <v>3263</v>
      </c>
      <c r="G632" s="466">
        <f t="shared" si="27"/>
        <v>2397</v>
      </c>
      <c r="H632" s="562"/>
    </row>
    <row r="633" spans="1:8" x14ac:dyDescent="0.2">
      <c r="A633" s="378">
        <v>772</v>
      </c>
      <c r="B633" s="386"/>
      <c r="C633" s="558">
        <v>72</v>
      </c>
      <c r="D633" s="561"/>
      <c r="E633" s="389">
        <v>14380</v>
      </c>
      <c r="F633" s="388">
        <f t="shared" si="29"/>
        <v>3263</v>
      </c>
      <c r="G633" s="466">
        <f t="shared" si="27"/>
        <v>2397</v>
      </c>
      <c r="H633" s="562"/>
    </row>
    <row r="634" spans="1:8" x14ac:dyDescent="0.2">
      <c r="A634" s="378">
        <v>773</v>
      </c>
      <c r="B634" s="386"/>
      <c r="C634" s="558">
        <v>72</v>
      </c>
      <c r="D634" s="561"/>
      <c r="E634" s="389">
        <v>14380</v>
      </c>
      <c r="F634" s="388">
        <f t="shared" si="29"/>
        <v>3263</v>
      </c>
      <c r="G634" s="466">
        <f t="shared" si="27"/>
        <v>2397</v>
      </c>
      <c r="H634" s="562"/>
    </row>
    <row r="635" spans="1:8" x14ac:dyDescent="0.2">
      <c r="A635" s="378">
        <v>774</v>
      </c>
      <c r="B635" s="386"/>
      <c r="C635" s="558">
        <v>72</v>
      </c>
      <c r="D635" s="561"/>
      <c r="E635" s="389">
        <v>14380</v>
      </c>
      <c r="F635" s="388">
        <f t="shared" si="29"/>
        <v>3263</v>
      </c>
      <c r="G635" s="466">
        <f t="shared" si="27"/>
        <v>2397</v>
      </c>
      <c r="H635" s="562"/>
    </row>
    <row r="636" spans="1:8" x14ac:dyDescent="0.2">
      <c r="A636" s="378">
        <v>775</v>
      </c>
      <c r="B636" s="386"/>
      <c r="C636" s="558">
        <v>72</v>
      </c>
      <c r="D636" s="561"/>
      <c r="E636" s="389">
        <v>14380</v>
      </c>
      <c r="F636" s="388">
        <f t="shared" si="29"/>
        <v>3263</v>
      </c>
      <c r="G636" s="466">
        <f t="shared" si="27"/>
        <v>2397</v>
      </c>
      <c r="H636" s="562"/>
    </row>
    <row r="637" spans="1:8" x14ac:dyDescent="0.2">
      <c r="A637" s="378">
        <v>776</v>
      </c>
      <c r="B637" s="386"/>
      <c r="C637" s="558">
        <v>72</v>
      </c>
      <c r="D637" s="561"/>
      <c r="E637" s="389">
        <v>14380</v>
      </c>
      <c r="F637" s="388">
        <f t="shared" si="29"/>
        <v>3263</v>
      </c>
      <c r="G637" s="466">
        <f t="shared" si="27"/>
        <v>2397</v>
      </c>
      <c r="H637" s="562"/>
    </row>
    <row r="638" spans="1:8" x14ac:dyDescent="0.2">
      <c r="A638" s="378">
        <v>777</v>
      </c>
      <c r="B638" s="386"/>
      <c r="C638" s="558">
        <v>72</v>
      </c>
      <c r="D638" s="561"/>
      <c r="E638" s="389">
        <v>14380</v>
      </c>
      <c r="F638" s="388">
        <f t="shared" si="29"/>
        <v>3263</v>
      </c>
      <c r="G638" s="466">
        <f t="shared" si="27"/>
        <v>2397</v>
      </c>
      <c r="H638" s="562"/>
    </row>
    <row r="639" spans="1:8" x14ac:dyDescent="0.2">
      <c r="A639" s="378">
        <v>778</v>
      </c>
      <c r="B639" s="386"/>
      <c r="C639" s="558">
        <v>72</v>
      </c>
      <c r="D639" s="561"/>
      <c r="E639" s="389">
        <v>14380</v>
      </c>
      <c r="F639" s="388">
        <f t="shared" si="29"/>
        <v>3263</v>
      </c>
      <c r="G639" s="466">
        <f t="shared" si="27"/>
        <v>2397</v>
      </c>
      <c r="H639" s="562"/>
    </row>
    <row r="640" spans="1:8" x14ac:dyDescent="0.2">
      <c r="A640" s="378">
        <v>779</v>
      </c>
      <c r="B640" s="386"/>
      <c r="C640" s="558">
        <v>72</v>
      </c>
      <c r="D640" s="561"/>
      <c r="E640" s="389">
        <v>14380</v>
      </c>
      <c r="F640" s="388">
        <f t="shared" si="29"/>
        <v>3263</v>
      </c>
      <c r="G640" s="466">
        <f t="shared" si="27"/>
        <v>2397</v>
      </c>
      <c r="H640" s="562"/>
    </row>
    <row r="641" spans="1:8" x14ac:dyDescent="0.2">
      <c r="A641" s="378">
        <v>780</v>
      </c>
      <c r="B641" s="386"/>
      <c r="C641" s="558">
        <v>72</v>
      </c>
      <c r="D641" s="561"/>
      <c r="E641" s="389">
        <v>14380</v>
      </c>
      <c r="F641" s="388">
        <f t="shared" si="29"/>
        <v>3263</v>
      </c>
      <c r="G641" s="466">
        <f t="shared" si="27"/>
        <v>2397</v>
      </c>
      <c r="H641" s="562"/>
    </row>
    <row r="642" spans="1:8" x14ac:dyDescent="0.2">
      <c r="A642" s="378">
        <v>781</v>
      </c>
      <c r="B642" s="386"/>
      <c r="C642" s="558">
        <v>72</v>
      </c>
      <c r="D642" s="561"/>
      <c r="E642" s="389">
        <v>14380</v>
      </c>
      <c r="F642" s="388">
        <f t="shared" si="29"/>
        <v>3263</v>
      </c>
      <c r="G642" s="466">
        <f t="shared" si="27"/>
        <v>2397</v>
      </c>
      <c r="H642" s="562"/>
    </row>
    <row r="643" spans="1:8" x14ac:dyDescent="0.2">
      <c r="A643" s="378">
        <v>782</v>
      </c>
      <c r="B643" s="386"/>
      <c r="C643" s="558">
        <v>72</v>
      </c>
      <c r="D643" s="561"/>
      <c r="E643" s="389">
        <v>14380</v>
      </c>
      <c r="F643" s="388">
        <f t="shared" si="29"/>
        <v>3263</v>
      </c>
      <c r="G643" s="466">
        <f t="shared" si="27"/>
        <v>2397</v>
      </c>
      <c r="H643" s="562"/>
    </row>
    <row r="644" spans="1:8" x14ac:dyDescent="0.2">
      <c r="A644" s="378">
        <v>783</v>
      </c>
      <c r="B644" s="386"/>
      <c r="C644" s="558">
        <v>72</v>
      </c>
      <c r="D644" s="561"/>
      <c r="E644" s="389">
        <v>14380</v>
      </c>
      <c r="F644" s="388">
        <f t="shared" si="29"/>
        <v>3263</v>
      </c>
      <c r="G644" s="466">
        <f t="shared" si="27"/>
        <v>2397</v>
      </c>
      <c r="H644" s="562"/>
    </row>
    <row r="645" spans="1:8" x14ac:dyDescent="0.2">
      <c r="A645" s="378">
        <v>784</v>
      </c>
      <c r="B645" s="386"/>
      <c r="C645" s="558">
        <v>72</v>
      </c>
      <c r="D645" s="561"/>
      <c r="E645" s="389">
        <v>14380</v>
      </c>
      <c r="F645" s="388">
        <f t="shared" si="29"/>
        <v>3263</v>
      </c>
      <c r="G645" s="466">
        <f t="shared" si="27"/>
        <v>2397</v>
      </c>
      <c r="H645" s="562"/>
    </row>
    <row r="646" spans="1:8" x14ac:dyDescent="0.2">
      <c r="A646" s="378">
        <v>785</v>
      </c>
      <c r="B646" s="386"/>
      <c r="C646" s="558">
        <v>72</v>
      </c>
      <c r="D646" s="561"/>
      <c r="E646" s="389">
        <v>14380</v>
      </c>
      <c r="F646" s="388">
        <f t="shared" si="29"/>
        <v>3263</v>
      </c>
      <c r="G646" s="466">
        <f t="shared" si="27"/>
        <v>2397</v>
      </c>
      <c r="H646" s="562"/>
    </row>
    <row r="647" spans="1:8" x14ac:dyDescent="0.2">
      <c r="A647" s="378">
        <v>786</v>
      </c>
      <c r="B647" s="386"/>
      <c r="C647" s="558">
        <v>72</v>
      </c>
      <c r="D647" s="561"/>
      <c r="E647" s="389">
        <v>14380</v>
      </c>
      <c r="F647" s="388">
        <f t="shared" si="29"/>
        <v>3263</v>
      </c>
      <c r="G647" s="466">
        <f t="shared" si="27"/>
        <v>2397</v>
      </c>
      <c r="H647" s="562"/>
    </row>
    <row r="648" spans="1:8" x14ac:dyDescent="0.2">
      <c r="A648" s="378">
        <v>787</v>
      </c>
      <c r="B648" s="386"/>
      <c r="C648" s="558">
        <v>72</v>
      </c>
      <c r="D648" s="561"/>
      <c r="E648" s="389">
        <v>14380</v>
      </c>
      <c r="F648" s="388">
        <f t="shared" si="29"/>
        <v>3263</v>
      </c>
      <c r="G648" s="466">
        <f t="shared" si="27"/>
        <v>2397</v>
      </c>
      <c r="H648" s="562"/>
    </row>
    <row r="649" spans="1:8" x14ac:dyDescent="0.2">
      <c r="A649" s="378">
        <v>788</v>
      </c>
      <c r="B649" s="386"/>
      <c r="C649" s="558">
        <v>72</v>
      </c>
      <c r="D649" s="561"/>
      <c r="E649" s="389">
        <v>14380</v>
      </c>
      <c r="F649" s="388">
        <f t="shared" si="29"/>
        <v>3263</v>
      </c>
      <c r="G649" s="466">
        <f t="shared" si="27"/>
        <v>2397</v>
      </c>
      <c r="H649" s="562"/>
    </row>
    <row r="650" spans="1:8" x14ac:dyDescent="0.2">
      <c r="A650" s="378">
        <v>789</v>
      </c>
      <c r="B650" s="386"/>
      <c r="C650" s="558">
        <v>72</v>
      </c>
      <c r="D650" s="561"/>
      <c r="E650" s="389">
        <v>14380</v>
      </c>
      <c r="F650" s="388">
        <f t="shared" si="29"/>
        <v>3263</v>
      </c>
      <c r="G650" s="466">
        <f t="shared" si="27"/>
        <v>2397</v>
      </c>
      <c r="H650" s="562"/>
    </row>
    <row r="651" spans="1:8" x14ac:dyDescent="0.2">
      <c r="A651" s="378">
        <v>790</v>
      </c>
      <c r="B651" s="386"/>
      <c r="C651" s="558">
        <v>72</v>
      </c>
      <c r="D651" s="561"/>
      <c r="E651" s="389">
        <v>14380</v>
      </c>
      <c r="F651" s="388">
        <f t="shared" si="29"/>
        <v>3263</v>
      </c>
      <c r="G651" s="466">
        <f t="shared" si="27"/>
        <v>2397</v>
      </c>
      <c r="H651" s="562"/>
    </row>
    <row r="652" spans="1:8" x14ac:dyDescent="0.2">
      <c r="A652" s="378">
        <v>791</v>
      </c>
      <c r="B652" s="386"/>
      <c r="C652" s="558">
        <v>72</v>
      </c>
      <c r="D652" s="561"/>
      <c r="E652" s="389">
        <v>14380</v>
      </c>
      <c r="F652" s="388">
        <f t="shared" si="29"/>
        <v>3263</v>
      </c>
      <c r="G652" s="466">
        <f t="shared" si="27"/>
        <v>2397</v>
      </c>
      <c r="H652" s="562"/>
    </row>
    <row r="653" spans="1:8" x14ac:dyDescent="0.2">
      <c r="A653" s="378">
        <v>792</v>
      </c>
      <c r="B653" s="386"/>
      <c r="C653" s="558">
        <v>72</v>
      </c>
      <c r="D653" s="561"/>
      <c r="E653" s="389">
        <v>14380</v>
      </c>
      <c r="F653" s="388">
        <f t="shared" si="29"/>
        <v>3263</v>
      </c>
      <c r="G653" s="466">
        <f t="shared" ref="G653:G716" si="30">ROUND(12*(1/C653*E653),0)</f>
        <v>2397</v>
      </c>
      <c r="H653" s="562"/>
    </row>
    <row r="654" spans="1:8" x14ac:dyDescent="0.2">
      <c r="A654" s="378">
        <v>793</v>
      </c>
      <c r="B654" s="386"/>
      <c r="C654" s="558">
        <v>72</v>
      </c>
      <c r="D654" s="561"/>
      <c r="E654" s="389">
        <v>14380</v>
      </c>
      <c r="F654" s="388">
        <f t="shared" si="29"/>
        <v>3263</v>
      </c>
      <c r="G654" s="466">
        <f t="shared" si="30"/>
        <v>2397</v>
      </c>
      <c r="H654" s="562"/>
    </row>
    <row r="655" spans="1:8" x14ac:dyDescent="0.2">
      <c r="A655" s="378">
        <v>794</v>
      </c>
      <c r="B655" s="386"/>
      <c r="C655" s="558">
        <v>72</v>
      </c>
      <c r="D655" s="561"/>
      <c r="E655" s="389">
        <v>14380</v>
      </c>
      <c r="F655" s="388">
        <f t="shared" ref="F655:F718" si="31">ROUND(12*1.3614*(1/C655*E655)+H655,0)</f>
        <v>3263</v>
      </c>
      <c r="G655" s="466">
        <f t="shared" si="30"/>
        <v>2397</v>
      </c>
      <c r="H655" s="562"/>
    </row>
    <row r="656" spans="1:8" x14ac:dyDescent="0.2">
      <c r="A656" s="378">
        <v>795</v>
      </c>
      <c r="B656" s="386"/>
      <c r="C656" s="558">
        <v>72</v>
      </c>
      <c r="D656" s="561"/>
      <c r="E656" s="389">
        <v>14380</v>
      </c>
      <c r="F656" s="388">
        <f t="shared" si="31"/>
        <v>3263</v>
      </c>
      <c r="G656" s="466">
        <f t="shared" si="30"/>
        <v>2397</v>
      </c>
      <c r="H656" s="562"/>
    </row>
    <row r="657" spans="1:8" x14ac:dyDescent="0.2">
      <c r="A657" s="378">
        <v>796</v>
      </c>
      <c r="B657" s="386"/>
      <c r="C657" s="558">
        <v>72</v>
      </c>
      <c r="D657" s="561"/>
      <c r="E657" s="389">
        <v>14380</v>
      </c>
      <c r="F657" s="388">
        <f t="shared" si="31"/>
        <v>3263</v>
      </c>
      <c r="G657" s="466">
        <f t="shared" si="30"/>
        <v>2397</v>
      </c>
      <c r="H657" s="562"/>
    </row>
    <row r="658" spans="1:8" x14ac:dyDescent="0.2">
      <c r="A658" s="378">
        <v>797</v>
      </c>
      <c r="B658" s="386"/>
      <c r="C658" s="558">
        <v>72</v>
      </c>
      <c r="D658" s="561"/>
      <c r="E658" s="389">
        <v>14380</v>
      </c>
      <c r="F658" s="388">
        <f t="shared" si="31"/>
        <v>3263</v>
      </c>
      <c r="G658" s="466">
        <f t="shared" si="30"/>
        <v>2397</v>
      </c>
      <c r="H658" s="562"/>
    </row>
    <row r="659" spans="1:8" x14ac:dyDescent="0.2">
      <c r="A659" s="378">
        <v>798</v>
      </c>
      <c r="B659" s="386"/>
      <c r="C659" s="558">
        <v>72</v>
      </c>
      <c r="D659" s="561"/>
      <c r="E659" s="389">
        <v>14380</v>
      </c>
      <c r="F659" s="388">
        <f t="shared" si="31"/>
        <v>3263</v>
      </c>
      <c r="G659" s="466">
        <f t="shared" si="30"/>
        <v>2397</v>
      </c>
      <c r="H659" s="562"/>
    </row>
    <row r="660" spans="1:8" x14ac:dyDescent="0.2">
      <c r="A660" s="378">
        <v>799</v>
      </c>
      <c r="B660" s="386"/>
      <c r="C660" s="558">
        <v>72</v>
      </c>
      <c r="D660" s="561"/>
      <c r="E660" s="389">
        <v>14380</v>
      </c>
      <c r="F660" s="388">
        <f t="shared" si="31"/>
        <v>3263</v>
      </c>
      <c r="G660" s="466">
        <f t="shared" si="30"/>
        <v>2397</v>
      </c>
      <c r="H660" s="562"/>
    </row>
    <row r="661" spans="1:8" x14ac:dyDescent="0.2">
      <c r="A661" s="378">
        <v>800</v>
      </c>
      <c r="B661" s="386"/>
      <c r="C661" s="558">
        <v>72</v>
      </c>
      <c r="D661" s="561"/>
      <c r="E661" s="389">
        <v>14380</v>
      </c>
      <c r="F661" s="388">
        <f t="shared" si="31"/>
        <v>3263</v>
      </c>
      <c r="G661" s="466">
        <f t="shared" si="30"/>
        <v>2397</v>
      </c>
      <c r="H661" s="562"/>
    </row>
    <row r="662" spans="1:8" x14ac:dyDescent="0.2">
      <c r="A662" s="378">
        <v>801</v>
      </c>
      <c r="B662" s="386"/>
      <c r="C662" s="558">
        <v>72</v>
      </c>
      <c r="D662" s="561"/>
      <c r="E662" s="389">
        <v>14380</v>
      </c>
      <c r="F662" s="388">
        <f t="shared" si="31"/>
        <v>3263</v>
      </c>
      <c r="G662" s="466">
        <f t="shared" si="30"/>
        <v>2397</v>
      </c>
      <c r="H662" s="562"/>
    </row>
    <row r="663" spans="1:8" x14ac:dyDescent="0.2">
      <c r="A663" s="378">
        <v>802</v>
      </c>
      <c r="B663" s="386"/>
      <c r="C663" s="558">
        <v>72</v>
      </c>
      <c r="D663" s="561"/>
      <c r="E663" s="389">
        <v>14380</v>
      </c>
      <c r="F663" s="388">
        <f t="shared" si="31"/>
        <v>3263</v>
      </c>
      <c r="G663" s="466">
        <f t="shared" si="30"/>
        <v>2397</v>
      </c>
      <c r="H663" s="562"/>
    </row>
    <row r="664" spans="1:8" x14ac:dyDescent="0.2">
      <c r="A664" s="378">
        <v>803</v>
      </c>
      <c r="B664" s="386"/>
      <c r="C664" s="558">
        <v>72</v>
      </c>
      <c r="D664" s="561"/>
      <c r="E664" s="389">
        <v>14380</v>
      </c>
      <c r="F664" s="388">
        <f t="shared" si="31"/>
        <v>3263</v>
      </c>
      <c r="G664" s="466">
        <f t="shared" si="30"/>
        <v>2397</v>
      </c>
      <c r="H664" s="562"/>
    </row>
    <row r="665" spans="1:8" x14ac:dyDescent="0.2">
      <c r="A665" s="378">
        <v>804</v>
      </c>
      <c r="B665" s="386"/>
      <c r="C665" s="558">
        <v>72</v>
      </c>
      <c r="D665" s="561"/>
      <c r="E665" s="389">
        <v>14380</v>
      </c>
      <c r="F665" s="388">
        <f t="shared" si="31"/>
        <v>3263</v>
      </c>
      <c r="G665" s="466">
        <f t="shared" si="30"/>
        <v>2397</v>
      </c>
      <c r="H665" s="562"/>
    </row>
    <row r="666" spans="1:8" x14ac:dyDescent="0.2">
      <c r="A666" s="378">
        <v>805</v>
      </c>
      <c r="B666" s="386"/>
      <c r="C666" s="558">
        <v>72</v>
      </c>
      <c r="D666" s="561"/>
      <c r="E666" s="389">
        <v>14380</v>
      </c>
      <c r="F666" s="388">
        <f t="shared" si="31"/>
        <v>3263</v>
      </c>
      <c r="G666" s="466">
        <f t="shared" si="30"/>
        <v>2397</v>
      </c>
      <c r="H666" s="562"/>
    </row>
    <row r="667" spans="1:8" x14ac:dyDescent="0.2">
      <c r="A667" s="378">
        <v>806</v>
      </c>
      <c r="B667" s="386"/>
      <c r="C667" s="558">
        <v>72</v>
      </c>
      <c r="D667" s="561"/>
      <c r="E667" s="389">
        <v>14380</v>
      </c>
      <c r="F667" s="388">
        <f t="shared" si="31"/>
        <v>3263</v>
      </c>
      <c r="G667" s="466">
        <f t="shared" si="30"/>
        <v>2397</v>
      </c>
      <c r="H667" s="562"/>
    </row>
    <row r="668" spans="1:8" x14ac:dyDescent="0.2">
      <c r="A668" s="378">
        <v>807</v>
      </c>
      <c r="B668" s="386"/>
      <c r="C668" s="558">
        <v>72</v>
      </c>
      <c r="D668" s="561"/>
      <c r="E668" s="389">
        <v>14380</v>
      </c>
      <c r="F668" s="388">
        <f t="shared" si="31"/>
        <v>3263</v>
      </c>
      <c r="G668" s="466">
        <f t="shared" si="30"/>
        <v>2397</v>
      </c>
      <c r="H668" s="562"/>
    </row>
    <row r="669" spans="1:8" x14ac:dyDescent="0.2">
      <c r="A669" s="378">
        <v>808</v>
      </c>
      <c r="B669" s="386"/>
      <c r="C669" s="558">
        <v>72</v>
      </c>
      <c r="D669" s="561"/>
      <c r="E669" s="389">
        <v>14380</v>
      </c>
      <c r="F669" s="388">
        <f t="shared" si="31"/>
        <v>3263</v>
      </c>
      <c r="G669" s="466">
        <f t="shared" si="30"/>
        <v>2397</v>
      </c>
      <c r="H669" s="562"/>
    </row>
    <row r="670" spans="1:8" x14ac:dyDescent="0.2">
      <c r="A670" s="378">
        <v>809</v>
      </c>
      <c r="B670" s="386"/>
      <c r="C670" s="558">
        <v>72</v>
      </c>
      <c r="D670" s="561"/>
      <c r="E670" s="389">
        <v>14380</v>
      </c>
      <c r="F670" s="388">
        <f t="shared" si="31"/>
        <v>3263</v>
      </c>
      <c r="G670" s="466">
        <f t="shared" si="30"/>
        <v>2397</v>
      </c>
      <c r="H670" s="562"/>
    </row>
    <row r="671" spans="1:8" x14ac:dyDescent="0.2">
      <c r="A671" s="378">
        <v>810</v>
      </c>
      <c r="B671" s="386"/>
      <c r="C671" s="558">
        <v>72</v>
      </c>
      <c r="D671" s="561"/>
      <c r="E671" s="389">
        <v>14380</v>
      </c>
      <c r="F671" s="388">
        <f t="shared" si="31"/>
        <v>3263</v>
      </c>
      <c r="G671" s="466">
        <f t="shared" si="30"/>
        <v>2397</v>
      </c>
      <c r="H671" s="562"/>
    </row>
    <row r="672" spans="1:8" x14ac:dyDescent="0.2">
      <c r="A672" s="378">
        <v>811</v>
      </c>
      <c r="B672" s="386"/>
      <c r="C672" s="558">
        <v>72</v>
      </c>
      <c r="D672" s="561"/>
      <c r="E672" s="389">
        <v>14380</v>
      </c>
      <c r="F672" s="388">
        <f t="shared" si="31"/>
        <v>3263</v>
      </c>
      <c r="G672" s="466">
        <f t="shared" si="30"/>
        <v>2397</v>
      </c>
      <c r="H672" s="562"/>
    </row>
    <row r="673" spans="1:8" x14ac:dyDescent="0.2">
      <c r="A673" s="378">
        <v>812</v>
      </c>
      <c r="B673" s="386"/>
      <c r="C673" s="558">
        <v>72</v>
      </c>
      <c r="D673" s="561"/>
      <c r="E673" s="389">
        <v>14380</v>
      </c>
      <c r="F673" s="388">
        <f t="shared" si="31"/>
        <v>3263</v>
      </c>
      <c r="G673" s="466">
        <f t="shared" si="30"/>
        <v>2397</v>
      </c>
      <c r="H673" s="562"/>
    </row>
    <row r="674" spans="1:8" x14ac:dyDescent="0.2">
      <c r="A674" s="378">
        <v>813</v>
      </c>
      <c r="B674" s="386"/>
      <c r="C674" s="558">
        <v>72</v>
      </c>
      <c r="D674" s="561"/>
      <c r="E674" s="389">
        <v>14380</v>
      </c>
      <c r="F674" s="388">
        <f t="shared" si="31"/>
        <v>3263</v>
      </c>
      <c r="G674" s="466">
        <f t="shared" si="30"/>
        <v>2397</v>
      </c>
      <c r="H674" s="562"/>
    </row>
    <row r="675" spans="1:8" x14ac:dyDescent="0.2">
      <c r="A675" s="378">
        <v>814</v>
      </c>
      <c r="B675" s="386"/>
      <c r="C675" s="558">
        <v>72</v>
      </c>
      <c r="D675" s="561"/>
      <c r="E675" s="389">
        <v>14380</v>
      </c>
      <c r="F675" s="388">
        <f t="shared" si="31"/>
        <v>3263</v>
      </c>
      <c r="G675" s="466">
        <f t="shared" si="30"/>
        <v>2397</v>
      </c>
      <c r="H675" s="562"/>
    </row>
    <row r="676" spans="1:8" x14ac:dyDescent="0.2">
      <c r="A676" s="378">
        <v>815</v>
      </c>
      <c r="B676" s="386"/>
      <c r="C676" s="558">
        <v>72</v>
      </c>
      <c r="D676" s="561"/>
      <c r="E676" s="389">
        <v>14380</v>
      </c>
      <c r="F676" s="388">
        <f t="shared" si="31"/>
        <v>3263</v>
      </c>
      <c r="G676" s="466">
        <f t="shared" si="30"/>
        <v>2397</v>
      </c>
      <c r="H676" s="562"/>
    </row>
    <row r="677" spans="1:8" x14ac:dyDescent="0.2">
      <c r="A677" s="378">
        <v>816</v>
      </c>
      <c r="B677" s="386"/>
      <c r="C677" s="558">
        <v>72</v>
      </c>
      <c r="D677" s="561"/>
      <c r="E677" s="389">
        <v>14380</v>
      </c>
      <c r="F677" s="388">
        <f t="shared" si="31"/>
        <v>3263</v>
      </c>
      <c r="G677" s="466">
        <f t="shared" si="30"/>
        <v>2397</v>
      </c>
      <c r="H677" s="562"/>
    </row>
    <row r="678" spans="1:8" x14ac:dyDescent="0.2">
      <c r="A678" s="378">
        <v>817</v>
      </c>
      <c r="B678" s="386"/>
      <c r="C678" s="558">
        <v>72</v>
      </c>
      <c r="D678" s="561"/>
      <c r="E678" s="389">
        <v>14380</v>
      </c>
      <c r="F678" s="388">
        <f t="shared" si="31"/>
        <v>3263</v>
      </c>
      <c r="G678" s="466">
        <f t="shared" si="30"/>
        <v>2397</v>
      </c>
      <c r="H678" s="562"/>
    </row>
    <row r="679" spans="1:8" x14ac:dyDescent="0.2">
      <c r="A679" s="378">
        <v>818</v>
      </c>
      <c r="B679" s="386"/>
      <c r="C679" s="558">
        <v>72</v>
      </c>
      <c r="D679" s="561"/>
      <c r="E679" s="389">
        <v>14380</v>
      </c>
      <c r="F679" s="388">
        <f t="shared" si="31"/>
        <v>3263</v>
      </c>
      <c r="G679" s="466">
        <f t="shared" si="30"/>
        <v>2397</v>
      </c>
      <c r="H679" s="562"/>
    </row>
    <row r="680" spans="1:8" x14ac:dyDescent="0.2">
      <c r="A680" s="378">
        <v>819</v>
      </c>
      <c r="B680" s="386"/>
      <c r="C680" s="558">
        <v>72</v>
      </c>
      <c r="D680" s="561"/>
      <c r="E680" s="389">
        <v>14380</v>
      </c>
      <c r="F680" s="388">
        <f t="shared" si="31"/>
        <v>3263</v>
      </c>
      <c r="G680" s="466">
        <f t="shared" si="30"/>
        <v>2397</v>
      </c>
      <c r="H680" s="562"/>
    </row>
    <row r="681" spans="1:8" x14ac:dyDescent="0.2">
      <c r="A681" s="378">
        <v>820</v>
      </c>
      <c r="B681" s="386"/>
      <c r="C681" s="558">
        <v>72</v>
      </c>
      <c r="D681" s="561"/>
      <c r="E681" s="389">
        <v>14380</v>
      </c>
      <c r="F681" s="388">
        <f t="shared" si="31"/>
        <v>3263</v>
      </c>
      <c r="G681" s="466">
        <f t="shared" si="30"/>
        <v>2397</v>
      </c>
      <c r="H681" s="562"/>
    </row>
    <row r="682" spans="1:8" x14ac:dyDescent="0.2">
      <c r="A682" s="378">
        <v>821</v>
      </c>
      <c r="B682" s="386"/>
      <c r="C682" s="558">
        <v>72</v>
      </c>
      <c r="D682" s="561"/>
      <c r="E682" s="389">
        <v>14380</v>
      </c>
      <c r="F682" s="388">
        <f t="shared" si="31"/>
        <v>3263</v>
      </c>
      <c r="G682" s="466">
        <f t="shared" si="30"/>
        <v>2397</v>
      </c>
      <c r="H682" s="562"/>
    </row>
    <row r="683" spans="1:8" x14ac:dyDescent="0.2">
      <c r="A683" s="378">
        <v>822</v>
      </c>
      <c r="B683" s="386"/>
      <c r="C683" s="558">
        <v>72</v>
      </c>
      <c r="D683" s="561"/>
      <c r="E683" s="389">
        <v>14380</v>
      </c>
      <c r="F683" s="388">
        <f t="shared" si="31"/>
        <v>3263</v>
      </c>
      <c r="G683" s="466">
        <f t="shared" si="30"/>
        <v>2397</v>
      </c>
      <c r="H683" s="562"/>
    </row>
    <row r="684" spans="1:8" x14ac:dyDescent="0.2">
      <c r="A684" s="378">
        <v>823</v>
      </c>
      <c r="B684" s="386"/>
      <c r="C684" s="558">
        <v>72</v>
      </c>
      <c r="D684" s="561"/>
      <c r="E684" s="389">
        <v>14380</v>
      </c>
      <c r="F684" s="388">
        <f t="shared" si="31"/>
        <v>3263</v>
      </c>
      <c r="G684" s="466">
        <f t="shared" si="30"/>
        <v>2397</v>
      </c>
      <c r="H684" s="562"/>
    </row>
    <row r="685" spans="1:8" x14ac:dyDescent="0.2">
      <c r="A685" s="378">
        <v>824</v>
      </c>
      <c r="B685" s="386"/>
      <c r="C685" s="558">
        <v>72</v>
      </c>
      <c r="D685" s="561"/>
      <c r="E685" s="389">
        <v>14380</v>
      </c>
      <c r="F685" s="388">
        <f t="shared" si="31"/>
        <v>3263</v>
      </c>
      <c r="G685" s="466">
        <f t="shared" si="30"/>
        <v>2397</v>
      </c>
      <c r="H685" s="562"/>
    </row>
    <row r="686" spans="1:8" x14ac:dyDescent="0.2">
      <c r="A686" s="378">
        <v>825</v>
      </c>
      <c r="B686" s="386"/>
      <c r="C686" s="558">
        <v>72</v>
      </c>
      <c r="D686" s="561"/>
      <c r="E686" s="389">
        <v>14380</v>
      </c>
      <c r="F686" s="388">
        <f t="shared" si="31"/>
        <v>3263</v>
      </c>
      <c r="G686" s="466">
        <f t="shared" si="30"/>
        <v>2397</v>
      </c>
      <c r="H686" s="562"/>
    </row>
    <row r="687" spans="1:8" x14ac:dyDescent="0.2">
      <c r="A687" s="378">
        <v>826</v>
      </c>
      <c r="B687" s="386"/>
      <c r="C687" s="558">
        <v>72</v>
      </c>
      <c r="D687" s="561"/>
      <c r="E687" s="389">
        <v>14380</v>
      </c>
      <c r="F687" s="388">
        <f t="shared" si="31"/>
        <v>3263</v>
      </c>
      <c r="G687" s="466">
        <f t="shared" si="30"/>
        <v>2397</v>
      </c>
      <c r="H687" s="562"/>
    </row>
    <row r="688" spans="1:8" x14ac:dyDescent="0.2">
      <c r="A688" s="378">
        <v>827</v>
      </c>
      <c r="B688" s="386"/>
      <c r="C688" s="558">
        <v>72</v>
      </c>
      <c r="D688" s="561"/>
      <c r="E688" s="389">
        <v>14380</v>
      </c>
      <c r="F688" s="388">
        <f t="shared" si="31"/>
        <v>3263</v>
      </c>
      <c r="G688" s="466">
        <f t="shared" si="30"/>
        <v>2397</v>
      </c>
      <c r="H688" s="562"/>
    </row>
    <row r="689" spans="1:8" x14ac:dyDescent="0.2">
      <c r="A689" s="378">
        <v>828</v>
      </c>
      <c r="B689" s="386"/>
      <c r="C689" s="558">
        <v>72</v>
      </c>
      <c r="D689" s="561"/>
      <c r="E689" s="389">
        <v>14380</v>
      </c>
      <c r="F689" s="388">
        <f t="shared" si="31"/>
        <v>3263</v>
      </c>
      <c r="G689" s="466">
        <f t="shared" si="30"/>
        <v>2397</v>
      </c>
      <c r="H689" s="562"/>
    </row>
    <row r="690" spans="1:8" x14ac:dyDescent="0.2">
      <c r="A690" s="378">
        <v>829</v>
      </c>
      <c r="B690" s="386"/>
      <c r="C690" s="558">
        <v>72</v>
      </c>
      <c r="D690" s="561"/>
      <c r="E690" s="389">
        <v>14380</v>
      </c>
      <c r="F690" s="388">
        <f t="shared" si="31"/>
        <v>3263</v>
      </c>
      <c r="G690" s="466">
        <f t="shared" si="30"/>
        <v>2397</v>
      </c>
      <c r="H690" s="562"/>
    </row>
    <row r="691" spans="1:8" x14ac:dyDescent="0.2">
      <c r="A691" s="378">
        <v>830</v>
      </c>
      <c r="B691" s="386"/>
      <c r="C691" s="558">
        <v>72</v>
      </c>
      <c r="D691" s="561"/>
      <c r="E691" s="389">
        <v>14380</v>
      </c>
      <c r="F691" s="388">
        <f t="shared" si="31"/>
        <v>3263</v>
      </c>
      <c r="G691" s="466">
        <f t="shared" si="30"/>
        <v>2397</v>
      </c>
      <c r="H691" s="562"/>
    </row>
    <row r="692" spans="1:8" x14ac:dyDescent="0.2">
      <c r="A692" s="378">
        <v>831</v>
      </c>
      <c r="B692" s="386"/>
      <c r="C692" s="558">
        <v>72</v>
      </c>
      <c r="D692" s="561"/>
      <c r="E692" s="389">
        <v>14380</v>
      </c>
      <c r="F692" s="388">
        <f t="shared" si="31"/>
        <v>3263</v>
      </c>
      <c r="G692" s="466">
        <f t="shared" si="30"/>
        <v>2397</v>
      </c>
      <c r="H692" s="562"/>
    </row>
    <row r="693" spans="1:8" x14ac:dyDescent="0.2">
      <c r="A693" s="378">
        <v>832</v>
      </c>
      <c r="B693" s="386"/>
      <c r="C693" s="558">
        <v>72</v>
      </c>
      <c r="D693" s="561"/>
      <c r="E693" s="389">
        <v>14380</v>
      </c>
      <c r="F693" s="388">
        <f t="shared" si="31"/>
        <v>3263</v>
      </c>
      <c r="G693" s="466">
        <f t="shared" si="30"/>
        <v>2397</v>
      </c>
      <c r="H693" s="562"/>
    </row>
    <row r="694" spans="1:8" x14ac:dyDescent="0.2">
      <c r="A694" s="378">
        <v>833</v>
      </c>
      <c r="B694" s="386"/>
      <c r="C694" s="558">
        <v>72</v>
      </c>
      <c r="D694" s="561"/>
      <c r="E694" s="389">
        <v>14380</v>
      </c>
      <c r="F694" s="388">
        <f t="shared" si="31"/>
        <v>3263</v>
      </c>
      <c r="G694" s="466">
        <f t="shared" si="30"/>
        <v>2397</v>
      </c>
      <c r="H694" s="562"/>
    </row>
    <row r="695" spans="1:8" x14ac:dyDescent="0.2">
      <c r="A695" s="378">
        <v>834</v>
      </c>
      <c r="B695" s="386"/>
      <c r="C695" s="558">
        <v>72</v>
      </c>
      <c r="D695" s="561"/>
      <c r="E695" s="389">
        <v>14380</v>
      </c>
      <c r="F695" s="388">
        <f t="shared" si="31"/>
        <v>3263</v>
      </c>
      <c r="G695" s="466">
        <f t="shared" si="30"/>
        <v>2397</v>
      </c>
      <c r="H695" s="562"/>
    </row>
    <row r="696" spans="1:8" x14ac:dyDescent="0.2">
      <c r="A696" s="378">
        <v>835</v>
      </c>
      <c r="B696" s="386"/>
      <c r="C696" s="558">
        <v>72</v>
      </c>
      <c r="D696" s="561"/>
      <c r="E696" s="389">
        <v>14380</v>
      </c>
      <c r="F696" s="388">
        <f t="shared" si="31"/>
        <v>3263</v>
      </c>
      <c r="G696" s="466">
        <f t="shared" si="30"/>
        <v>2397</v>
      </c>
      <c r="H696" s="562"/>
    </row>
    <row r="697" spans="1:8" x14ac:dyDescent="0.2">
      <c r="A697" s="378">
        <v>836</v>
      </c>
      <c r="B697" s="386"/>
      <c r="C697" s="558">
        <v>72</v>
      </c>
      <c r="D697" s="561"/>
      <c r="E697" s="389">
        <v>14380</v>
      </c>
      <c r="F697" s="388">
        <f t="shared" si="31"/>
        <v>3263</v>
      </c>
      <c r="G697" s="466">
        <f t="shared" si="30"/>
        <v>2397</v>
      </c>
      <c r="H697" s="562"/>
    </row>
    <row r="698" spans="1:8" x14ac:dyDescent="0.2">
      <c r="A698" s="378">
        <v>837</v>
      </c>
      <c r="B698" s="386"/>
      <c r="C698" s="558">
        <v>72</v>
      </c>
      <c r="D698" s="561"/>
      <c r="E698" s="389">
        <v>14380</v>
      </c>
      <c r="F698" s="388">
        <f t="shared" si="31"/>
        <v>3263</v>
      </c>
      <c r="G698" s="466">
        <f t="shared" si="30"/>
        <v>2397</v>
      </c>
      <c r="H698" s="562"/>
    </row>
    <row r="699" spans="1:8" x14ac:dyDescent="0.2">
      <c r="A699" s="378">
        <v>838</v>
      </c>
      <c r="B699" s="386"/>
      <c r="C699" s="558">
        <v>72</v>
      </c>
      <c r="D699" s="561"/>
      <c r="E699" s="389">
        <v>14380</v>
      </c>
      <c r="F699" s="388">
        <f t="shared" si="31"/>
        <v>3263</v>
      </c>
      <c r="G699" s="466">
        <f t="shared" si="30"/>
        <v>2397</v>
      </c>
      <c r="H699" s="562"/>
    </row>
    <row r="700" spans="1:8" x14ac:dyDescent="0.2">
      <c r="A700" s="378">
        <v>839</v>
      </c>
      <c r="B700" s="386"/>
      <c r="C700" s="558">
        <v>72</v>
      </c>
      <c r="D700" s="561"/>
      <c r="E700" s="389">
        <v>14380</v>
      </c>
      <c r="F700" s="388">
        <f t="shared" si="31"/>
        <v>3263</v>
      </c>
      <c r="G700" s="466">
        <f t="shared" si="30"/>
        <v>2397</v>
      </c>
      <c r="H700" s="562"/>
    </row>
    <row r="701" spans="1:8" x14ac:dyDescent="0.2">
      <c r="A701" s="378">
        <v>840</v>
      </c>
      <c r="B701" s="386"/>
      <c r="C701" s="558">
        <v>72</v>
      </c>
      <c r="D701" s="561"/>
      <c r="E701" s="389">
        <v>14380</v>
      </c>
      <c r="F701" s="388">
        <f t="shared" si="31"/>
        <v>3263</v>
      </c>
      <c r="G701" s="466">
        <f t="shared" si="30"/>
        <v>2397</v>
      </c>
      <c r="H701" s="562"/>
    </row>
    <row r="702" spans="1:8" x14ac:dyDescent="0.2">
      <c r="A702" s="378">
        <v>841</v>
      </c>
      <c r="B702" s="386"/>
      <c r="C702" s="558">
        <v>72</v>
      </c>
      <c r="D702" s="561"/>
      <c r="E702" s="389">
        <v>14380</v>
      </c>
      <c r="F702" s="388">
        <f t="shared" si="31"/>
        <v>3263</v>
      </c>
      <c r="G702" s="466">
        <f t="shared" si="30"/>
        <v>2397</v>
      </c>
      <c r="H702" s="562"/>
    </row>
    <row r="703" spans="1:8" x14ac:dyDescent="0.2">
      <c r="A703" s="378">
        <v>842</v>
      </c>
      <c r="B703" s="386"/>
      <c r="C703" s="558">
        <v>72</v>
      </c>
      <c r="D703" s="561"/>
      <c r="E703" s="389">
        <v>14380</v>
      </c>
      <c r="F703" s="388">
        <f t="shared" si="31"/>
        <v>3263</v>
      </c>
      <c r="G703" s="466">
        <f t="shared" si="30"/>
        <v>2397</v>
      </c>
      <c r="H703" s="562"/>
    </row>
    <row r="704" spans="1:8" x14ac:dyDescent="0.2">
      <c r="A704" s="378">
        <v>843</v>
      </c>
      <c r="B704" s="386"/>
      <c r="C704" s="558">
        <v>72</v>
      </c>
      <c r="D704" s="561"/>
      <c r="E704" s="389">
        <v>14380</v>
      </c>
      <c r="F704" s="388">
        <f t="shared" si="31"/>
        <v>3263</v>
      </c>
      <c r="G704" s="466">
        <f t="shared" si="30"/>
        <v>2397</v>
      </c>
      <c r="H704" s="562"/>
    </row>
    <row r="705" spans="1:8" x14ac:dyDescent="0.2">
      <c r="A705" s="378">
        <v>844</v>
      </c>
      <c r="B705" s="386"/>
      <c r="C705" s="558">
        <v>72</v>
      </c>
      <c r="D705" s="561"/>
      <c r="E705" s="389">
        <v>14380</v>
      </c>
      <c r="F705" s="388">
        <f t="shared" si="31"/>
        <v>3263</v>
      </c>
      <c r="G705" s="466">
        <f t="shared" si="30"/>
        <v>2397</v>
      </c>
      <c r="H705" s="562"/>
    </row>
    <row r="706" spans="1:8" x14ac:dyDescent="0.2">
      <c r="A706" s="378">
        <v>845</v>
      </c>
      <c r="B706" s="386"/>
      <c r="C706" s="558">
        <v>72</v>
      </c>
      <c r="D706" s="561"/>
      <c r="E706" s="389">
        <v>14380</v>
      </c>
      <c r="F706" s="388">
        <f t="shared" si="31"/>
        <v>3263</v>
      </c>
      <c r="G706" s="466">
        <f t="shared" si="30"/>
        <v>2397</v>
      </c>
      <c r="H706" s="562"/>
    </row>
    <row r="707" spans="1:8" x14ac:dyDescent="0.2">
      <c r="A707" s="378">
        <v>846</v>
      </c>
      <c r="B707" s="386"/>
      <c r="C707" s="558">
        <v>72</v>
      </c>
      <c r="D707" s="561"/>
      <c r="E707" s="389">
        <v>14380</v>
      </c>
      <c r="F707" s="388">
        <f t="shared" si="31"/>
        <v>3263</v>
      </c>
      <c r="G707" s="466">
        <f t="shared" si="30"/>
        <v>2397</v>
      </c>
      <c r="H707" s="562"/>
    </row>
    <row r="708" spans="1:8" x14ac:dyDescent="0.2">
      <c r="A708" s="378">
        <v>847</v>
      </c>
      <c r="B708" s="386"/>
      <c r="C708" s="558">
        <v>72</v>
      </c>
      <c r="D708" s="561"/>
      <c r="E708" s="389">
        <v>14380</v>
      </c>
      <c r="F708" s="388">
        <f t="shared" si="31"/>
        <v>3263</v>
      </c>
      <c r="G708" s="466">
        <f t="shared" si="30"/>
        <v>2397</v>
      </c>
      <c r="H708" s="562"/>
    </row>
    <row r="709" spans="1:8" x14ac:dyDescent="0.2">
      <c r="A709" s="378">
        <v>848</v>
      </c>
      <c r="B709" s="386"/>
      <c r="C709" s="558">
        <v>72</v>
      </c>
      <c r="D709" s="561"/>
      <c r="E709" s="389">
        <v>14380</v>
      </c>
      <c r="F709" s="388">
        <f t="shared" si="31"/>
        <v>3263</v>
      </c>
      <c r="G709" s="466">
        <f t="shared" si="30"/>
        <v>2397</v>
      </c>
      <c r="H709" s="562"/>
    </row>
    <row r="710" spans="1:8" x14ac:dyDescent="0.2">
      <c r="A710" s="378">
        <v>849</v>
      </c>
      <c r="B710" s="386"/>
      <c r="C710" s="558">
        <v>72</v>
      </c>
      <c r="D710" s="561"/>
      <c r="E710" s="389">
        <v>14380</v>
      </c>
      <c r="F710" s="388">
        <f t="shared" si="31"/>
        <v>3263</v>
      </c>
      <c r="G710" s="466">
        <f t="shared" si="30"/>
        <v>2397</v>
      </c>
      <c r="H710" s="562"/>
    </row>
    <row r="711" spans="1:8" x14ac:dyDescent="0.2">
      <c r="A711" s="378">
        <v>850</v>
      </c>
      <c r="B711" s="386"/>
      <c r="C711" s="558">
        <v>72</v>
      </c>
      <c r="D711" s="561"/>
      <c r="E711" s="389">
        <v>14380</v>
      </c>
      <c r="F711" s="388">
        <f t="shared" si="31"/>
        <v>3263</v>
      </c>
      <c r="G711" s="466">
        <f t="shared" si="30"/>
        <v>2397</v>
      </c>
      <c r="H711" s="562"/>
    </row>
    <row r="712" spans="1:8" x14ac:dyDescent="0.2">
      <c r="A712" s="378">
        <v>851</v>
      </c>
      <c r="B712" s="386"/>
      <c r="C712" s="558">
        <v>72</v>
      </c>
      <c r="D712" s="561"/>
      <c r="E712" s="389">
        <v>14380</v>
      </c>
      <c r="F712" s="388">
        <f t="shared" si="31"/>
        <v>3263</v>
      </c>
      <c r="G712" s="466">
        <f t="shared" si="30"/>
        <v>2397</v>
      </c>
      <c r="H712" s="562"/>
    </row>
    <row r="713" spans="1:8" x14ac:dyDescent="0.2">
      <c r="A713" s="378">
        <v>852</v>
      </c>
      <c r="B713" s="386"/>
      <c r="C713" s="558">
        <v>72</v>
      </c>
      <c r="D713" s="561"/>
      <c r="E713" s="389">
        <v>14380</v>
      </c>
      <c r="F713" s="388">
        <f t="shared" si="31"/>
        <v>3263</v>
      </c>
      <c r="G713" s="466">
        <f t="shared" si="30"/>
        <v>2397</v>
      </c>
      <c r="H713" s="562"/>
    </row>
    <row r="714" spans="1:8" x14ac:dyDescent="0.2">
      <c r="A714" s="378">
        <v>853</v>
      </c>
      <c r="B714" s="386"/>
      <c r="C714" s="558">
        <v>72</v>
      </c>
      <c r="D714" s="561"/>
      <c r="E714" s="389">
        <v>14380</v>
      </c>
      <c r="F714" s="388">
        <f t="shared" si="31"/>
        <v>3263</v>
      </c>
      <c r="G714" s="466">
        <f t="shared" si="30"/>
        <v>2397</v>
      </c>
      <c r="H714" s="562"/>
    </row>
    <row r="715" spans="1:8" x14ac:dyDescent="0.2">
      <c r="A715" s="378">
        <v>854</v>
      </c>
      <c r="B715" s="386"/>
      <c r="C715" s="558">
        <v>72</v>
      </c>
      <c r="D715" s="561"/>
      <c r="E715" s="389">
        <v>14380</v>
      </c>
      <c r="F715" s="388">
        <f t="shared" si="31"/>
        <v>3263</v>
      </c>
      <c r="G715" s="466">
        <f t="shared" si="30"/>
        <v>2397</v>
      </c>
      <c r="H715" s="562"/>
    </row>
    <row r="716" spans="1:8" x14ac:dyDescent="0.2">
      <c r="A716" s="378">
        <v>855</v>
      </c>
      <c r="B716" s="386"/>
      <c r="C716" s="558">
        <v>72</v>
      </c>
      <c r="D716" s="561"/>
      <c r="E716" s="389">
        <v>14380</v>
      </c>
      <c r="F716" s="388">
        <f t="shared" si="31"/>
        <v>3263</v>
      </c>
      <c r="G716" s="466">
        <f t="shared" si="30"/>
        <v>2397</v>
      </c>
      <c r="H716" s="562"/>
    </row>
    <row r="717" spans="1:8" x14ac:dyDescent="0.2">
      <c r="A717" s="378">
        <v>856</v>
      </c>
      <c r="B717" s="386"/>
      <c r="C717" s="558">
        <v>72</v>
      </c>
      <c r="D717" s="561"/>
      <c r="E717" s="389">
        <v>14380</v>
      </c>
      <c r="F717" s="388">
        <f t="shared" si="31"/>
        <v>3263</v>
      </c>
      <c r="G717" s="466">
        <f t="shared" ref="G717:G771" si="32">ROUND(12*(1/C717*E717),0)</f>
        <v>2397</v>
      </c>
      <c r="H717" s="562"/>
    </row>
    <row r="718" spans="1:8" x14ac:dyDescent="0.2">
      <c r="A718" s="378">
        <v>857</v>
      </c>
      <c r="B718" s="386"/>
      <c r="C718" s="558">
        <v>72</v>
      </c>
      <c r="D718" s="561"/>
      <c r="E718" s="389">
        <v>14380</v>
      </c>
      <c r="F718" s="388">
        <f t="shared" si="31"/>
        <v>3263</v>
      </c>
      <c r="G718" s="466">
        <f t="shared" si="32"/>
        <v>2397</v>
      </c>
      <c r="H718" s="562"/>
    </row>
    <row r="719" spans="1:8" x14ac:dyDescent="0.2">
      <c r="A719" s="378">
        <v>858</v>
      </c>
      <c r="B719" s="386"/>
      <c r="C719" s="558">
        <v>72</v>
      </c>
      <c r="D719" s="561"/>
      <c r="E719" s="389">
        <v>14380</v>
      </c>
      <c r="F719" s="388">
        <f t="shared" ref="F719:F771" si="33">ROUND(12*1.3614*(1/C719*E719)+H719,0)</f>
        <v>3263</v>
      </c>
      <c r="G719" s="466">
        <f t="shared" si="32"/>
        <v>2397</v>
      </c>
      <c r="H719" s="562"/>
    </row>
    <row r="720" spans="1:8" x14ac:dyDescent="0.2">
      <c r="A720" s="378">
        <v>859</v>
      </c>
      <c r="B720" s="386"/>
      <c r="C720" s="558">
        <v>72</v>
      </c>
      <c r="D720" s="561"/>
      <c r="E720" s="389">
        <v>14380</v>
      </c>
      <c r="F720" s="388">
        <f t="shared" si="33"/>
        <v>3263</v>
      </c>
      <c r="G720" s="466">
        <f t="shared" si="32"/>
        <v>2397</v>
      </c>
      <c r="H720" s="562"/>
    </row>
    <row r="721" spans="1:8" x14ac:dyDescent="0.2">
      <c r="A721" s="378">
        <v>860</v>
      </c>
      <c r="B721" s="386"/>
      <c r="C721" s="558">
        <v>72</v>
      </c>
      <c r="D721" s="561"/>
      <c r="E721" s="389">
        <v>14380</v>
      </c>
      <c r="F721" s="388">
        <f t="shared" si="33"/>
        <v>3263</v>
      </c>
      <c r="G721" s="466">
        <f t="shared" si="32"/>
        <v>2397</v>
      </c>
      <c r="H721" s="562"/>
    </row>
    <row r="722" spans="1:8" x14ac:dyDescent="0.2">
      <c r="A722" s="378">
        <v>861</v>
      </c>
      <c r="B722" s="386"/>
      <c r="C722" s="558">
        <v>72</v>
      </c>
      <c r="D722" s="561"/>
      <c r="E722" s="389">
        <v>14380</v>
      </c>
      <c r="F722" s="388">
        <f t="shared" si="33"/>
        <v>3263</v>
      </c>
      <c r="G722" s="466">
        <f t="shared" si="32"/>
        <v>2397</v>
      </c>
      <c r="H722" s="562"/>
    </row>
    <row r="723" spans="1:8" x14ac:dyDescent="0.2">
      <c r="A723" s="378">
        <v>862</v>
      </c>
      <c r="B723" s="386"/>
      <c r="C723" s="558">
        <v>72</v>
      </c>
      <c r="D723" s="561"/>
      <c r="E723" s="389">
        <v>14380</v>
      </c>
      <c r="F723" s="388">
        <f t="shared" si="33"/>
        <v>3263</v>
      </c>
      <c r="G723" s="466">
        <f t="shared" si="32"/>
        <v>2397</v>
      </c>
      <c r="H723" s="562"/>
    </row>
    <row r="724" spans="1:8" x14ac:dyDescent="0.2">
      <c r="A724" s="378">
        <v>863</v>
      </c>
      <c r="B724" s="386"/>
      <c r="C724" s="558">
        <v>72</v>
      </c>
      <c r="D724" s="561"/>
      <c r="E724" s="389">
        <v>14380</v>
      </c>
      <c r="F724" s="388">
        <f t="shared" si="33"/>
        <v>3263</v>
      </c>
      <c r="G724" s="466">
        <f t="shared" si="32"/>
        <v>2397</v>
      </c>
      <c r="H724" s="562"/>
    </row>
    <row r="725" spans="1:8" x14ac:dyDescent="0.2">
      <c r="A725" s="378">
        <v>864</v>
      </c>
      <c r="B725" s="386"/>
      <c r="C725" s="558">
        <v>72</v>
      </c>
      <c r="D725" s="561"/>
      <c r="E725" s="389">
        <v>14380</v>
      </c>
      <c r="F725" s="388">
        <f t="shared" si="33"/>
        <v>3263</v>
      </c>
      <c r="G725" s="466">
        <f t="shared" si="32"/>
        <v>2397</v>
      </c>
      <c r="H725" s="562"/>
    </row>
    <row r="726" spans="1:8" x14ac:dyDescent="0.2">
      <c r="A726" s="378">
        <v>865</v>
      </c>
      <c r="B726" s="386"/>
      <c r="C726" s="558">
        <v>72</v>
      </c>
      <c r="D726" s="561"/>
      <c r="E726" s="389">
        <v>14380</v>
      </c>
      <c r="F726" s="388">
        <f t="shared" si="33"/>
        <v>3263</v>
      </c>
      <c r="G726" s="466">
        <f t="shared" si="32"/>
        <v>2397</v>
      </c>
      <c r="H726" s="562"/>
    </row>
    <row r="727" spans="1:8" x14ac:dyDescent="0.2">
      <c r="A727" s="378">
        <v>866</v>
      </c>
      <c r="B727" s="386"/>
      <c r="C727" s="558">
        <v>72</v>
      </c>
      <c r="D727" s="561"/>
      <c r="E727" s="389">
        <v>14380</v>
      </c>
      <c r="F727" s="388">
        <f t="shared" si="33"/>
        <v>3263</v>
      </c>
      <c r="G727" s="466">
        <f t="shared" si="32"/>
        <v>2397</v>
      </c>
      <c r="H727" s="562"/>
    </row>
    <row r="728" spans="1:8" x14ac:dyDescent="0.2">
      <c r="A728" s="378">
        <v>867</v>
      </c>
      <c r="B728" s="386"/>
      <c r="C728" s="558">
        <v>72</v>
      </c>
      <c r="D728" s="561"/>
      <c r="E728" s="389">
        <v>14380</v>
      </c>
      <c r="F728" s="388">
        <f t="shared" si="33"/>
        <v>3263</v>
      </c>
      <c r="G728" s="466">
        <f t="shared" si="32"/>
        <v>2397</v>
      </c>
      <c r="H728" s="562"/>
    </row>
    <row r="729" spans="1:8" x14ac:dyDescent="0.2">
      <c r="A729" s="378">
        <v>868</v>
      </c>
      <c r="B729" s="386"/>
      <c r="C729" s="558">
        <v>72</v>
      </c>
      <c r="D729" s="561"/>
      <c r="E729" s="389">
        <v>14380</v>
      </c>
      <c r="F729" s="388">
        <f t="shared" si="33"/>
        <v>3263</v>
      </c>
      <c r="G729" s="466">
        <f t="shared" si="32"/>
        <v>2397</v>
      </c>
      <c r="H729" s="562"/>
    </row>
    <row r="730" spans="1:8" x14ac:dyDescent="0.2">
      <c r="A730" s="378">
        <v>869</v>
      </c>
      <c r="B730" s="386"/>
      <c r="C730" s="558">
        <v>72</v>
      </c>
      <c r="D730" s="561"/>
      <c r="E730" s="389">
        <v>14380</v>
      </c>
      <c r="F730" s="388">
        <f t="shared" si="33"/>
        <v>3263</v>
      </c>
      <c r="G730" s="466">
        <f t="shared" si="32"/>
        <v>2397</v>
      </c>
      <c r="H730" s="562"/>
    </row>
    <row r="731" spans="1:8" x14ac:dyDescent="0.2">
      <c r="A731" s="378">
        <v>870</v>
      </c>
      <c r="B731" s="386"/>
      <c r="C731" s="558">
        <v>72</v>
      </c>
      <c r="D731" s="561"/>
      <c r="E731" s="389">
        <v>14380</v>
      </c>
      <c r="F731" s="388">
        <f t="shared" si="33"/>
        <v>3263</v>
      </c>
      <c r="G731" s="466">
        <f t="shared" si="32"/>
        <v>2397</v>
      </c>
      <c r="H731" s="562"/>
    </row>
    <row r="732" spans="1:8" x14ac:dyDescent="0.2">
      <c r="A732" s="378">
        <v>871</v>
      </c>
      <c r="B732" s="386"/>
      <c r="C732" s="558">
        <v>72</v>
      </c>
      <c r="D732" s="561"/>
      <c r="E732" s="389">
        <v>14380</v>
      </c>
      <c r="F732" s="388">
        <f t="shared" si="33"/>
        <v>3263</v>
      </c>
      <c r="G732" s="466">
        <f t="shared" si="32"/>
        <v>2397</v>
      </c>
      <c r="H732" s="562"/>
    </row>
    <row r="733" spans="1:8" x14ac:dyDescent="0.2">
      <c r="A733" s="378">
        <v>872</v>
      </c>
      <c r="B733" s="386"/>
      <c r="C733" s="558">
        <v>72</v>
      </c>
      <c r="D733" s="561"/>
      <c r="E733" s="389">
        <v>14380</v>
      </c>
      <c r="F733" s="388">
        <f t="shared" si="33"/>
        <v>3263</v>
      </c>
      <c r="G733" s="466">
        <f t="shared" si="32"/>
        <v>2397</v>
      </c>
      <c r="H733" s="562"/>
    </row>
    <row r="734" spans="1:8" x14ac:dyDescent="0.2">
      <c r="A734" s="378">
        <v>873</v>
      </c>
      <c r="B734" s="386"/>
      <c r="C734" s="558">
        <v>72</v>
      </c>
      <c r="D734" s="561"/>
      <c r="E734" s="389">
        <v>14380</v>
      </c>
      <c r="F734" s="388">
        <f t="shared" si="33"/>
        <v>3263</v>
      </c>
      <c r="G734" s="466">
        <f t="shared" si="32"/>
        <v>2397</v>
      </c>
      <c r="H734" s="562"/>
    </row>
    <row r="735" spans="1:8" x14ac:dyDescent="0.2">
      <c r="A735" s="378">
        <v>874</v>
      </c>
      <c r="B735" s="386"/>
      <c r="C735" s="558">
        <v>72</v>
      </c>
      <c r="D735" s="561"/>
      <c r="E735" s="389">
        <v>14380</v>
      </c>
      <c r="F735" s="388">
        <f t="shared" si="33"/>
        <v>3263</v>
      </c>
      <c r="G735" s="466">
        <f t="shared" si="32"/>
        <v>2397</v>
      </c>
      <c r="H735" s="562"/>
    </row>
    <row r="736" spans="1:8" x14ac:dyDescent="0.2">
      <c r="A736" s="378">
        <v>875</v>
      </c>
      <c r="B736" s="386"/>
      <c r="C736" s="558">
        <v>72</v>
      </c>
      <c r="D736" s="561"/>
      <c r="E736" s="389">
        <v>14380</v>
      </c>
      <c r="F736" s="388">
        <f t="shared" si="33"/>
        <v>3263</v>
      </c>
      <c r="G736" s="466">
        <f t="shared" si="32"/>
        <v>2397</v>
      </c>
      <c r="H736" s="562"/>
    </row>
    <row r="737" spans="1:8" x14ac:dyDescent="0.2">
      <c r="A737" s="378">
        <v>876</v>
      </c>
      <c r="B737" s="386"/>
      <c r="C737" s="558">
        <v>72</v>
      </c>
      <c r="D737" s="561"/>
      <c r="E737" s="389">
        <v>14380</v>
      </c>
      <c r="F737" s="388">
        <f t="shared" si="33"/>
        <v>3263</v>
      </c>
      <c r="G737" s="466">
        <f t="shared" si="32"/>
        <v>2397</v>
      </c>
      <c r="H737" s="562"/>
    </row>
    <row r="738" spans="1:8" x14ac:dyDescent="0.2">
      <c r="A738" s="378">
        <v>877</v>
      </c>
      <c r="B738" s="386"/>
      <c r="C738" s="558">
        <v>72</v>
      </c>
      <c r="D738" s="561"/>
      <c r="E738" s="389">
        <v>14380</v>
      </c>
      <c r="F738" s="388">
        <f t="shared" si="33"/>
        <v>3263</v>
      </c>
      <c r="G738" s="466">
        <f t="shared" si="32"/>
        <v>2397</v>
      </c>
      <c r="H738" s="562"/>
    </row>
    <row r="739" spans="1:8" x14ac:dyDescent="0.2">
      <c r="A739" s="378">
        <v>878</v>
      </c>
      <c r="B739" s="386"/>
      <c r="C739" s="558">
        <v>72</v>
      </c>
      <c r="D739" s="561"/>
      <c r="E739" s="389">
        <v>14380</v>
      </c>
      <c r="F739" s="388">
        <f t="shared" si="33"/>
        <v>3263</v>
      </c>
      <c r="G739" s="466">
        <f t="shared" si="32"/>
        <v>2397</v>
      </c>
      <c r="H739" s="562"/>
    </row>
    <row r="740" spans="1:8" x14ac:dyDescent="0.2">
      <c r="A740" s="378">
        <v>879</v>
      </c>
      <c r="B740" s="386"/>
      <c r="C740" s="558">
        <v>72</v>
      </c>
      <c r="D740" s="561"/>
      <c r="E740" s="389">
        <v>14380</v>
      </c>
      <c r="F740" s="388">
        <f t="shared" si="33"/>
        <v>3263</v>
      </c>
      <c r="G740" s="466">
        <f t="shared" si="32"/>
        <v>2397</v>
      </c>
      <c r="H740" s="562"/>
    </row>
    <row r="741" spans="1:8" x14ac:dyDescent="0.2">
      <c r="A741" s="378">
        <v>880</v>
      </c>
      <c r="B741" s="386"/>
      <c r="C741" s="558">
        <v>72</v>
      </c>
      <c r="D741" s="561"/>
      <c r="E741" s="389">
        <v>14380</v>
      </c>
      <c r="F741" s="388">
        <f t="shared" si="33"/>
        <v>3263</v>
      </c>
      <c r="G741" s="466">
        <f t="shared" si="32"/>
        <v>2397</v>
      </c>
      <c r="H741" s="562"/>
    </row>
    <row r="742" spans="1:8" x14ac:dyDescent="0.2">
      <c r="A742" s="378">
        <v>881</v>
      </c>
      <c r="B742" s="386"/>
      <c r="C742" s="558">
        <v>72</v>
      </c>
      <c r="D742" s="561"/>
      <c r="E742" s="389">
        <v>14380</v>
      </c>
      <c r="F742" s="388">
        <f t="shared" si="33"/>
        <v>3263</v>
      </c>
      <c r="G742" s="466">
        <f t="shared" si="32"/>
        <v>2397</v>
      </c>
      <c r="H742" s="562"/>
    </row>
    <row r="743" spans="1:8" x14ac:dyDescent="0.2">
      <c r="A743" s="378">
        <v>882</v>
      </c>
      <c r="B743" s="386"/>
      <c r="C743" s="558">
        <v>72</v>
      </c>
      <c r="D743" s="561"/>
      <c r="E743" s="389">
        <v>14380</v>
      </c>
      <c r="F743" s="388">
        <f t="shared" si="33"/>
        <v>3263</v>
      </c>
      <c r="G743" s="466">
        <f t="shared" si="32"/>
        <v>2397</v>
      </c>
      <c r="H743" s="562"/>
    </row>
    <row r="744" spans="1:8" x14ac:dyDescent="0.2">
      <c r="A744" s="378">
        <v>883</v>
      </c>
      <c r="B744" s="386"/>
      <c r="C744" s="558">
        <v>72</v>
      </c>
      <c r="D744" s="561"/>
      <c r="E744" s="389">
        <v>14380</v>
      </c>
      <c r="F744" s="388">
        <f t="shared" si="33"/>
        <v>3263</v>
      </c>
      <c r="G744" s="466">
        <f t="shared" si="32"/>
        <v>2397</v>
      </c>
      <c r="H744" s="562"/>
    </row>
    <row r="745" spans="1:8" x14ac:dyDescent="0.2">
      <c r="A745" s="378">
        <v>884</v>
      </c>
      <c r="B745" s="386"/>
      <c r="C745" s="558">
        <v>72</v>
      </c>
      <c r="D745" s="561"/>
      <c r="E745" s="389">
        <v>14380</v>
      </c>
      <c r="F745" s="388">
        <f t="shared" si="33"/>
        <v>3263</v>
      </c>
      <c r="G745" s="466">
        <f t="shared" si="32"/>
        <v>2397</v>
      </c>
      <c r="H745" s="562"/>
    </row>
    <row r="746" spans="1:8" x14ac:dyDescent="0.2">
      <c r="A746" s="378">
        <v>885</v>
      </c>
      <c r="B746" s="386"/>
      <c r="C746" s="558">
        <v>72</v>
      </c>
      <c r="D746" s="561"/>
      <c r="E746" s="389">
        <v>14380</v>
      </c>
      <c r="F746" s="388">
        <f t="shared" si="33"/>
        <v>3263</v>
      </c>
      <c r="G746" s="466">
        <f t="shared" si="32"/>
        <v>2397</v>
      </c>
      <c r="H746" s="562"/>
    </row>
    <row r="747" spans="1:8" x14ac:dyDescent="0.2">
      <c r="A747" s="378">
        <v>886</v>
      </c>
      <c r="B747" s="386"/>
      <c r="C747" s="558">
        <v>72</v>
      </c>
      <c r="D747" s="561"/>
      <c r="E747" s="389">
        <v>14380</v>
      </c>
      <c r="F747" s="388">
        <f t="shared" si="33"/>
        <v>3263</v>
      </c>
      <c r="G747" s="466">
        <f t="shared" si="32"/>
        <v>2397</v>
      </c>
      <c r="H747" s="562"/>
    </row>
    <row r="748" spans="1:8" x14ac:dyDescent="0.2">
      <c r="A748" s="378">
        <v>887</v>
      </c>
      <c r="B748" s="386"/>
      <c r="C748" s="558">
        <v>72</v>
      </c>
      <c r="D748" s="561"/>
      <c r="E748" s="389">
        <v>14380</v>
      </c>
      <c r="F748" s="388">
        <f t="shared" si="33"/>
        <v>3263</v>
      </c>
      <c r="G748" s="466">
        <f t="shared" si="32"/>
        <v>2397</v>
      </c>
      <c r="H748" s="562"/>
    </row>
    <row r="749" spans="1:8" x14ac:dyDescent="0.2">
      <c r="A749" s="378">
        <v>888</v>
      </c>
      <c r="B749" s="386"/>
      <c r="C749" s="558">
        <v>72</v>
      </c>
      <c r="D749" s="561"/>
      <c r="E749" s="389">
        <v>14380</v>
      </c>
      <c r="F749" s="388">
        <f t="shared" si="33"/>
        <v>3263</v>
      </c>
      <c r="G749" s="466">
        <f t="shared" si="32"/>
        <v>2397</v>
      </c>
      <c r="H749" s="562"/>
    </row>
    <row r="750" spans="1:8" x14ac:dyDescent="0.2">
      <c r="A750" s="378">
        <v>889</v>
      </c>
      <c r="B750" s="386"/>
      <c r="C750" s="558">
        <v>72</v>
      </c>
      <c r="D750" s="561"/>
      <c r="E750" s="389">
        <v>14380</v>
      </c>
      <c r="F750" s="388">
        <f t="shared" si="33"/>
        <v>3263</v>
      </c>
      <c r="G750" s="466">
        <f t="shared" si="32"/>
        <v>2397</v>
      </c>
      <c r="H750" s="562"/>
    </row>
    <row r="751" spans="1:8" x14ac:dyDescent="0.2">
      <c r="A751" s="378">
        <v>890</v>
      </c>
      <c r="B751" s="386"/>
      <c r="C751" s="558">
        <v>72</v>
      </c>
      <c r="D751" s="561"/>
      <c r="E751" s="389">
        <v>14380</v>
      </c>
      <c r="F751" s="388">
        <f t="shared" si="33"/>
        <v>3263</v>
      </c>
      <c r="G751" s="466">
        <f t="shared" si="32"/>
        <v>2397</v>
      </c>
      <c r="H751" s="562"/>
    </row>
    <row r="752" spans="1:8" x14ac:dyDescent="0.2">
      <c r="A752" s="378">
        <v>891</v>
      </c>
      <c r="B752" s="386"/>
      <c r="C752" s="558">
        <v>72</v>
      </c>
      <c r="D752" s="561"/>
      <c r="E752" s="389">
        <v>14380</v>
      </c>
      <c r="F752" s="388">
        <f t="shared" si="33"/>
        <v>3263</v>
      </c>
      <c r="G752" s="466">
        <f t="shared" si="32"/>
        <v>2397</v>
      </c>
      <c r="H752" s="562"/>
    </row>
    <row r="753" spans="1:8" x14ac:dyDescent="0.2">
      <c r="A753" s="378">
        <v>892</v>
      </c>
      <c r="B753" s="386"/>
      <c r="C753" s="558">
        <v>72</v>
      </c>
      <c r="D753" s="561"/>
      <c r="E753" s="389">
        <v>14380</v>
      </c>
      <c r="F753" s="388">
        <f t="shared" si="33"/>
        <v>3263</v>
      </c>
      <c r="G753" s="466">
        <f t="shared" si="32"/>
        <v>2397</v>
      </c>
      <c r="H753" s="562"/>
    </row>
    <row r="754" spans="1:8" x14ac:dyDescent="0.2">
      <c r="A754" s="378">
        <v>893</v>
      </c>
      <c r="B754" s="386"/>
      <c r="C754" s="558">
        <v>72</v>
      </c>
      <c r="D754" s="561"/>
      <c r="E754" s="389">
        <v>14380</v>
      </c>
      <c r="F754" s="388">
        <f t="shared" si="33"/>
        <v>3263</v>
      </c>
      <c r="G754" s="466">
        <f t="shared" si="32"/>
        <v>2397</v>
      </c>
      <c r="H754" s="562"/>
    </row>
    <row r="755" spans="1:8" x14ac:dyDescent="0.2">
      <c r="A755" s="378">
        <v>894</v>
      </c>
      <c r="B755" s="386"/>
      <c r="C755" s="558">
        <v>72</v>
      </c>
      <c r="D755" s="561"/>
      <c r="E755" s="389">
        <v>14380</v>
      </c>
      <c r="F755" s="388">
        <f t="shared" si="33"/>
        <v>3263</v>
      </c>
      <c r="G755" s="466">
        <f t="shared" si="32"/>
        <v>2397</v>
      </c>
      <c r="H755" s="562"/>
    </row>
    <row r="756" spans="1:8" x14ac:dyDescent="0.2">
      <c r="A756" s="378">
        <v>895</v>
      </c>
      <c r="B756" s="386"/>
      <c r="C756" s="558">
        <v>72</v>
      </c>
      <c r="D756" s="561"/>
      <c r="E756" s="389">
        <v>14380</v>
      </c>
      <c r="F756" s="388">
        <f t="shared" si="33"/>
        <v>3263</v>
      </c>
      <c r="G756" s="466">
        <f t="shared" si="32"/>
        <v>2397</v>
      </c>
      <c r="H756" s="562"/>
    </row>
    <row r="757" spans="1:8" x14ac:dyDescent="0.2">
      <c r="A757" s="378">
        <v>896</v>
      </c>
      <c r="B757" s="386"/>
      <c r="C757" s="558">
        <v>72</v>
      </c>
      <c r="D757" s="561"/>
      <c r="E757" s="389">
        <v>14380</v>
      </c>
      <c r="F757" s="388">
        <f t="shared" si="33"/>
        <v>3263</v>
      </c>
      <c r="G757" s="466">
        <f t="shared" si="32"/>
        <v>2397</v>
      </c>
      <c r="H757" s="562"/>
    </row>
    <row r="758" spans="1:8" x14ac:dyDescent="0.2">
      <c r="A758" s="378">
        <v>897</v>
      </c>
      <c r="B758" s="386"/>
      <c r="C758" s="558">
        <v>72</v>
      </c>
      <c r="D758" s="561"/>
      <c r="E758" s="389">
        <v>14380</v>
      </c>
      <c r="F758" s="388">
        <f t="shared" si="33"/>
        <v>3263</v>
      </c>
      <c r="G758" s="466">
        <f t="shared" si="32"/>
        <v>2397</v>
      </c>
      <c r="H758" s="562"/>
    </row>
    <row r="759" spans="1:8" x14ac:dyDescent="0.2">
      <c r="A759" s="378">
        <v>898</v>
      </c>
      <c r="B759" s="386"/>
      <c r="C759" s="558">
        <v>72</v>
      </c>
      <c r="D759" s="561"/>
      <c r="E759" s="389">
        <v>14380</v>
      </c>
      <c r="F759" s="388">
        <f t="shared" si="33"/>
        <v>3263</v>
      </c>
      <c r="G759" s="466">
        <f t="shared" si="32"/>
        <v>2397</v>
      </c>
      <c r="H759" s="562"/>
    </row>
    <row r="760" spans="1:8" x14ac:dyDescent="0.2">
      <c r="A760" s="378">
        <v>899</v>
      </c>
      <c r="B760" s="386"/>
      <c r="C760" s="558">
        <v>72</v>
      </c>
      <c r="D760" s="561"/>
      <c r="E760" s="389">
        <v>14380</v>
      </c>
      <c r="F760" s="388">
        <f t="shared" si="33"/>
        <v>3263</v>
      </c>
      <c r="G760" s="466">
        <f t="shared" si="32"/>
        <v>2397</v>
      </c>
      <c r="H760" s="562"/>
    </row>
    <row r="761" spans="1:8" x14ac:dyDescent="0.2">
      <c r="A761" s="378">
        <v>900</v>
      </c>
      <c r="B761" s="386"/>
      <c r="C761" s="558">
        <v>72</v>
      </c>
      <c r="D761" s="561"/>
      <c r="E761" s="389">
        <v>14380</v>
      </c>
      <c r="F761" s="388">
        <f t="shared" si="33"/>
        <v>3263</v>
      </c>
      <c r="G761" s="466">
        <f t="shared" si="32"/>
        <v>2397</v>
      </c>
      <c r="H761" s="562"/>
    </row>
    <row r="762" spans="1:8" x14ac:dyDescent="0.2">
      <c r="A762" s="378">
        <v>901</v>
      </c>
      <c r="B762" s="386"/>
      <c r="C762" s="558">
        <v>72</v>
      </c>
      <c r="D762" s="561"/>
      <c r="E762" s="389">
        <v>14380</v>
      </c>
      <c r="F762" s="388">
        <f t="shared" si="33"/>
        <v>3263</v>
      </c>
      <c r="G762" s="466">
        <f t="shared" si="32"/>
        <v>2397</v>
      </c>
      <c r="H762" s="562"/>
    </row>
    <row r="763" spans="1:8" x14ac:dyDescent="0.2">
      <c r="A763" s="378">
        <v>902</v>
      </c>
      <c r="B763" s="386"/>
      <c r="C763" s="558">
        <v>72</v>
      </c>
      <c r="D763" s="561"/>
      <c r="E763" s="389">
        <v>14380</v>
      </c>
      <c r="F763" s="388">
        <f t="shared" si="33"/>
        <v>3263</v>
      </c>
      <c r="G763" s="466">
        <f t="shared" si="32"/>
        <v>2397</v>
      </c>
      <c r="H763" s="562"/>
    </row>
    <row r="764" spans="1:8" x14ac:dyDescent="0.2">
      <c r="A764" s="378">
        <v>903</v>
      </c>
      <c r="B764" s="386"/>
      <c r="C764" s="558">
        <v>72</v>
      </c>
      <c r="D764" s="561"/>
      <c r="E764" s="389">
        <v>14380</v>
      </c>
      <c r="F764" s="388">
        <f t="shared" si="33"/>
        <v>3263</v>
      </c>
      <c r="G764" s="466">
        <f t="shared" si="32"/>
        <v>2397</v>
      </c>
      <c r="H764" s="562"/>
    </row>
    <row r="765" spans="1:8" x14ac:dyDescent="0.2">
      <c r="A765" s="378">
        <v>904</v>
      </c>
      <c r="B765" s="386"/>
      <c r="C765" s="558">
        <v>72</v>
      </c>
      <c r="D765" s="561"/>
      <c r="E765" s="389">
        <v>14380</v>
      </c>
      <c r="F765" s="388">
        <f t="shared" si="33"/>
        <v>3263</v>
      </c>
      <c r="G765" s="466">
        <f t="shared" si="32"/>
        <v>2397</v>
      </c>
      <c r="H765" s="562"/>
    </row>
    <row r="766" spans="1:8" x14ac:dyDescent="0.2">
      <c r="A766" s="378">
        <v>905</v>
      </c>
      <c r="B766" s="386"/>
      <c r="C766" s="558">
        <v>72</v>
      </c>
      <c r="D766" s="561"/>
      <c r="E766" s="389">
        <v>14380</v>
      </c>
      <c r="F766" s="388">
        <f t="shared" si="33"/>
        <v>3263</v>
      </c>
      <c r="G766" s="466">
        <f t="shared" si="32"/>
        <v>2397</v>
      </c>
      <c r="H766" s="562"/>
    </row>
    <row r="767" spans="1:8" x14ac:dyDescent="0.2">
      <c r="A767" s="378">
        <v>906</v>
      </c>
      <c r="B767" s="386"/>
      <c r="C767" s="558">
        <v>72</v>
      </c>
      <c r="D767" s="561"/>
      <c r="E767" s="389">
        <v>14380</v>
      </c>
      <c r="F767" s="388">
        <f t="shared" si="33"/>
        <v>3263</v>
      </c>
      <c r="G767" s="466">
        <f t="shared" si="32"/>
        <v>2397</v>
      </c>
      <c r="H767" s="562"/>
    </row>
    <row r="768" spans="1:8" x14ac:dyDescent="0.2">
      <c r="A768" s="378">
        <v>907</v>
      </c>
      <c r="B768" s="386"/>
      <c r="C768" s="558">
        <v>72</v>
      </c>
      <c r="D768" s="561"/>
      <c r="E768" s="389">
        <v>14380</v>
      </c>
      <c r="F768" s="388">
        <f t="shared" si="33"/>
        <v>3263</v>
      </c>
      <c r="G768" s="466">
        <f t="shared" si="32"/>
        <v>2397</v>
      </c>
      <c r="H768" s="562"/>
    </row>
    <row r="769" spans="1:8" x14ac:dyDescent="0.2">
      <c r="A769" s="378">
        <v>908</v>
      </c>
      <c r="B769" s="386"/>
      <c r="C769" s="558">
        <v>72</v>
      </c>
      <c r="D769" s="561"/>
      <c r="E769" s="389">
        <v>14380</v>
      </c>
      <c r="F769" s="388">
        <f t="shared" si="33"/>
        <v>3263</v>
      </c>
      <c r="G769" s="466">
        <f t="shared" si="32"/>
        <v>2397</v>
      </c>
      <c r="H769" s="562"/>
    </row>
    <row r="770" spans="1:8" x14ac:dyDescent="0.2">
      <c r="A770" s="378">
        <v>909</v>
      </c>
      <c r="B770" s="386"/>
      <c r="C770" s="558">
        <v>72</v>
      </c>
      <c r="D770" s="561"/>
      <c r="E770" s="389">
        <v>14380</v>
      </c>
      <c r="F770" s="388">
        <f t="shared" si="33"/>
        <v>3263</v>
      </c>
      <c r="G770" s="466">
        <f t="shared" si="32"/>
        <v>2397</v>
      </c>
      <c r="H770" s="562"/>
    </row>
    <row r="771" spans="1:8" ht="13.5" thickBot="1" x14ac:dyDescent="0.25">
      <c r="A771" s="392">
        <v>910</v>
      </c>
      <c r="B771" s="393"/>
      <c r="C771" s="563">
        <v>72</v>
      </c>
      <c r="D771" s="564"/>
      <c r="E771" s="389">
        <v>14380</v>
      </c>
      <c r="F771" s="388">
        <f t="shared" si="33"/>
        <v>3263</v>
      </c>
      <c r="G771" s="469">
        <f t="shared" si="32"/>
        <v>2397</v>
      </c>
      <c r="H771" s="565"/>
    </row>
  </sheetData>
  <mergeCells count="1">
    <mergeCell ref="A10:B10"/>
  </mergeCells>
  <pageMargins left="0.59055118110236227" right="0.39370078740157483" top="0.98425196850393704" bottom="0.98425196850393704" header="0.51181102362204722" footer="0.51181102362204722"/>
  <pageSetup paperSize="9" scale="98" fitToHeight="23" orientation="portrait" r:id="rId1"/>
  <headerFooter alignWithMargins="0">
    <oddHeader>&amp;LKrajský úřad Plzeňského kraje&amp;R3. 3. 2017</oddHeader>
    <oddFooter>Stránka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0"/>
  <sheetViews>
    <sheetView workbookViewId="0">
      <pane ySplit="10" topLeftCell="A11" activePane="bottomLeft" state="frozenSplit"/>
      <selection activeCell="J36" sqref="J36"/>
      <selection pane="bottomLeft" activeCell="K19" sqref="K19"/>
    </sheetView>
  </sheetViews>
  <sheetFormatPr defaultRowHeight="12.75" x14ac:dyDescent="0.2"/>
  <cols>
    <col min="1" max="1" width="10" style="343" customWidth="1"/>
    <col min="2" max="2" width="9.5703125" style="343" customWidth="1"/>
    <col min="3" max="3" width="10.85546875" style="343" customWidth="1"/>
    <col min="4" max="4" width="13.42578125" style="343" customWidth="1"/>
    <col min="5" max="5" width="13.5703125" style="343" customWidth="1"/>
    <col min="6" max="7" width="12.85546875" style="343" customWidth="1"/>
    <col min="8" max="8" width="10.7109375" style="343" customWidth="1"/>
    <col min="9" max="9" width="16.140625" style="343" customWidth="1"/>
    <col min="10" max="16384" width="9.140625" style="343"/>
  </cols>
  <sheetData>
    <row r="1" spans="1:9" x14ac:dyDescent="0.2">
      <c r="H1" s="343" t="s">
        <v>722</v>
      </c>
    </row>
    <row r="2" spans="1:9" ht="4.5" customHeight="1" x14ac:dyDescent="0.2"/>
    <row r="3" spans="1:9" ht="20.25" x14ac:dyDescent="0.3">
      <c r="A3" s="344" t="s">
        <v>667</v>
      </c>
      <c r="C3" s="345"/>
      <c r="D3" s="345"/>
      <c r="E3" s="345"/>
      <c r="F3" s="346"/>
      <c r="G3" s="346"/>
      <c r="H3" s="347"/>
      <c r="I3" s="347"/>
    </row>
    <row r="4" spans="1:9" ht="15" x14ac:dyDescent="0.25">
      <c r="A4" s="458" t="s">
        <v>723</v>
      </c>
      <c r="B4" s="349"/>
      <c r="C4" s="349"/>
      <c r="D4" s="349"/>
      <c r="E4" s="349"/>
      <c r="F4" s="349"/>
      <c r="G4" s="349"/>
      <c r="I4" s="347"/>
    </row>
    <row r="5" spans="1:9" ht="5.25" customHeight="1" x14ac:dyDescent="0.25">
      <c r="A5" s="458"/>
      <c r="B5" s="349"/>
      <c r="C5" s="349"/>
      <c r="D5" s="349"/>
      <c r="E5" s="349"/>
      <c r="F5" s="349"/>
      <c r="G5" s="349"/>
      <c r="I5" s="347"/>
    </row>
    <row r="6" spans="1:9" ht="15.75" x14ac:dyDescent="0.25">
      <c r="A6" s="350"/>
      <c r="B6" s="351"/>
      <c r="C6" s="352" t="s">
        <v>7</v>
      </c>
      <c r="E6" s="353" t="s">
        <v>8</v>
      </c>
      <c r="I6" s="347"/>
    </row>
    <row r="7" spans="1:9" ht="15.75" x14ac:dyDescent="0.25">
      <c r="A7" s="354"/>
      <c r="B7" s="351"/>
      <c r="C7" s="355" t="s">
        <v>125</v>
      </c>
      <c r="D7" s="356"/>
      <c r="E7" s="355"/>
      <c r="I7" s="347"/>
    </row>
    <row r="8" spans="1:9" ht="6" customHeight="1" thickBot="1" x14ac:dyDescent="0.25">
      <c r="A8" s="594"/>
      <c r="B8" s="594"/>
      <c r="C8" s="365"/>
      <c r="D8" s="366"/>
      <c r="E8" s="367"/>
      <c r="F8" s="367"/>
      <c r="G8" s="367"/>
      <c r="I8" s="347"/>
    </row>
    <row r="9" spans="1:9" ht="15.75" x14ac:dyDescent="0.2">
      <c r="A9" s="368"/>
      <c r="B9" s="369" t="s">
        <v>1</v>
      </c>
      <c r="C9" s="370"/>
      <c r="D9" s="369" t="s">
        <v>2</v>
      </c>
      <c r="E9" s="370"/>
      <c r="F9" s="371" t="s">
        <v>3</v>
      </c>
      <c r="G9" s="595" t="s">
        <v>4</v>
      </c>
      <c r="H9" s="596"/>
    </row>
    <row r="10" spans="1:9" ht="45.75" thickBot="1" x14ac:dyDescent="0.25">
      <c r="A10" s="372" t="s">
        <v>664</v>
      </c>
      <c r="B10" s="373" t="s">
        <v>7</v>
      </c>
      <c r="C10" s="374" t="s">
        <v>8</v>
      </c>
      <c r="D10" s="375" t="s">
        <v>9</v>
      </c>
      <c r="E10" s="376" t="s">
        <v>665</v>
      </c>
      <c r="F10" s="375" t="s">
        <v>3</v>
      </c>
      <c r="G10" s="377" t="s">
        <v>12</v>
      </c>
      <c r="H10" s="376" t="s">
        <v>13</v>
      </c>
    </row>
    <row r="11" spans="1:9" x14ac:dyDescent="0.2">
      <c r="A11" s="399">
        <v>1</v>
      </c>
      <c r="B11" s="400">
        <f t="shared" ref="B11:B74" si="0">ROUND(1.12233*LN(A11)+26.078,2)</f>
        <v>26.08</v>
      </c>
      <c r="C11" s="527"/>
      <c r="D11" s="381">
        <v>24492</v>
      </c>
      <c r="E11" s="382"/>
      <c r="F11" s="381">
        <f>ROUND(12*1.3614*(1/B11*D11)+H11,0)</f>
        <v>15432</v>
      </c>
      <c r="G11" s="463">
        <f>ROUND(12*(1/B11*D11),0)</f>
        <v>11269</v>
      </c>
      <c r="H11" s="384">
        <v>90</v>
      </c>
    </row>
    <row r="12" spans="1:9" x14ac:dyDescent="0.2">
      <c r="A12" s="378">
        <v>2</v>
      </c>
      <c r="B12" s="379">
        <f t="shared" si="0"/>
        <v>26.86</v>
      </c>
      <c r="C12" s="380"/>
      <c r="D12" s="388">
        <v>24492</v>
      </c>
      <c r="E12" s="524"/>
      <c r="F12" s="388">
        <f>ROUND(12*1.3614*(1/B12*D12)+H12,0)</f>
        <v>14987</v>
      </c>
      <c r="G12" s="466">
        <f t="shared" ref="G12:G75" si="1">ROUND(12*(1/B12*D12),0)</f>
        <v>10942</v>
      </c>
      <c r="H12" s="465">
        <v>90</v>
      </c>
    </row>
    <row r="13" spans="1:9" x14ac:dyDescent="0.2">
      <c r="A13" s="378">
        <v>3</v>
      </c>
      <c r="B13" s="379">
        <f t="shared" si="0"/>
        <v>27.31</v>
      </c>
      <c r="C13" s="380"/>
      <c r="D13" s="388">
        <v>24492</v>
      </c>
      <c r="E13" s="524"/>
      <c r="F13" s="388">
        <f t="shared" ref="F13:F76" si="2">ROUND(12*1.3614*(1/B13*D13)+H13,0)</f>
        <v>14741</v>
      </c>
      <c r="G13" s="466">
        <f t="shared" si="1"/>
        <v>10762</v>
      </c>
      <c r="H13" s="465">
        <v>90</v>
      </c>
    </row>
    <row r="14" spans="1:9" x14ac:dyDescent="0.2">
      <c r="A14" s="378">
        <v>4</v>
      </c>
      <c r="B14" s="379">
        <f t="shared" si="0"/>
        <v>27.63</v>
      </c>
      <c r="C14" s="380"/>
      <c r="D14" s="388">
        <v>24492</v>
      </c>
      <c r="E14" s="524"/>
      <c r="F14" s="388">
        <f t="shared" si="2"/>
        <v>14571</v>
      </c>
      <c r="G14" s="466">
        <f t="shared" si="1"/>
        <v>10637</v>
      </c>
      <c r="H14" s="465">
        <v>90</v>
      </c>
    </row>
    <row r="15" spans="1:9" x14ac:dyDescent="0.2">
      <c r="A15" s="378">
        <v>5</v>
      </c>
      <c r="B15" s="379">
        <f t="shared" si="0"/>
        <v>27.88</v>
      </c>
      <c r="C15" s="380"/>
      <c r="D15" s="388">
        <v>24492</v>
      </c>
      <c r="E15" s="524"/>
      <c r="F15" s="388">
        <f t="shared" si="2"/>
        <v>14442</v>
      </c>
      <c r="G15" s="466">
        <f t="shared" si="1"/>
        <v>10542</v>
      </c>
      <c r="H15" s="465">
        <v>90</v>
      </c>
    </row>
    <row r="16" spans="1:9" x14ac:dyDescent="0.2">
      <c r="A16" s="378">
        <v>6</v>
      </c>
      <c r="B16" s="379">
        <f t="shared" si="0"/>
        <v>28.09</v>
      </c>
      <c r="C16" s="380"/>
      <c r="D16" s="388">
        <v>24492</v>
      </c>
      <c r="E16" s="524"/>
      <c r="F16" s="388">
        <f t="shared" si="2"/>
        <v>14334</v>
      </c>
      <c r="G16" s="466">
        <f t="shared" si="1"/>
        <v>10463</v>
      </c>
      <c r="H16" s="465">
        <v>90</v>
      </c>
    </row>
    <row r="17" spans="1:8" x14ac:dyDescent="0.2">
      <c r="A17" s="378">
        <v>7</v>
      </c>
      <c r="B17" s="379">
        <f t="shared" si="0"/>
        <v>28.26</v>
      </c>
      <c r="C17" s="380"/>
      <c r="D17" s="388">
        <v>24492</v>
      </c>
      <c r="E17" s="524"/>
      <c r="F17" s="388">
        <f t="shared" si="2"/>
        <v>14249</v>
      </c>
      <c r="G17" s="466">
        <f t="shared" si="1"/>
        <v>10400</v>
      </c>
      <c r="H17" s="465">
        <v>90</v>
      </c>
    </row>
    <row r="18" spans="1:8" x14ac:dyDescent="0.2">
      <c r="A18" s="378">
        <v>8</v>
      </c>
      <c r="B18" s="379">
        <f t="shared" si="0"/>
        <v>28.41</v>
      </c>
      <c r="C18" s="380"/>
      <c r="D18" s="388">
        <v>24492</v>
      </c>
      <c r="E18" s="524"/>
      <c r="F18" s="388">
        <f t="shared" si="2"/>
        <v>14174</v>
      </c>
      <c r="G18" s="466">
        <f t="shared" si="1"/>
        <v>10345</v>
      </c>
      <c r="H18" s="465">
        <v>90</v>
      </c>
    </row>
    <row r="19" spans="1:8" x14ac:dyDescent="0.2">
      <c r="A19" s="378">
        <v>9</v>
      </c>
      <c r="B19" s="379">
        <f t="shared" si="0"/>
        <v>28.54</v>
      </c>
      <c r="C19" s="380"/>
      <c r="D19" s="388">
        <v>24492</v>
      </c>
      <c r="E19" s="524"/>
      <c r="F19" s="388">
        <f t="shared" si="2"/>
        <v>14110</v>
      </c>
      <c r="G19" s="466">
        <f t="shared" si="1"/>
        <v>10298</v>
      </c>
      <c r="H19" s="465">
        <v>90</v>
      </c>
    </row>
    <row r="20" spans="1:8" x14ac:dyDescent="0.2">
      <c r="A20" s="378">
        <v>10</v>
      </c>
      <c r="B20" s="379">
        <f t="shared" si="0"/>
        <v>28.66</v>
      </c>
      <c r="C20" s="380"/>
      <c r="D20" s="388">
        <v>24492</v>
      </c>
      <c r="E20" s="524"/>
      <c r="F20" s="388">
        <f t="shared" si="2"/>
        <v>14051</v>
      </c>
      <c r="G20" s="466">
        <f t="shared" si="1"/>
        <v>10255</v>
      </c>
      <c r="H20" s="465">
        <v>90</v>
      </c>
    </row>
    <row r="21" spans="1:8" x14ac:dyDescent="0.2">
      <c r="A21" s="378">
        <v>11</v>
      </c>
      <c r="B21" s="379">
        <f t="shared" si="0"/>
        <v>28.77</v>
      </c>
      <c r="C21" s="380"/>
      <c r="D21" s="388">
        <v>24492</v>
      </c>
      <c r="E21" s="524"/>
      <c r="F21" s="388">
        <f t="shared" si="2"/>
        <v>13998</v>
      </c>
      <c r="G21" s="466">
        <f t="shared" si="1"/>
        <v>10216</v>
      </c>
      <c r="H21" s="465">
        <v>90</v>
      </c>
    </row>
    <row r="22" spans="1:8" x14ac:dyDescent="0.2">
      <c r="A22" s="378">
        <v>12</v>
      </c>
      <c r="B22" s="379">
        <f t="shared" si="0"/>
        <v>28.87</v>
      </c>
      <c r="C22" s="380"/>
      <c r="D22" s="388">
        <v>24492</v>
      </c>
      <c r="E22" s="524"/>
      <c r="F22" s="388">
        <f t="shared" si="2"/>
        <v>13949</v>
      </c>
      <c r="G22" s="466">
        <f t="shared" si="1"/>
        <v>10180</v>
      </c>
      <c r="H22" s="465">
        <v>90</v>
      </c>
    </row>
    <row r="23" spans="1:8" x14ac:dyDescent="0.2">
      <c r="A23" s="378">
        <v>13</v>
      </c>
      <c r="B23" s="379">
        <f t="shared" si="0"/>
        <v>28.96</v>
      </c>
      <c r="C23" s="380"/>
      <c r="D23" s="388">
        <v>24492</v>
      </c>
      <c r="E23" s="524"/>
      <c r="F23" s="388">
        <f t="shared" si="2"/>
        <v>13906</v>
      </c>
      <c r="G23" s="466">
        <f t="shared" si="1"/>
        <v>10149</v>
      </c>
      <c r="H23" s="465">
        <v>90</v>
      </c>
    </row>
    <row r="24" spans="1:8" x14ac:dyDescent="0.2">
      <c r="A24" s="378">
        <v>14</v>
      </c>
      <c r="B24" s="379">
        <f t="shared" si="0"/>
        <v>29.04</v>
      </c>
      <c r="C24" s="380"/>
      <c r="D24" s="388">
        <v>24492</v>
      </c>
      <c r="E24" s="524"/>
      <c r="F24" s="388">
        <f t="shared" si="2"/>
        <v>13868</v>
      </c>
      <c r="G24" s="466">
        <f t="shared" si="1"/>
        <v>10121</v>
      </c>
      <c r="H24" s="465">
        <v>90</v>
      </c>
    </row>
    <row r="25" spans="1:8" x14ac:dyDescent="0.2">
      <c r="A25" s="378">
        <v>15</v>
      </c>
      <c r="B25" s="379">
        <f t="shared" si="0"/>
        <v>29.12</v>
      </c>
      <c r="C25" s="380"/>
      <c r="D25" s="388">
        <v>24492</v>
      </c>
      <c r="E25" s="524"/>
      <c r="F25" s="388">
        <f t="shared" si="2"/>
        <v>13830</v>
      </c>
      <c r="G25" s="466">
        <f t="shared" si="1"/>
        <v>10093</v>
      </c>
      <c r="H25" s="465">
        <v>90</v>
      </c>
    </row>
    <row r="26" spans="1:8" x14ac:dyDescent="0.2">
      <c r="A26" s="378">
        <v>16</v>
      </c>
      <c r="B26" s="379">
        <f t="shared" si="0"/>
        <v>29.19</v>
      </c>
      <c r="C26" s="380"/>
      <c r="D26" s="388">
        <v>24492</v>
      </c>
      <c r="E26" s="524"/>
      <c r="F26" s="388">
        <f t="shared" si="2"/>
        <v>13797</v>
      </c>
      <c r="G26" s="466">
        <f t="shared" si="1"/>
        <v>10069</v>
      </c>
      <c r="H26" s="465">
        <v>90</v>
      </c>
    </row>
    <row r="27" spans="1:8" x14ac:dyDescent="0.2">
      <c r="A27" s="378">
        <v>17</v>
      </c>
      <c r="B27" s="379">
        <f t="shared" si="0"/>
        <v>29.26</v>
      </c>
      <c r="C27" s="380"/>
      <c r="D27" s="388">
        <v>24492</v>
      </c>
      <c r="E27" s="524"/>
      <c r="F27" s="388">
        <f t="shared" si="2"/>
        <v>13765</v>
      </c>
      <c r="G27" s="466">
        <f t="shared" si="1"/>
        <v>10045</v>
      </c>
      <c r="H27" s="465">
        <v>90</v>
      </c>
    </row>
    <row r="28" spans="1:8" x14ac:dyDescent="0.2">
      <c r="A28" s="378">
        <v>18</v>
      </c>
      <c r="B28" s="379">
        <f t="shared" si="0"/>
        <v>29.32</v>
      </c>
      <c r="C28" s="380"/>
      <c r="D28" s="388">
        <v>24492</v>
      </c>
      <c r="E28" s="524"/>
      <c r="F28" s="388">
        <f t="shared" si="2"/>
        <v>13737</v>
      </c>
      <c r="G28" s="466">
        <f t="shared" si="1"/>
        <v>10024</v>
      </c>
      <c r="H28" s="465">
        <v>90</v>
      </c>
    </row>
    <row r="29" spans="1:8" x14ac:dyDescent="0.2">
      <c r="A29" s="378">
        <v>19</v>
      </c>
      <c r="B29" s="379">
        <f t="shared" si="0"/>
        <v>29.38</v>
      </c>
      <c r="C29" s="380"/>
      <c r="D29" s="388">
        <v>24492</v>
      </c>
      <c r="E29" s="524"/>
      <c r="F29" s="388">
        <f t="shared" si="2"/>
        <v>13709</v>
      </c>
      <c r="G29" s="466">
        <f t="shared" si="1"/>
        <v>10004</v>
      </c>
      <c r="H29" s="465">
        <v>90</v>
      </c>
    </row>
    <row r="30" spans="1:8" x14ac:dyDescent="0.2">
      <c r="A30" s="378">
        <v>20</v>
      </c>
      <c r="B30" s="379">
        <f t="shared" si="0"/>
        <v>29.44</v>
      </c>
      <c r="C30" s="380"/>
      <c r="D30" s="388">
        <v>24492</v>
      </c>
      <c r="E30" s="524"/>
      <c r="F30" s="388">
        <f t="shared" si="2"/>
        <v>13681</v>
      </c>
      <c r="G30" s="466">
        <f t="shared" si="1"/>
        <v>9983</v>
      </c>
      <c r="H30" s="465">
        <v>90</v>
      </c>
    </row>
    <row r="31" spans="1:8" x14ac:dyDescent="0.2">
      <c r="A31" s="378">
        <v>21</v>
      </c>
      <c r="B31" s="379">
        <f t="shared" si="0"/>
        <v>29.49</v>
      </c>
      <c r="C31" s="380"/>
      <c r="D31" s="388">
        <v>24492</v>
      </c>
      <c r="E31" s="524"/>
      <c r="F31" s="388">
        <f t="shared" si="2"/>
        <v>13658</v>
      </c>
      <c r="G31" s="466">
        <f t="shared" si="1"/>
        <v>9966</v>
      </c>
      <c r="H31" s="465">
        <v>90</v>
      </c>
    </row>
    <row r="32" spans="1:8" x14ac:dyDescent="0.2">
      <c r="A32" s="378">
        <v>22</v>
      </c>
      <c r="B32" s="379">
        <f t="shared" si="0"/>
        <v>29.55</v>
      </c>
      <c r="C32" s="380"/>
      <c r="D32" s="388">
        <v>24492</v>
      </c>
      <c r="E32" s="524"/>
      <c r="F32" s="388">
        <f t="shared" si="2"/>
        <v>13630</v>
      </c>
      <c r="G32" s="466">
        <f t="shared" si="1"/>
        <v>9946</v>
      </c>
      <c r="H32" s="465">
        <v>90</v>
      </c>
    </row>
    <row r="33" spans="1:8" x14ac:dyDescent="0.2">
      <c r="A33" s="378">
        <v>23</v>
      </c>
      <c r="B33" s="379">
        <f t="shared" si="0"/>
        <v>29.6</v>
      </c>
      <c r="C33" s="380"/>
      <c r="D33" s="388">
        <v>24492</v>
      </c>
      <c r="E33" s="524"/>
      <c r="F33" s="388">
        <f t="shared" si="2"/>
        <v>13608</v>
      </c>
      <c r="G33" s="466">
        <f t="shared" si="1"/>
        <v>9929</v>
      </c>
      <c r="H33" s="465">
        <v>90</v>
      </c>
    </row>
    <row r="34" spans="1:8" x14ac:dyDescent="0.2">
      <c r="A34" s="378">
        <v>24</v>
      </c>
      <c r="B34" s="379">
        <f t="shared" si="0"/>
        <v>29.64</v>
      </c>
      <c r="C34" s="380"/>
      <c r="D34" s="388">
        <v>24492</v>
      </c>
      <c r="E34" s="524"/>
      <c r="F34" s="388">
        <f t="shared" si="2"/>
        <v>13589</v>
      </c>
      <c r="G34" s="466">
        <f t="shared" si="1"/>
        <v>9916</v>
      </c>
      <c r="H34" s="465">
        <v>90</v>
      </c>
    </row>
    <row r="35" spans="1:8" x14ac:dyDescent="0.2">
      <c r="A35" s="378">
        <v>25</v>
      </c>
      <c r="B35" s="379">
        <f t="shared" si="0"/>
        <v>29.69</v>
      </c>
      <c r="C35" s="380"/>
      <c r="D35" s="388">
        <v>24492</v>
      </c>
      <c r="E35" s="524"/>
      <c r="F35" s="388">
        <f t="shared" si="2"/>
        <v>13567</v>
      </c>
      <c r="G35" s="466">
        <f t="shared" si="1"/>
        <v>9899</v>
      </c>
      <c r="H35" s="465">
        <v>90</v>
      </c>
    </row>
    <row r="36" spans="1:8" x14ac:dyDescent="0.2">
      <c r="A36" s="378">
        <v>26</v>
      </c>
      <c r="B36" s="379">
        <f t="shared" si="0"/>
        <v>29.73</v>
      </c>
      <c r="C36" s="380"/>
      <c r="D36" s="388">
        <v>24492</v>
      </c>
      <c r="E36" s="524"/>
      <c r="F36" s="388">
        <f t="shared" si="2"/>
        <v>13548</v>
      </c>
      <c r="G36" s="466">
        <f t="shared" si="1"/>
        <v>9886</v>
      </c>
      <c r="H36" s="465">
        <v>90</v>
      </c>
    </row>
    <row r="37" spans="1:8" x14ac:dyDescent="0.2">
      <c r="A37" s="378">
        <v>27</v>
      </c>
      <c r="B37" s="379">
        <f t="shared" si="0"/>
        <v>29.78</v>
      </c>
      <c r="C37" s="380"/>
      <c r="D37" s="388">
        <v>24492</v>
      </c>
      <c r="E37" s="524"/>
      <c r="F37" s="388">
        <f t="shared" si="2"/>
        <v>13526</v>
      </c>
      <c r="G37" s="466">
        <f t="shared" si="1"/>
        <v>9869</v>
      </c>
      <c r="H37" s="465">
        <v>90</v>
      </c>
    </row>
    <row r="38" spans="1:8" x14ac:dyDescent="0.2">
      <c r="A38" s="378">
        <v>28</v>
      </c>
      <c r="B38" s="379">
        <f t="shared" si="0"/>
        <v>29.82</v>
      </c>
      <c r="C38" s="380"/>
      <c r="D38" s="388">
        <v>24492</v>
      </c>
      <c r="E38" s="524"/>
      <c r="F38" s="388">
        <f t="shared" si="2"/>
        <v>13508</v>
      </c>
      <c r="G38" s="466">
        <f t="shared" si="1"/>
        <v>9856</v>
      </c>
      <c r="H38" s="465">
        <v>90</v>
      </c>
    </row>
    <row r="39" spans="1:8" x14ac:dyDescent="0.2">
      <c r="A39" s="378">
        <v>29</v>
      </c>
      <c r="B39" s="379">
        <f t="shared" si="0"/>
        <v>29.86</v>
      </c>
      <c r="C39" s="380"/>
      <c r="D39" s="388">
        <v>24492</v>
      </c>
      <c r="E39" s="524"/>
      <c r="F39" s="388">
        <f t="shared" si="2"/>
        <v>13490</v>
      </c>
      <c r="G39" s="466">
        <f t="shared" si="1"/>
        <v>9843</v>
      </c>
      <c r="H39" s="465">
        <v>90</v>
      </c>
    </row>
    <row r="40" spans="1:8" x14ac:dyDescent="0.2">
      <c r="A40" s="378">
        <v>30</v>
      </c>
      <c r="B40" s="379">
        <f t="shared" si="0"/>
        <v>29.9</v>
      </c>
      <c r="C40" s="380"/>
      <c r="D40" s="388">
        <v>24492</v>
      </c>
      <c r="E40" s="524"/>
      <c r="F40" s="388">
        <f t="shared" si="2"/>
        <v>13472</v>
      </c>
      <c r="G40" s="466">
        <f t="shared" si="1"/>
        <v>9830</v>
      </c>
      <c r="H40" s="465">
        <v>90</v>
      </c>
    </row>
    <row r="41" spans="1:8" x14ac:dyDescent="0.2">
      <c r="A41" s="378">
        <v>31</v>
      </c>
      <c r="B41" s="379">
        <f t="shared" si="0"/>
        <v>29.93</v>
      </c>
      <c r="C41" s="380"/>
      <c r="D41" s="388">
        <v>24492</v>
      </c>
      <c r="E41" s="524"/>
      <c r="F41" s="388">
        <f t="shared" si="2"/>
        <v>13459</v>
      </c>
      <c r="G41" s="466">
        <f t="shared" si="1"/>
        <v>9820</v>
      </c>
      <c r="H41" s="465">
        <v>90</v>
      </c>
    </row>
    <row r="42" spans="1:8" x14ac:dyDescent="0.2">
      <c r="A42" s="378">
        <v>32</v>
      </c>
      <c r="B42" s="379">
        <f t="shared" si="0"/>
        <v>29.97</v>
      </c>
      <c r="C42" s="380"/>
      <c r="D42" s="388">
        <v>24492</v>
      </c>
      <c r="E42" s="524"/>
      <c r="F42" s="388">
        <f t="shared" si="2"/>
        <v>13441</v>
      </c>
      <c r="G42" s="466">
        <f t="shared" si="1"/>
        <v>9807</v>
      </c>
      <c r="H42" s="465">
        <v>90</v>
      </c>
    </row>
    <row r="43" spans="1:8" x14ac:dyDescent="0.2">
      <c r="A43" s="378">
        <v>33</v>
      </c>
      <c r="B43" s="379">
        <f t="shared" si="0"/>
        <v>30</v>
      </c>
      <c r="C43" s="380"/>
      <c r="D43" s="388">
        <v>24492</v>
      </c>
      <c r="E43" s="524"/>
      <c r="F43" s="388">
        <f t="shared" si="2"/>
        <v>13427</v>
      </c>
      <c r="G43" s="466">
        <f t="shared" si="1"/>
        <v>9797</v>
      </c>
      <c r="H43" s="465">
        <v>90</v>
      </c>
    </row>
    <row r="44" spans="1:8" x14ac:dyDescent="0.2">
      <c r="A44" s="378">
        <v>34</v>
      </c>
      <c r="B44" s="379">
        <f t="shared" si="0"/>
        <v>30.04</v>
      </c>
      <c r="C44" s="380"/>
      <c r="D44" s="388">
        <v>24492</v>
      </c>
      <c r="E44" s="524"/>
      <c r="F44" s="388">
        <f t="shared" si="2"/>
        <v>13410</v>
      </c>
      <c r="G44" s="466">
        <f t="shared" si="1"/>
        <v>9784</v>
      </c>
      <c r="H44" s="465">
        <v>90</v>
      </c>
    </row>
    <row r="45" spans="1:8" x14ac:dyDescent="0.2">
      <c r="A45" s="378">
        <v>35</v>
      </c>
      <c r="B45" s="379">
        <f t="shared" si="0"/>
        <v>30.07</v>
      </c>
      <c r="C45" s="380"/>
      <c r="D45" s="388">
        <v>24492</v>
      </c>
      <c r="E45" s="524"/>
      <c r="F45" s="388">
        <f t="shared" si="2"/>
        <v>13396</v>
      </c>
      <c r="G45" s="466">
        <f t="shared" si="1"/>
        <v>9774</v>
      </c>
      <c r="H45" s="465">
        <v>90</v>
      </c>
    </row>
    <row r="46" spans="1:8" x14ac:dyDescent="0.2">
      <c r="A46" s="378">
        <v>36</v>
      </c>
      <c r="B46" s="379">
        <f t="shared" si="0"/>
        <v>30.1</v>
      </c>
      <c r="C46" s="380"/>
      <c r="D46" s="388">
        <v>24492</v>
      </c>
      <c r="E46" s="524"/>
      <c r="F46" s="388">
        <f t="shared" si="2"/>
        <v>13383</v>
      </c>
      <c r="G46" s="466">
        <f t="shared" si="1"/>
        <v>9764</v>
      </c>
      <c r="H46" s="465">
        <v>90</v>
      </c>
    </row>
    <row r="47" spans="1:8" x14ac:dyDescent="0.2">
      <c r="A47" s="378">
        <v>37</v>
      </c>
      <c r="B47" s="379">
        <f t="shared" si="0"/>
        <v>30.13</v>
      </c>
      <c r="C47" s="380"/>
      <c r="D47" s="388">
        <v>24492</v>
      </c>
      <c r="E47" s="524"/>
      <c r="F47" s="388">
        <f t="shared" si="2"/>
        <v>13370</v>
      </c>
      <c r="G47" s="466">
        <f t="shared" si="1"/>
        <v>9755</v>
      </c>
      <c r="H47" s="465">
        <v>90</v>
      </c>
    </row>
    <row r="48" spans="1:8" x14ac:dyDescent="0.2">
      <c r="A48" s="378">
        <v>38</v>
      </c>
      <c r="B48" s="379">
        <f t="shared" si="0"/>
        <v>30.16</v>
      </c>
      <c r="C48" s="380"/>
      <c r="D48" s="388">
        <v>24492</v>
      </c>
      <c r="E48" s="524"/>
      <c r="F48" s="388">
        <f t="shared" si="2"/>
        <v>13357</v>
      </c>
      <c r="G48" s="466">
        <f t="shared" si="1"/>
        <v>9745</v>
      </c>
      <c r="H48" s="465">
        <v>90</v>
      </c>
    </row>
    <row r="49" spans="1:8" x14ac:dyDescent="0.2">
      <c r="A49" s="378">
        <v>39</v>
      </c>
      <c r="B49" s="379">
        <f t="shared" si="0"/>
        <v>30.19</v>
      </c>
      <c r="C49" s="380"/>
      <c r="D49" s="388">
        <v>24492</v>
      </c>
      <c r="E49" s="524"/>
      <c r="F49" s="388">
        <f t="shared" si="2"/>
        <v>13343</v>
      </c>
      <c r="G49" s="466">
        <f t="shared" si="1"/>
        <v>9735</v>
      </c>
      <c r="H49" s="465">
        <v>90</v>
      </c>
    </row>
    <row r="50" spans="1:8" x14ac:dyDescent="0.2">
      <c r="A50" s="378">
        <v>40</v>
      </c>
      <c r="B50" s="379">
        <f t="shared" si="0"/>
        <v>30.22</v>
      </c>
      <c r="C50" s="380"/>
      <c r="D50" s="388">
        <v>24492</v>
      </c>
      <c r="E50" s="524"/>
      <c r="F50" s="388">
        <f t="shared" si="2"/>
        <v>13330</v>
      </c>
      <c r="G50" s="466">
        <f t="shared" si="1"/>
        <v>9725</v>
      </c>
      <c r="H50" s="465">
        <v>90</v>
      </c>
    </row>
    <row r="51" spans="1:8" x14ac:dyDescent="0.2">
      <c r="A51" s="378">
        <v>41</v>
      </c>
      <c r="B51" s="379">
        <f t="shared" si="0"/>
        <v>30.25</v>
      </c>
      <c r="C51" s="380"/>
      <c r="D51" s="388">
        <v>24492</v>
      </c>
      <c r="E51" s="524"/>
      <c r="F51" s="388">
        <f t="shared" si="2"/>
        <v>13317</v>
      </c>
      <c r="G51" s="466">
        <f t="shared" si="1"/>
        <v>9716</v>
      </c>
      <c r="H51" s="465">
        <v>90</v>
      </c>
    </row>
    <row r="52" spans="1:8" x14ac:dyDescent="0.2">
      <c r="A52" s="378">
        <v>42</v>
      </c>
      <c r="B52" s="379">
        <f t="shared" si="0"/>
        <v>30.27</v>
      </c>
      <c r="C52" s="380"/>
      <c r="D52" s="388">
        <v>24492</v>
      </c>
      <c r="E52" s="524"/>
      <c r="F52" s="388">
        <f t="shared" si="2"/>
        <v>13308</v>
      </c>
      <c r="G52" s="466">
        <f t="shared" si="1"/>
        <v>9709</v>
      </c>
      <c r="H52" s="465">
        <v>90</v>
      </c>
    </row>
    <row r="53" spans="1:8" x14ac:dyDescent="0.2">
      <c r="A53" s="378">
        <v>43</v>
      </c>
      <c r="B53" s="379">
        <f t="shared" si="0"/>
        <v>30.3</v>
      </c>
      <c r="C53" s="380"/>
      <c r="D53" s="388">
        <v>24492</v>
      </c>
      <c r="E53" s="524"/>
      <c r="F53" s="388">
        <f t="shared" si="2"/>
        <v>13295</v>
      </c>
      <c r="G53" s="466">
        <f t="shared" si="1"/>
        <v>9700</v>
      </c>
      <c r="H53" s="465">
        <v>90</v>
      </c>
    </row>
    <row r="54" spans="1:8" x14ac:dyDescent="0.2">
      <c r="A54" s="378">
        <v>44</v>
      </c>
      <c r="B54" s="379">
        <f t="shared" si="0"/>
        <v>30.33</v>
      </c>
      <c r="C54" s="380"/>
      <c r="D54" s="388">
        <v>24492</v>
      </c>
      <c r="E54" s="524"/>
      <c r="F54" s="388">
        <f t="shared" si="2"/>
        <v>13282</v>
      </c>
      <c r="G54" s="466">
        <f t="shared" si="1"/>
        <v>9690</v>
      </c>
      <c r="H54" s="465">
        <v>90</v>
      </c>
    </row>
    <row r="55" spans="1:8" x14ac:dyDescent="0.2">
      <c r="A55" s="378">
        <v>45</v>
      </c>
      <c r="B55" s="379">
        <f t="shared" si="0"/>
        <v>30.35</v>
      </c>
      <c r="C55" s="380"/>
      <c r="D55" s="388">
        <v>24492</v>
      </c>
      <c r="E55" s="524"/>
      <c r="F55" s="388">
        <f t="shared" si="2"/>
        <v>13274</v>
      </c>
      <c r="G55" s="466">
        <f t="shared" si="1"/>
        <v>9684</v>
      </c>
      <c r="H55" s="465">
        <v>90</v>
      </c>
    </row>
    <row r="56" spans="1:8" x14ac:dyDescent="0.2">
      <c r="A56" s="378">
        <v>46</v>
      </c>
      <c r="B56" s="379">
        <f t="shared" si="0"/>
        <v>30.37</v>
      </c>
      <c r="C56" s="380"/>
      <c r="D56" s="388">
        <v>24492</v>
      </c>
      <c r="E56" s="524"/>
      <c r="F56" s="388">
        <f t="shared" si="2"/>
        <v>13265</v>
      </c>
      <c r="G56" s="466">
        <f t="shared" si="1"/>
        <v>9677</v>
      </c>
      <c r="H56" s="465">
        <v>90</v>
      </c>
    </row>
    <row r="57" spans="1:8" x14ac:dyDescent="0.2">
      <c r="A57" s="378">
        <v>47</v>
      </c>
      <c r="B57" s="379">
        <f t="shared" si="0"/>
        <v>30.4</v>
      </c>
      <c r="C57" s="380"/>
      <c r="D57" s="388">
        <v>24492</v>
      </c>
      <c r="E57" s="524"/>
      <c r="F57" s="388">
        <f t="shared" si="2"/>
        <v>13252</v>
      </c>
      <c r="G57" s="466">
        <f t="shared" si="1"/>
        <v>9668</v>
      </c>
      <c r="H57" s="465">
        <v>90</v>
      </c>
    </row>
    <row r="58" spans="1:8" x14ac:dyDescent="0.2">
      <c r="A58" s="378">
        <v>48</v>
      </c>
      <c r="B58" s="379">
        <f t="shared" si="0"/>
        <v>30.42</v>
      </c>
      <c r="C58" s="380"/>
      <c r="D58" s="388">
        <v>24492</v>
      </c>
      <c r="E58" s="524"/>
      <c r="F58" s="388">
        <f t="shared" si="2"/>
        <v>13243</v>
      </c>
      <c r="G58" s="466">
        <f t="shared" si="1"/>
        <v>9662</v>
      </c>
      <c r="H58" s="465">
        <v>90</v>
      </c>
    </row>
    <row r="59" spans="1:8" x14ac:dyDescent="0.2">
      <c r="A59" s="378">
        <v>49</v>
      </c>
      <c r="B59" s="379">
        <f t="shared" si="0"/>
        <v>30.45</v>
      </c>
      <c r="C59" s="380"/>
      <c r="D59" s="388">
        <v>24492</v>
      </c>
      <c r="E59" s="524"/>
      <c r="F59" s="388">
        <f t="shared" si="2"/>
        <v>13230</v>
      </c>
      <c r="G59" s="466">
        <f t="shared" si="1"/>
        <v>9652</v>
      </c>
      <c r="H59" s="465">
        <v>90</v>
      </c>
    </row>
    <row r="60" spans="1:8" x14ac:dyDescent="0.2">
      <c r="A60" s="378">
        <v>50</v>
      </c>
      <c r="B60" s="379">
        <f t="shared" si="0"/>
        <v>30.47</v>
      </c>
      <c r="C60" s="380"/>
      <c r="D60" s="388">
        <v>24492</v>
      </c>
      <c r="E60" s="524"/>
      <c r="F60" s="388">
        <f t="shared" si="2"/>
        <v>13222</v>
      </c>
      <c r="G60" s="466">
        <f t="shared" si="1"/>
        <v>9646</v>
      </c>
      <c r="H60" s="465">
        <v>90</v>
      </c>
    </row>
    <row r="61" spans="1:8" x14ac:dyDescent="0.2">
      <c r="A61" s="378">
        <v>51</v>
      </c>
      <c r="B61" s="379">
        <f t="shared" si="0"/>
        <v>30.49</v>
      </c>
      <c r="C61" s="380"/>
      <c r="D61" s="388">
        <v>24492</v>
      </c>
      <c r="E61" s="524"/>
      <c r="F61" s="388">
        <f t="shared" si="2"/>
        <v>13213</v>
      </c>
      <c r="G61" s="466">
        <f t="shared" si="1"/>
        <v>9639</v>
      </c>
      <c r="H61" s="465">
        <v>90</v>
      </c>
    </row>
    <row r="62" spans="1:8" x14ac:dyDescent="0.2">
      <c r="A62" s="378">
        <v>52</v>
      </c>
      <c r="B62" s="379">
        <f t="shared" si="0"/>
        <v>30.51</v>
      </c>
      <c r="C62" s="380"/>
      <c r="D62" s="388">
        <v>24492</v>
      </c>
      <c r="E62" s="524"/>
      <c r="F62" s="388">
        <f t="shared" si="2"/>
        <v>13204</v>
      </c>
      <c r="G62" s="466">
        <f t="shared" si="1"/>
        <v>9633</v>
      </c>
      <c r="H62" s="465">
        <v>90</v>
      </c>
    </row>
    <row r="63" spans="1:8" x14ac:dyDescent="0.2">
      <c r="A63" s="378">
        <v>53</v>
      </c>
      <c r="B63" s="379">
        <f t="shared" si="0"/>
        <v>30.53</v>
      </c>
      <c r="C63" s="380"/>
      <c r="D63" s="388">
        <v>24492</v>
      </c>
      <c r="E63" s="524"/>
      <c r="F63" s="388">
        <f t="shared" si="2"/>
        <v>13196</v>
      </c>
      <c r="G63" s="466">
        <f t="shared" si="1"/>
        <v>9627</v>
      </c>
      <c r="H63" s="465">
        <v>90</v>
      </c>
    </row>
    <row r="64" spans="1:8" x14ac:dyDescent="0.2">
      <c r="A64" s="378">
        <v>54</v>
      </c>
      <c r="B64" s="379">
        <f t="shared" si="0"/>
        <v>30.55</v>
      </c>
      <c r="C64" s="380"/>
      <c r="D64" s="388">
        <v>24492</v>
      </c>
      <c r="E64" s="524"/>
      <c r="F64" s="388">
        <f t="shared" si="2"/>
        <v>13187</v>
      </c>
      <c r="G64" s="466">
        <f t="shared" si="1"/>
        <v>9620</v>
      </c>
      <c r="H64" s="465">
        <v>90</v>
      </c>
    </row>
    <row r="65" spans="1:8" x14ac:dyDescent="0.2">
      <c r="A65" s="378">
        <v>55</v>
      </c>
      <c r="B65" s="379">
        <f t="shared" si="0"/>
        <v>30.58</v>
      </c>
      <c r="C65" s="380"/>
      <c r="D65" s="388">
        <v>24492</v>
      </c>
      <c r="E65" s="524"/>
      <c r="F65" s="388">
        <f t="shared" si="2"/>
        <v>13174</v>
      </c>
      <c r="G65" s="466">
        <f t="shared" si="1"/>
        <v>9611</v>
      </c>
      <c r="H65" s="465">
        <v>90</v>
      </c>
    </row>
    <row r="66" spans="1:8" x14ac:dyDescent="0.2">
      <c r="A66" s="378">
        <v>56</v>
      </c>
      <c r="B66" s="379">
        <f t="shared" si="0"/>
        <v>30.6</v>
      </c>
      <c r="C66" s="380"/>
      <c r="D66" s="388">
        <v>24492</v>
      </c>
      <c r="E66" s="524"/>
      <c r="F66" s="388">
        <f t="shared" si="2"/>
        <v>13166</v>
      </c>
      <c r="G66" s="466">
        <f t="shared" si="1"/>
        <v>9605</v>
      </c>
      <c r="H66" s="465">
        <v>90</v>
      </c>
    </row>
    <row r="67" spans="1:8" x14ac:dyDescent="0.2">
      <c r="A67" s="378">
        <v>57</v>
      </c>
      <c r="B67" s="379">
        <f t="shared" si="0"/>
        <v>30.62</v>
      </c>
      <c r="C67" s="380"/>
      <c r="D67" s="388">
        <v>24492</v>
      </c>
      <c r="E67" s="524"/>
      <c r="F67" s="388">
        <f t="shared" si="2"/>
        <v>13157</v>
      </c>
      <c r="G67" s="466">
        <f t="shared" si="1"/>
        <v>9598</v>
      </c>
      <c r="H67" s="465">
        <v>90</v>
      </c>
    </row>
    <row r="68" spans="1:8" x14ac:dyDescent="0.2">
      <c r="A68" s="378">
        <v>58</v>
      </c>
      <c r="B68" s="379">
        <f t="shared" si="0"/>
        <v>30.64</v>
      </c>
      <c r="C68" s="380"/>
      <c r="D68" s="388">
        <v>24492</v>
      </c>
      <c r="E68" s="524"/>
      <c r="F68" s="388">
        <f t="shared" si="2"/>
        <v>13149</v>
      </c>
      <c r="G68" s="466">
        <f t="shared" si="1"/>
        <v>9592</v>
      </c>
      <c r="H68" s="465">
        <v>90</v>
      </c>
    </row>
    <row r="69" spans="1:8" x14ac:dyDescent="0.2">
      <c r="A69" s="378">
        <v>59</v>
      </c>
      <c r="B69" s="379">
        <f t="shared" si="0"/>
        <v>30.65</v>
      </c>
      <c r="C69" s="380"/>
      <c r="D69" s="388">
        <v>24492</v>
      </c>
      <c r="E69" s="524"/>
      <c r="F69" s="388">
        <f t="shared" si="2"/>
        <v>13145</v>
      </c>
      <c r="G69" s="466">
        <f t="shared" si="1"/>
        <v>9589</v>
      </c>
      <c r="H69" s="465">
        <v>90</v>
      </c>
    </row>
    <row r="70" spans="1:8" x14ac:dyDescent="0.2">
      <c r="A70" s="378">
        <v>60</v>
      </c>
      <c r="B70" s="379">
        <f t="shared" si="0"/>
        <v>30.67</v>
      </c>
      <c r="C70" s="380"/>
      <c r="D70" s="388">
        <v>24492</v>
      </c>
      <c r="E70" s="524"/>
      <c r="F70" s="388">
        <f t="shared" si="2"/>
        <v>13136</v>
      </c>
      <c r="G70" s="466">
        <f t="shared" si="1"/>
        <v>9583</v>
      </c>
      <c r="H70" s="465">
        <v>90</v>
      </c>
    </row>
    <row r="71" spans="1:8" x14ac:dyDescent="0.2">
      <c r="A71" s="378">
        <v>61</v>
      </c>
      <c r="B71" s="379">
        <f t="shared" si="0"/>
        <v>30.69</v>
      </c>
      <c r="C71" s="380"/>
      <c r="D71" s="388">
        <v>24492</v>
      </c>
      <c r="E71" s="524"/>
      <c r="F71" s="388">
        <f t="shared" si="2"/>
        <v>13128</v>
      </c>
      <c r="G71" s="466">
        <f t="shared" si="1"/>
        <v>9577</v>
      </c>
      <c r="H71" s="465">
        <v>90</v>
      </c>
    </row>
    <row r="72" spans="1:8" x14ac:dyDescent="0.2">
      <c r="A72" s="378">
        <v>62</v>
      </c>
      <c r="B72" s="379">
        <f t="shared" si="0"/>
        <v>30.71</v>
      </c>
      <c r="C72" s="380"/>
      <c r="D72" s="388">
        <v>24492</v>
      </c>
      <c r="E72" s="524"/>
      <c r="F72" s="388">
        <f t="shared" si="2"/>
        <v>13119</v>
      </c>
      <c r="G72" s="466">
        <f t="shared" si="1"/>
        <v>9570</v>
      </c>
      <c r="H72" s="465">
        <v>90</v>
      </c>
    </row>
    <row r="73" spans="1:8" x14ac:dyDescent="0.2">
      <c r="A73" s="378">
        <v>63</v>
      </c>
      <c r="B73" s="379">
        <f t="shared" si="0"/>
        <v>30.73</v>
      </c>
      <c r="C73" s="380"/>
      <c r="D73" s="388">
        <v>24492</v>
      </c>
      <c r="E73" s="524"/>
      <c r="F73" s="388">
        <f t="shared" si="2"/>
        <v>13111</v>
      </c>
      <c r="G73" s="466">
        <f t="shared" si="1"/>
        <v>9564</v>
      </c>
      <c r="H73" s="465">
        <v>90</v>
      </c>
    </row>
    <row r="74" spans="1:8" x14ac:dyDescent="0.2">
      <c r="A74" s="378">
        <v>64</v>
      </c>
      <c r="B74" s="379">
        <f t="shared" si="0"/>
        <v>30.75</v>
      </c>
      <c r="C74" s="380"/>
      <c r="D74" s="388">
        <v>24492</v>
      </c>
      <c r="E74" s="524"/>
      <c r="F74" s="388">
        <f t="shared" si="2"/>
        <v>13102</v>
      </c>
      <c r="G74" s="466">
        <f t="shared" si="1"/>
        <v>9558</v>
      </c>
      <c r="H74" s="465">
        <v>90</v>
      </c>
    </row>
    <row r="75" spans="1:8" x14ac:dyDescent="0.2">
      <c r="A75" s="378">
        <v>65</v>
      </c>
      <c r="B75" s="379">
        <f t="shared" ref="B75:B138" si="3">ROUND(1.12233*LN(A75)+26.078,2)</f>
        <v>30.76</v>
      </c>
      <c r="C75" s="380"/>
      <c r="D75" s="388">
        <v>24492</v>
      </c>
      <c r="E75" s="524"/>
      <c r="F75" s="388">
        <f t="shared" si="2"/>
        <v>13098</v>
      </c>
      <c r="G75" s="466">
        <f t="shared" si="1"/>
        <v>9555</v>
      </c>
      <c r="H75" s="465">
        <v>90</v>
      </c>
    </row>
    <row r="76" spans="1:8" x14ac:dyDescent="0.2">
      <c r="A76" s="378">
        <v>66</v>
      </c>
      <c r="B76" s="379">
        <f t="shared" si="3"/>
        <v>30.78</v>
      </c>
      <c r="C76" s="380"/>
      <c r="D76" s="388">
        <v>24492</v>
      </c>
      <c r="E76" s="524"/>
      <c r="F76" s="388">
        <f t="shared" si="2"/>
        <v>13089</v>
      </c>
      <c r="G76" s="466">
        <f t="shared" ref="G76:G139" si="4">ROUND(12*(1/B76*D76),0)</f>
        <v>9549</v>
      </c>
      <c r="H76" s="465">
        <v>90</v>
      </c>
    </row>
    <row r="77" spans="1:8" x14ac:dyDescent="0.2">
      <c r="A77" s="378">
        <v>67</v>
      </c>
      <c r="B77" s="379">
        <f t="shared" si="3"/>
        <v>30.8</v>
      </c>
      <c r="C77" s="380"/>
      <c r="D77" s="388">
        <v>24492</v>
      </c>
      <c r="E77" s="524"/>
      <c r="F77" s="388">
        <f t="shared" ref="F77:F140" si="5">ROUND(12*1.3614*(1/B77*D77)+H77,0)</f>
        <v>13081</v>
      </c>
      <c r="G77" s="466">
        <f t="shared" si="4"/>
        <v>9542</v>
      </c>
      <c r="H77" s="465">
        <v>90</v>
      </c>
    </row>
    <row r="78" spans="1:8" x14ac:dyDescent="0.2">
      <c r="A78" s="378">
        <v>68</v>
      </c>
      <c r="B78" s="379">
        <f t="shared" si="3"/>
        <v>30.81</v>
      </c>
      <c r="C78" s="380"/>
      <c r="D78" s="388">
        <v>24492</v>
      </c>
      <c r="E78" s="524"/>
      <c r="F78" s="388">
        <f t="shared" si="5"/>
        <v>13077</v>
      </c>
      <c r="G78" s="466">
        <f t="shared" si="4"/>
        <v>9539</v>
      </c>
      <c r="H78" s="465">
        <v>90</v>
      </c>
    </row>
    <row r="79" spans="1:8" x14ac:dyDescent="0.2">
      <c r="A79" s="378">
        <v>69</v>
      </c>
      <c r="B79" s="379">
        <f t="shared" si="3"/>
        <v>30.83</v>
      </c>
      <c r="C79" s="380"/>
      <c r="D79" s="388">
        <v>24492</v>
      </c>
      <c r="E79" s="524"/>
      <c r="F79" s="388">
        <f t="shared" si="5"/>
        <v>13068</v>
      </c>
      <c r="G79" s="466">
        <f t="shared" si="4"/>
        <v>9533</v>
      </c>
      <c r="H79" s="465">
        <v>90</v>
      </c>
    </row>
    <row r="80" spans="1:8" x14ac:dyDescent="0.2">
      <c r="A80" s="378">
        <v>70</v>
      </c>
      <c r="B80" s="379">
        <f t="shared" si="3"/>
        <v>30.85</v>
      </c>
      <c r="C80" s="380"/>
      <c r="D80" s="388">
        <v>24492</v>
      </c>
      <c r="E80" s="524"/>
      <c r="F80" s="388">
        <f t="shared" si="5"/>
        <v>13060</v>
      </c>
      <c r="G80" s="466">
        <f t="shared" si="4"/>
        <v>9527</v>
      </c>
      <c r="H80" s="465">
        <v>90</v>
      </c>
    </row>
    <row r="81" spans="1:8" x14ac:dyDescent="0.2">
      <c r="A81" s="378">
        <v>71</v>
      </c>
      <c r="B81" s="379">
        <f t="shared" si="3"/>
        <v>30.86</v>
      </c>
      <c r="C81" s="380"/>
      <c r="D81" s="388">
        <v>24492</v>
      </c>
      <c r="E81" s="524"/>
      <c r="F81" s="388">
        <f t="shared" si="5"/>
        <v>13056</v>
      </c>
      <c r="G81" s="466">
        <f t="shared" si="4"/>
        <v>9524</v>
      </c>
      <c r="H81" s="465">
        <v>90</v>
      </c>
    </row>
    <row r="82" spans="1:8" x14ac:dyDescent="0.2">
      <c r="A82" s="378">
        <v>72</v>
      </c>
      <c r="B82" s="379">
        <f t="shared" si="3"/>
        <v>30.88</v>
      </c>
      <c r="C82" s="380"/>
      <c r="D82" s="388">
        <v>24492</v>
      </c>
      <c r="E82" s="524"/>
      <c r="F82" s="388">
        <f t="shared" si="5"/>
        <v>13047</v>
      </c>
      <c r="G82" s="466">
        <f t="shared" si="4"/>
        <v>9518</v>
      </c>
      <c r="H82" s="465">
        <v>90</v>
      </c>
    </row>
    <row r="83" spans="1:8" x14ac:dyDescent="0.2">
      <c r="A83" s="378">
        <v>73</v>
      </c>
      <c r="B83" s="379">
        <f t="shared" si="3"/>
        <v>30.89</v>
      </c>
      <c r="C83" s="380"/>
      <c r="D83" s="388">
        <v>24492</v>
      </c>
      <c r="E83" s="524"/>
      <c r="F83" s="388">
        <f t="shared" si="5"/>
        <v>13043</v>
      </c>
      <c r="G83" s="466">
        <f t="shared" si="4"/>
        <v>9515</v>
      </c>
      <c r="H83" s="465">
        <v>90</v>
      </c>
    </row>
    <row r="84" spans="1:8" x14ac:dyDescent="0.2">
      <c r="A84" s="378">
        <v>74</v>
      </c>
      <c r="B84" s="379">
        <f t="shared" si="3"/>
        <v>30.91</v>
      </c>
      <c r="C84" s="380"/>
      <c r="D84" s="388">
        <v>24492</v>
      </c>
      <c r="E84" s="524"/>
      <c r="F84" s="388">
        <f t="shared" si="5"/>
        <v>13035</v>
      </c>
      <c r="G84" s="466">
        <f t="shared" si="4"/>
        <v>9508</v>
      </c>
      <c r="H84" s="465">
        <v>90</v>
      </c>
    </row>
    <row r="85" spans="1:8" x14ac:dyDescent="0.2">
      <c r="A85" s="378">
        <v>75</v>
      </c>
      <c r="B85" s="379">
        <f t="shared" si="3"/>
        <v>30.92</v>
      </c>
      <c r="C85" s="380"/>
      <c r="D85" s="388">
        <v>24492</v>
      </c>
      <c r="E85" s="524"/>
      <c r="F85" s="388">
        <f t="shared" si="5"/>
        <v>13031</v>
      </c>
      <c r="G85" s="466">
        <f t="shared" si="4"/>
        <v>9505</v>
      </c>
      <c r="H85" s="465">
        <v>90</v>
      </c>
    </row>
    <row r="86" spans="1:8" x14ac:dyDescent="0.2">
      <c r="A86" s="378">
        <v>76</v>
      </c>
      <c r="B86" s="379">
        <f t="shared" si="3"/>
        <v>30.94</v>
      </c>
      <c r="C86" s="380"/>
      <c r="D86" s="388">
        <v>24492</v>
      </c>
      <c r="E86" s="524"/>
      <c r="F86" s="388">
        <f t="shared" si="5"/>
        <v>13022</v>
      </c>
      <c r="G86" s="466">
        <f t="shared" si="4"/>
        <v>9499</v>
      </c>
      <c r="H86" s="465">
        <v>90</v>
      </c>
    </row>
    <row r="87" spans="1:8" x14ac:dyDescent="0.2">
      <c r="A87" s="378">
        <v>77</v>
      </c>
      <c r="B87" s="379">
        <f t="shared" si="3"/>
        <v>30.95</v>
      </c>
      <c r="C87" s="380"/>
      <c r="D87" s="388">
        <v>24492</v>
      </c>
      <c r="E87" s="524"/>
      <c r="F87" s="388">
        <f t="shared" si="5"/>
        <v>13018</v>
      </c>
      <c r="G87" s="466">
        <f t="shared" si="4"/>
        <v>9496</v>
      </c>
      <c r="H87" s="465">
        <v>90</v>
      </c>
    </row>
    <row r="88" spans="1:8" x14ac:dyDescent="0.2">
      <c r="A88" s="378">
        <v>78</v>
      </c>
      <c r="B88" s="379">
        <f t="shared" si="3"/>
        <v>30.97</v>
      </c>
      <c r="C88" s="380"/>
      <c r="D88" s="388">
        <v>24492</v>
      </c>
      <c r="E88" s="524"/>
      <c r="F88" s="388">
        <f t="shared" si="5"/>
        <v>13010</v>
      </c>
      <c r="G88" s="466">
        <f t="shared" si="4"/>
        <v>9490</v>
      </c>
      <c r="H88" s="465">
        <v>90</v>
      </c>
    </row>
    <row r="89" spans="1:8" x14ac:dyDescent="0.2">
      <c r="A89" s="378">
        <v>79</v>
      </c>
      <c r="B89" s="379">
        <f t="shared" si="3"/>
        <v>30.98</v>
      </c>
      <c r="C89" s="380"/>
      <c r="D89" s="388">
        <v>24492</v>
      </c>
      <c r="E89" s="524"/>
      <c r="F89" s="388">
        <f t="shared" si="5"/>
        <v>13005</v>
      </c>
      <c r="G89" s="466">
        <f t="shared" si="4"/>
        <v>9487</v>
      </c>
      <c r="H89" s="465">
        <v>90</v>
      </c>
    </row>
    <row r="90" spans="1:8" x14ac:dyDescent="0.2">
      <c r="A90" s="378">
        <v>80</v>
      </c>
      <c r="B90" s="379">
        <f t="shared" si="3"/>
        <v>31</v>
      </c>
      <c r="C90" s="380"/>
      <c r="D90" s="388">
        <v>24492</v>
      </c>
      <c r="E90" s="524"/>
      <c r="F90" s="388">
        <f t="shared" si="5"/>
        <v>12997</v>
      </c>
      <c r="G90" s="466">
        <f t="shared" si="4"/>
        <v>9481</v>
      </c>
      <c r="H90" s="465">
        <v>90</v>
      </c>
    </row>
    <row r="91" spans="1:8" x14ac:dyDescent="0.2">
      <c r="A91" s="378">
        <v>81</v>
      </c>
      <c r="B91" s="379">
        <f t="shared" si="3"/>
        <v>31.01</v>
      </c>
      <c r="C91" s="380"/>
      <c r="D91" s="388">
        <v>24492</v>
      </c>
      <c r="E91" s="524"/>
      <c r="F91" s="388">
        <f t="shared" si="5"/>
        <v>12993</v>
      </c>
      <c r="G91" s="466">
        <f t="shared" si="4"/>
        <v>9478</v>
      </c>
      <c r="H91" s="465">
        <v>90</v>
      </c>
    </row>
    <row r="92" spans="1:8" x14ac:dyDescent="0.2">
      <c r="A92" s="378">
        <v>82</v>
      </c>
      <c r="B92" s="379">
        <f t="shared" si="3"/>
        <v>31.02</v>
      </c>
      <c r="C92" s="380"/>
      <c r="D92" s="388">
        <v>24492</v>
      </c>
      <c r="E92" s="524"/>
      <c r="F92" s="388">
        <f t="shared" si="5"/>
        <v>12989</v>
      </c>
      <c r="G92" s="466">
        <f t="shared" si="4"/>
        <v>9475</v>
      </c>
      <c r="H92" s="465">
        <v>90</v>
      </c>
    </row>
    <row r="93" spans="1:8" x14ac:dyDescent="0.2">
      <c r="A93" s="378">
        <v>83</v>
      </c>
      <c r="B93" s="379">
        <f t="shared" si="3"/>
        <v>31.04</v>
      </c>
      <c r="C93" s="380"/>
      <c r="D93" s="388">
        <v>24492</v>
      </c>
      <c r="E93" s="524"/>
      <c r="F93" s="388">
        <f t="shared" si="5"/>
        <v>12980</v>
      </c>
      <c r="G93" s="466">
        <f t="shared" si="4"/>
        <v>9469</v>
      </c>
      <c r="H93" s="465">
        <v>90</v>
      </c>
    </row>
    <row r="94" spans="1:8" x14ac:dyDescent="0.2">
      <c r="A94" s="378">
        <v>84</v>
      </c>
      <c r="B94" s="379">
        <f t="shared" si="3"/>
        <v>31.05</v>
      </c>
      <c r="C94" s="380"/>
      <c r="D94" s="388">
        <v>24492</v>
      </c>
      <c r="E94" s="524"/>
      <c r="F94" s="388">
        <f t="shared" si="5"/>
        <v>12976</v>
      </c>
      <c r="G94" s="466">
        <f t="shared" si="4"/>
        <v>9466</v>
      </c>
      <c r="H94" s="465">
        <v>90</v>
      </c>
    </row>
    <row r="95" spans="1:8" x14ac:dyDescent="0.2">
      <c r="A95" s="378">
        <v>85</v>
      </c>
      <c r="B95" s="379">
        <f t="shared" si="3"/>
        <v>31.06</v>
      </c>
      <c r="C95" s="380"/>
      <c r="D95" s="388">
        <v>24492</v>
      </c>
      <c r="E95" s="524"/>
      <c r="F95" s="388">
        <f t="shared" si="5"/>
        <v>12972</v>
      </c>
      <c r="G95" s="466">
        <f t="shared" si="4"/>
        <v>9462</v>
      </c>
      <c r="H95" s="465">
        <v>90</v>
      </c>
    </row>
    <row r="96" spans="1:8" x14ac:dyDescent="0.2">
      <c r="A96" s="378">
        <v>86</v>
      </c>
      <c r="B96" s="379">
        <f t="shared" si="3"/>
        <v>31.08</v>
      </c>
      <c r="C96" s="380"/>
      <c r="D96" s="388">
        <v>24492</v>
      </c>
      <c r="E96" s="524"/>
      <c r="F96" s="388">
        <f t="shared" si="5"/>
        <v>12964</v>
      </c>
      <c r="G96" s="466">
        <f t="shared" si="4"/>
        <v>9456</v>
      </c>
      <c r="H96" s="465">
        <v>90</v>
      </c>
    </row>
    <row r="97" spans="1:8" x14ac:dyDescent="0.2">
      <c r="A97" s="378">
        <v>87</v>
      </c>
      <c r="B97" s="379">
        <f t="shared" si="3"/>
        <v>31.09</v>
      </c>
      <c r="C97" s="380"/>
      <c r="D97" s="388">
        <v>24492</v>
      </c>
      <c r="E97" s="524"/>
      <c r="F97" s="388">
        <f t="shared" si="5"/>
        <v>12960</v>
      </c>
      <c r="G97" s="466">
        <f t="shared" si="4"/>
        <v>9453</v>
      </c>
      <c r="H97" s="465">
        <v>90</v>
      </c>
    </row>
    <row r="98" spans="1:8" x14ac:dyDescent="0.2">
      <c r="A98" s="378">
        <v>88</v>
      </c>
      <c r="B98" s="379">
        <f t="shared" si="3"/>
        <v>31.1</v>
      </c>
      <c r="C98" s="380"/>
      <c r="D98" s="388">
        <v>24492</v>
      </c>
      <c r="E98" s="524"/>
      <c r="F98" s="388">
        <f t="shared" si="5"/>
        <v>12956</v>
      </c>
      <c r="G98" s="466">
        <f t="shared" si="4"/>
        <v>9450</v>
      </c>
      <c r="H98" s="465">
        <v>90</v>
      </c>
    </row>
    <row r="99" spans="1:8" x14ac:dyDescent="0.2">
      <c r="A99" s="378">
        <v>89</v>
      </c>
      <c r="B99" s="379">
        <f t="shared" si="3"/>
        <v>31.12</v>
      </c>
      <c r="C99" s="380"/>
      <c r="D99" s="388">
        <v>24492</v>
      </c>
      <c r="E99" s="524"/>
      <c r="F99" s="388">
        <f t="shared" si="5"/>
        <v>12947</v>
      </c>
      <c r="G99" s="466">
        <f t="shared" si="4"/>
        <v>9444</v>
      </c>
      <c r="H99" s="465">
        <v>90</v>
      </c>
    </row>
    <row r="100" spans="1:8" x14ac:dyDescent="0.2">
      <c r="A100" s="378">
        <v>90</v>
      </c>
      <c r="B100" s="379">
        <f t="shared" si="3"/>
        <v>31.13</v>
      </c>
      <c r="C100" s="380"/>
      <c r="D100" s="388">
        <v>24492</v>
      </c>
      <c r="E100" s="524"/>
      <c r="F100" s="388">
        <f t="shared" si="5"/>
        <v>12943</v>
      </c>
      <c r="G100" s="466">
        <f t="shared" si="4"/>
        <v>9441</v>
      </c>
      <c r="H100" s="465">
        <v>90</v>
      </c>
    </row>
    <row r="101" spans="1:8" x14ac:dyDescent="0.2">
      <c r="A101" s="378">
        <v>91</v>
      </c>
      <c r="B101" s="379">
        <f t="shared" si="3"/>
        <v>31.14</v>
      </c>
      <c r="C101" s="380"/>
      <c r="D101" s="388">
        <v>24492</v>
      </c>
      <c r="E101" s="524"/>
      <c r="F101" s="388">
        <f t="shared" si="5"/>
        <v>12939</v>
      </c>
      <c r="G101" s="466">
        <f t="shared" si="4"/>
        <v>9438</v>
      </c>
      <c r="H101" s="465">
        <v>90</v>
      </c>
    </row>
    <row r="102" spans="1:8" x14ac:dyDescent="0.2">
      <c r="A102" s="378">
        <v>92</v>
      </c>
      <c r="B102" s="379">
        <f t="shared" si="3"/>
        <v>31.15</v>
      </c>
      <c r="C102" s="380"/>
      <c r="D102" s="388">
        <v>24492</v>
      </c>
      <c r="E102" s="524"/>
      <c r="F102" s="388">
        <f t="shared" si="5"/>
        <v>12935</v>
      </c>
      <c r="G102" s="466">
        <f t="shared" si="4"/>
        <v>9435</v>
      </c>
      <c r="H102" s="465">
        <v>90</v>
      </c>
    </row>
    <row r="103" spans="1:8" x14ac:dyDescent="0.2">
      <c r="A103" s="378">
        <v>93</v>
      </c>
      <c r="B103" s="379">
        <f t="shared" si="3"/>
        <v>31.17</v>
      </c>
      <c r="C103" s="380"/>
      <c r="D103" s="388">
        <v>24492</v>
      </c>
      <c r="E103" s="524"/>
      <c r="F103" s="388">
        <f t="shared" si="5"/>
        <v>12927</v>
      </c>
      <c r="G103" s="466">
        <f t="shared" si="4"/>
        <v>9429</v>
      </c>
      <c r="H103" s="465">
        <v>90</v>
      </c>
    </row>
    <row r="104" spans="1:8" x14ac:dyDescent="0.2">
      <c r="A104" s="378">
        <v>94</v>
      </c>
      <c r="B104" s="379">
        <f t="shared" si="3"/>
        <v>31.18</v>
      </c>
      <c r="C104" s="380"/>
      <c r="D104" s="388">
        <v>24492</v>
      </c>
      <c r="E104" s="524"/>
      <c r="F104" s="388">
        <f t="shared" si="5"/>
        <v>12923</v>
      </c>
      <c r="G104" s="466">
        <f t="shared" si="4"/>
        <v>9426</v>
      </c>
      <c r="H104" s="465">
        <v>90</v>
      </c>
    </row>
    <row r="105" spans="1:8" x14ac:dyDescent="0.2">
      <c r="A105" s="378">
        <v>95</v>
      </c>
      <c r="B105" s="379">
        <f t="shared" si="3"/>
        <v>31.19</v>
      </c>
      <c r="C105" s="380"/>
      <c r="D105" s="388">
        <v>24492</v>
      </c>
      <c r="E105" s="524"/>
      <c r="F105" s="388">
        <f t="shared" si="5"/>
        <v>12918</v>
      </c>
      <c r="G105" s="466">
        <f t="shared" si="4"/>
        <v>9423</v>
      </c>
      <c r="H105" s="465">
        <v>90</v>
      </c>
    </row>
    <row r="106" spans="1:8" x14ac:dyDescent="0.2">
      <c r="A106" s="378">
        <v>96</v>
      </c>
      <c r="B106" s="379">
        <f t="shared" si="3"/>
        <v>31.2</v>
      </c>
      <c r="C106" s="380"/>
      <c r="D106" s="388">
        <v>24492</v>
      </c>
      <c r="E106" s="524"/>
      <c r="F106" s="388">
        <f t="shared" si="5"/>
        <v>12914</v>
      </c>
      <c r="G106" s="466">
        <f t="shared" si="4"/>
        <v>9420</v>
      </c>
      <c r="H106" s="465">
        <v>90</v>
      </c>
    </row>
    <row r="107" spans="1:8" x14ac:dyDescent="0.2">
      <c r="A107" s="378">
        <v>97</v>
      </c>
      <c r="B107" s="379">
        <f t="shared" si="3"/>
        <v>31.21</v>
      </c>
      <c r="C107" s="380"/>
      <c r="D107" s="388">
        <v>24492</v>
      </c>
      <c r="E107" s="524"/>
      <c r="F107" s="388">
        <f t="shared" si="5"/>
        <v>12910</v>
      </c>
      <c r="G107" s="466">
        <f t="shared" si="4"/>
        <v>9417</v>
      </c>
      <c r="H107" s="465">
        <v>90</v>
      </c>
    </row>
    <row r="108" spans="1:8" x14ac:dyDescent="0.2">
      <c r="A108" s="378">
        <v>98</v>
      </c>
      <c r="B108" s="379">
        <f t="shared" si="3"/>
        <v>31.22</v>
      </c>
      <c r="C108" s="380"/>
      <c r="D108" s="388">
        <v>24492</v>
      </c>
      <c r="E108" s="524"/>
      <c r="F108" s="388">
        <f t="shared" si="5"/>
        <v>12906</v>
      </c>
      <c r="G108" s="466">
        <f t="shared" si="4"/>
        <v>9414</v>
      </c>
      <c r="H108" s="465">
        <v>90</v>
      </c>
    </row>
    <row r="109" spans="1:8" x14ac:dyDescent="0.2">
      <c r="A109" s="378">
        <v>99</v>
      </c>
      <c r="B109" s="379">
        <f t="shared" si="3"/>
        <v>31.24</v>
      </c>
      <c r="C109" s="380"/>
      <c r="D109" s="388">
        <v>24492</v>
      </c>
      <c r="E109" s="524"/>
      <c r="F109" s="388">
        <f t="shared" si="5"/>
        <v>12898</v>
      </c>
      <c r="G109" s="466">
        <f t="shared" si="4"/>
        <v>9408</v>
      </c>
      <c r="H109" s="465">
        <v>90</v>
      </c>
    </row>
    <row r="110" spans="1:8" x14ac:dyDescent="0.2">
      <c r="A110" s="378">
        <v>100</v>
      </c>
      <c r="B110" s="379">
        <f t="shared" si="3"/>
        <v>31.25</v>
      </c>
      <c r="C110" s="380"/>
      <c r="D110" s="388">
        <v>24492</v>
      </c>
      <c r="E110" s="524"/>
      <c r="F110" s="388">
        <f t="shared" si="5"/>
        <v>12894</v>
      </c>
      <c r="G110" s="466">
        <f t="shared" si="4"/>
        <v>9405</v>
      </c>
      <c r="H110" s="465">
        <v>90</v>
      </c>
    </row>
    <row r="111" spans="1:8" x14ac:dyDescent="0.2">
      <c r="A111" s="378">
        <v>101</v>
      </c>
      <c r="B111" s="379">
        <f t="shared" si="3"/>
        <v>31.26</v>
      </c>
      <c r="C111" s="380"/>
      <c r="D111" s="388">
        <v>24492</v>
      </c>
      <c r="E111" s="524"/>
      <c r="F111" s="388">
        <f t="shared" si="5"/>
        <v>12890</v>
      </c>
      <c r="G111" s="466">
        <f t="shared" si="4"/>
        <v>9402</v>
      </c>
      <c r="H111" s="465">
        <v>90</v>
      </c>
    </row>
    <row r="112" spans="1:8" x14ac:dyDescent="0.2">
      <c r="A112" s="378">
        <v>102</v>
      </c>
      <c r="B112" s="379">
        <f t="shared" si="3"/>
        <v>31.27</v>
      </c>
      <c r="C112" s="380"/>
      <c r="D112" s="388">
        <v>24492</v>
      </c>
      <c r="E112" s="524"/>
      <c r="F112" s="388">
        <f t="shared" si="5"/>
        <v>12886</v>
      </c>
      <c r="G112" s="466">
        <f t="shared" si="4"/>
        <v>9399</v>
      </c>
      <c r="H112" s="465">
        <v>90</v>
      </c>
    </row>
    <row r="113" spans="1:8" x14ac:dyDescent="0.2">
      <c r="A113" s="378">
        <v>103</v>
      </c>
      <c r="B113" s="379">
        <f t="shared" si="3"/>
        <v>31.28</v>
      </c>
      <c r="C113" s="380"/>
      <c r="D113" s="388">
        <v>24492</v>
      </c>
      <c r="E113" s="524"/>
      <c r="F113" s="388">
        <f t="shared" si="5"/>
        <v>12882</v>
      </c>
      <c r="G113" s="466">
        <f t="shared" si="4"/>
        <v>9396</v>
      </c>
      <c r="H113" s="465">
        <v>90</v>
      </c>
    </row>
    <row r="114" spans="1:8" x14ac:dyDescent="0.2">
      <c r="A114" s="378">
        <v>104</v>
      </c>
      <c r="B114" s="379">
        <f t="shared" si="3"/>
        <v>31.29</v>
      </c>
      <c r="C114" s="380"/>
      <c r="D114" s="388">
        <v>24492</v>
      </c>
      <c r="E114" s="524"/>
      <c r="F114" s="388">
        <f t="shared" si="5"/>
        <v>12878</v>
      </c>
      <c r="G114" s="466">
        <f t="shared" si="4"/>
        <v>9393</v>
      </c>
      <c r="H114" s="465">
        <v>90</v>
      </c>
    </row>
    <row r="115" spans="1:8" x14ac:dyDescent="0.2">
      <c r="A115" s="378">
        <v>105</v>
      </c>
      <c r="B115" s="379">
        <f t="shared" si="3"/>
        <v>31.3</v>
      </c>
      <c r="C115" s="380"/>
      <c r="D115" s="388">
        <v>24492</v>
      </c>
      <c r="E115" s="524"/>
      <c r="F115" s="388">
        <f t="shared" si="5"/>
        <v>12873</v>
      </c>
      <c r="G115" s="466">
        <f t="shared" si="4"/>
        <v>9390</v>
      </c>
      <c r="H115" s="465">
        <v>90</v>
      </c>
    </row>
    <row r="116" spans="1:8" x14ac:dyDescent="0.2">
      <c r="A116" s="378">
        <v>106</v>
      </c>
      <c r="B116" s="379">
        <f t="shared" si="3"/>
        <v>31.31</v>
      </c>
      <c r="C116" s="380"/>
      <c r="D116" s="388">
        <v>24492</v>
      </c>
      <c r="E116" s="524"/>
      <c r="F116" s="388">
        <f t="shared" si="5"/>
        <v>12869</v>
      </c>
      <c r="G116" s="466">
        <f t="shared" si="4"/>
        <v>9387</v>
      </c>
      <c r="H116" s="465">
        <v>90</v>
      </c>
    </row>
    <row r="117" spans="1:8" x14ac:dyDescent="0.2">
      <c r="A117" s="378">
        <v>107</v>
      </c>
      <c r="B117" s="379">
        <f t="shared" si="3"/>
        <v>31.32</v>
      </c>
      <c r="C117" s="380"/>
      <c r="D117" s="388">
        <v>24492</v>
      </c>
      <c r="E117" s="524"/>
      <c r="F117" s="388">
        <f t="shared" si="5"/>
        <v>12865</v>
      </c>
      <c r="G117" s="466">
        <f t="shared" si="4"/>
        <v>9384</v>
      </c>
      <c r="H117" s="465">
        <v>90</v>
      </c>
    </row>
    <row r="118" spans="1:8" x14ac:dyDescent="0.2">
      <c r="A118" s="378">
        <v>108</v>
      </c>
      <c r="B118" s="379">
        <f t="shared" si="3"/>
        <v>31.33</v>
      </c>
      <c r="C118" s="380"/>
      <c r="D118" s="388">
        <v>24492</v>
      </c>
      <c r="E118" s="524"/>
      <c r="F118" s="388">
        <f t="shared" si="5"/>
        <v>12861</v>
      </c>
      <c r="G118" s="466">
        <f t="shared" si="4"/>
        <v>9381</v>
      </c>
      <c r="H118" s="465">
        <v>90</v>
      </c>
    </row>
    <row r="119" spans="1:8" x14ac:dyDescent="0.2">
      <c r="A119" s="378">
        <v>109</v>
      </c>
      <c r="B119" s="379">
        <f t="shared" si="3"/>
        <v>31.34</v>
      </c>
      <c r="C119" s="380"/>
      <c r="D119" s="388">
        <v>24492</v>
      </c>
      <c r="E119" s="524"/>
      <c r="F119" s="388">
        <f t="shared" si="5"/>
        <v>12857</v>
      </c>
      <c r="G119" s="466">
        <f t="shared" si="4"/>
        <v>9378</v>
      </c>
      <c r="H119" s="465">
        <v>90</v>
      </c>
    </row>
    <row r="120" spans="1:8" x14ac:dyDescent="0.2">
      <c r="A120" s="378">
        <v>110</v>
      </c>
      <c r="B120" s="379">
        <f t="shared" si="3"/>
        <v>31.35</v>
      </c>
      <c r="C120" s="380"/>
      <c r="D120" s="388">
        <v>24492</v>
      </c>
      <c r="E120" s="524"/>
      <c r="F120" s="388">
        <f t="shared" si="5"/>
        <v>12853</v>
      </c>
      <c r="G120" s="466">
        <f t="shared" si="4"/>
        <v>9375</v>
      </c>
      <c r="H120" s="465">
        <v>90</v>
      </c>
    </row>
    <row r="121" spans="1:8" x14ac:dyDescent="0.2">
      <c r="A121" s="378">
        <v>111</v>
      </c>
      <c r="B121" s="379">
        <f t="shared" si="3"/>
        <v>31.36</v>
      </c>
      <c r="C121" s="380"/>
      <c r="D121" s="388">
        <v>24492</v>
      </c>
      <c r="E121" s="524"/>
      <c r="F121" s="388">
        <f t="shared" si="5"/>
        <v>12849</v>
      </c>
      <c r="G121" s="466">
        <f t="shared" si="4"/>
        <v>9372</v>
      </c>
      <c r="H121" s="465">
        <v>90</v>
      </c>
    </row>
    <row r="122" spans="1:8" x14ac:dyDescent="0.2">
      <c r="A122" s="378">
        <v>112</v>
      </c>
      <c r="B122" s="379">
        <f t="shared" si="3"/>
        <v>31.37</v>
      </c>
      <c r="C122" s="380"/>
      <c r="D122" s="388">
        <v>24492</v>
      </c>
      <c r="E122" s="524"/>
      <c r="F122" s="388">
        <f t="shared" si="5"/>
        <v>12845</v>
      </c>
      <c r="G122" s="466">
        <f t="shared" si="4"/>
        <v>9369</v>
      </c>
      <c r="H122" s="465">
        <v>90</v>
      </c>
    </row>
    <row r="123" spans="1:8" x14ac:dyDescent="0.2">
      <c r="A123" s="378">
        <v>113</v>
      </c>
      <c r="B123" s="379">
        <f t="shared" si="3"/>
        <v>31.38</v>
      </c>
      <c r="C123" s="380"/>
      <c r="D123" s="388">
        <v>24492</v>
      </c>
      <c r="E123" s="524"/>
      <c r="F123" s="388">
        <f t="shared" si="5"/>
        <v>12841</v>
      </c>
      <c r="G123" s="466">
        <f t="shared" si="4"/>
        <v>9366</v>
      </c>
      <c r="H123" s="465">
        <v>90</v>
      </c>
    </row>
    <row r="124" spans="1:8" x14ac:dyDescent="0.2">
      <c r="A124" s="378">
        <v>114</v>
      </c>
      <c r="B124" s="379">
        <f t="shared" si="3"/>
        <v>31.39</v>
      </c>
      <c r="C124" s="380"/>
      <c r="D124" s="388">
        <v>24492</v>
      </c>
      <c r="E124" s="524"/>
      <c r="F124" s="388">
        <f t="shared" si="5"/>
        <v>12837</v>
      </c>
      <c r="G124" s="466">
        <f t="shared" si="4"/>
        <v>9363</v>
      </c>
      <c r="H124" s="465">
        <v>90</v>
      </c>
    </row>
    <row r="125" spans="1:8" x14ac:dyDescent="0.2">
      <c r="A125" s="378">
        <v>115</v>
      </c>
      <c r="B125" s="379">
        <f t="shared" si="3"/>
        <v>31.4</v>
      </c>
      <c r="C125" s="380"/>
      <c r="D125" s="388">
        <v>24492</v>
      </c>
      <c r="E125" s="524"/>
      <c r="F125" s="388">
        <f t="shared" si="5"/>
        <v>12833</v>
      </c>
      <c r="G125" s="466">
        <f t="shared" si="4"/>
        <v>9360</v>
      </c>
      <c r="H125" s="465">
        <v>90</v>
      </c>
    </row>
    <row r="126" spans="1:8" x14ac:dyDescent="0.2">
      <c r="A126" s="378">
        <v>116</v>
      </c>
      <c r="B126" s="379">
        <f t="shared" si="3"/>
        <v>31.41</v>
      </c>
      <c r="C126" s="380"/>
      <c r="D126" s="388">
        <v>24492</v>
      </c>
      <c r="E126" s="524"/>
      <c r="F126" s="388">
        <f t="shared" si="5"/>
        <v>12829</v>
      </c>
      <c r="G126" s="466">
        <f t="shared" si="4"/>
        <v>9357</v>
      </c>
      <c r="H126" s="465">
        <v>90</v>
      </c>
    </row>
    <row r="127" spans="1:8" x14ac:dyDescent="0.2">
      <c r="A127" s="378">
        <v>117</v>
      </c>
      <c r="B127" s="379">
        <f t="shared" si="3"/>
        <v>31.42</v>
      </c>
      <c r="C127" s="380"/>
      <c r="D127" s="388">
        <v>24492</v>
      </c>
      <c r="E127" s="524"/>
      <c r="F127" s="388">
        <f t="shared" si="5"/>
        <v>12825</v>
      </c>
      <c r="G127" s="466">
        <f t="shared" si="4"/>
        <v>9354</v>
      </c>
      <c r="H127" s="465">
        <v>90</v>
      </c>
    </row>
    <row r="128" spans="1:8" x14ac:dyDescent="0.2">
      <c r="A128" s="378">
        <v>118</v>
      </c>
      <c r="B128" s="379">
        <f t="shared" si="3"/>
        <v>31.43</v>
      </c>
      <c r="C128" s="380"/>
      <c r="D128" s="388">
        <v>24492</v>
      </c>
      <c r="E128" s="524"/>
      <c r="F128" s="388">
        <f t="shared" si="5"/>
        <v>12821</v>
      </c>
      <c r="G128" s="466">
        <f t="shared" si="4"/>
        <v>9351</v>
      </c>
      <c r="H128" s="465">
        <v>90</v>
      </c>
    </row>
    <row r="129" spans="1:8" x14ac:dyDescent="0.2">
      <c r="A129" s="378">
        <v>119</v>
      </c>
      <c r="B129" s="379">
        <f t="shared" si="3"/>
        <v>31.44</v>
      </c>
      <c r="C129" s="380"/>
      <c r="D129" s="388">
        <v>24492</v>
      </c>
      <c r="E129" s="524"/>
      <c r="F129" s="388">
        <f t="shared" si="5"/>
        <v>12816</v>
      </c>
      <c r="G129" s="466">
        <f t="shared" si="4"/>
        <v>9348</v>
      </c>
      <c r="H129" s="465">
        <v>90</v>
      </c>
    </row>
    <row r="130" spans="1:8" x14ac:dyDescent="0.2">
      <c r="A130" s="378">
        <v>120</v>
      </c>
      <c r="B130" s="379">
        <f t="shared" si="3"/>
        <v>31.45</v>
      </c>
      <c r="C130" s="380"/>
      <c r="D130" s="388">
        <v>24492</v>
      </c>
      <c r="E130" s="524"/>
      <c r="F130" s="388">
        <f t="shared" si="5"/>
        <v>12812</v>
      </c>
      <c r="G130" s="466">
        <f t="shared" si="4"/>
        <v>9345</v>
      </c>
      <c r="H130" s="465">
        <v>90</v>
      </c>
    </row>
    <row r="131" spans="1:8" x14ac:dyDescent="0.2">
      <c r="A131" s="378">
        <v>121</v>
      </c>
      <c r="B131" s="379">
        <f t="shared" si="3"/>
        <v>31.46</v>
      </c>
      <c r="C131" s="380"/>
      <c r="D131" s="388">
        <v>24492</v>
      </c>
      <c r="E131" s="524"/>
      <c r="F131" s="388">
        <f t="shared" si="5"/>
        <v>12808</v>
      </c>
      <c r="G131" s="466">
        <f t="shared" si="4"/>
        <v>9342</v>
      </c>
      <c r="H131" s="465">
        <v>90</v>
      </c>
    </row>
    <row r="132" spans="1:8" x14ac:dyDescent="0.2">
      <c r="A132" s="378">
        <v>122</v>
      </c>
      <c r="B132" s="379">
        <f t="shared" si="3"/>
        <v>31.47</v>
      </c>
      <c r="C132" s="380"/>
      <c r="D132" s="388">
        <v>24492</v>
      </c>
      <c r="E132" s="524"/>
      <c r="F132" s="388">
        <f t="shared" si="5"/>
        <v>12804</v>
      </c>
      <c r="G132" s="466">
        <f t="shared" si="4"/>
        <v>9339</v>
      </c>
      <c r="H132" s="465">
        <v>90</v>
      </c>
    </row>
    <row r="133" spans="1:8" x14ac:dyDescent="0.2">
      <c r="A133" s="378">
        <v>123</v>
      </c>
      <c r="B133" s="379">
        <f t="shared" si="3"/>
        <v>31.48</v>
      </c>
      <c r="C133" s="380"/>
      <c r="D133" s="388">
        <v>24492</v>
      </c>
      <c r="E133" s="524"/>
      <c r="F133" s="388">
        <f t="shared" si="5"/>
        <v>12800</v>
      </c>
      <c r="G133" s="466">
        <f t="shared" si="4"/>
        <v>9336</v>
      </c>
      <c r="H133" s="465">
        <v>90</v>
      </c>
    </row>
    <row r="134" spans="1:8" x14ac:dyDescent="0.2">
      <c r="A134" s="378">
        <v>124</v>
      </c>
      <c r="B134" s="379">
        <f t="shared" si="3"/>
        <v>31.49</v>
      </c>
      <c r="C134" s="380"/>
      <c r="D134" s="388">
        <v>24492</v>
      </c>
      <c r="E134" s="524"/>
      <c r="F134" s="388">
        <f t="shared" si="5"/>
        <v>12796</v>
      </c>
      <c r="G134" s="466">
        <f t="shared" si="4"/>
        <v>9333</v>
      </c>
      <c r="H134" s="465">
        <v>90</v>
      </c>
    </row>
    <row r="135" spans="1:8" x14ac:dyDescent="0.2">
      <c r="A135" s="378">
        <v>125</v>
      </c>
      <c r="B135" s="379">
        <f t="shared" si="3"/>
        <v>31.5</v>
      </c>
      <c r="C135" s="380"/>
      <c r="D135" s="388">
        <v>24492</v>
      </c>
      <c r="E135" s="524"/>
      <c r="F135" s="388">
        <f t="shared" si="5"/>
        <v>12792</v>
      </c>
      <c r="G135" s="466">
        <f t="shared" si="4"/>
        <v>9330</v>
      </c>
      <c r="H135" s="465">
        <v>90</v>
      </c>
    </row>
    <row r="136" spans="1:8" x14ac:dyDescent="0.2">
      <c r="A136" s="378">
        <v>126</v>
      </c>
      <c r="B136" s="379">
        <f t="shared" si="3"/>
        <v>31.51</v>
      </c>
      <c r="C136" s="380"/>
      <c r="D136" s="388">
        <v>24492</v>
      </c>
      <c r="E136" s="524"/>
      <c r="F136" s="388">
        <f t="shared" si="5"/>
        <v>12788</v>
      </c>
      <c r="G136" s="466">
        <f t="shared" si="4"/>
        <v>9327</v>
      </c>
      <c r="H136" s="465">
        <v>90</v>
      </c>
    </row>
    <row r="137" spans="1:8" x14ac:dyDescent="0.2">
      <c r="A137" s="378">
        <v>127</v>
      </c>
      <c r="B137" s="379">
        <f t="shared" si="3"/>
        <v>31.51</v>
      </c>
      <c r="C137" s="380"/>
      <c r="D137" s="388">
        <v>24492</v>
      </c>
      <c r="E137" s="524"/>
      <c r="F137" s="388">
        <f t="shared" si="5"/>
        <v>12788</v>
      </c>
      <c r="G137" s="466">
        <f t="shared" si="4"/>
        <v>9327</v>
      </c>
      <c r="H137" s="465">
        <v>90</v>
      </c>
    </row>
    <row r="138" spans="1:8" x14ac:dyDescent="0.2">
      <c r="A138" s="378">
        <v>128</v>
      </c>
      <c r="B138" s="379">
        <f t="shared" si="3"/>
        <v>31.52</v>
      </c>
      <c r="C138" s="380"/>
      <c r="D138" s="388">
        <v>24492</v>
      </c>
      <c r="E138" s="524"/>
      <c r="F138" s="388">
        <f t="shared" si="5"/>
        <v>12784</v>
      </c>
      <c r="G138" s="466">
        <f t="shared" si="4"/>
        <v>9324</v>
      </c>
      <c r="H138" s="465">
        <v>90</v>
      </c>
    </row>
    <row r="139" spans="1:8" x14ac:dyDescent="0.2">
      <c r="A139" s="378">
        <v>129</v>
      </c>
      <c r="B139" s="379">
        <f t="shared" ref="B139:B202" si="6">ROUND(1.12233*LN(A139)+26.078,2)</f>
        <v>31.53</v>
      </c>
      <c r="C139" s="380"/>
      <c r="D139" s="388">
        <v>24492</v>
      </c>
      <c r="E139" s="524"/>
      <c r="F139" s="388">
        <f t="shared" si="5"/>
        <v>12780</v>
      </c>
      <c r="G139" s="466">
        <f t="shared" si="4"/>
        <v>9321</v>
      </c>
      <c r="H139" s="465">
        <v>90</v>
      </c>
    </row>
    <row r="140" spans="1:8" x14ac:dyDescent="0.2">
      <c r="A140" s="378">
        <v>130</v>
      </c>
      <c r="B140" s="379">
        <f t="shared" si="6"/>
        <v>31.54</v>
      </c>
      <c r="C140" s="380"/>
      <c r="D140" s="388">
        <v>24492</v>
      </c>
      <c r="E140" s="524"/>
      <c r="F140" s="388">
        <f t="shared" si="5"/>
        <v>12776</v>
      </c>
      <c r="G140" s="466">
        <f t="shared" ref="G140:G203" si="7">ROUND(12*(1/B140*D140),0)</f>
        <v>9318</v>
      </c>
      <c r="H140" s="465">
        <v>90</v>
      </c>
    </row>
    <row r="141" spans="1:8" x14ac:dyDescent="0.2">
      <c r="A141" s="378">
        <v>131</v>
      </c>
      <c r="B141" s="379">
        <f t="shared" si="6"/>
        <v>31.55</v>
      </c>
      <c r="C141" s="380"/>
      <c r="D141" s="388">
        <v>24492</v>
      </c>
      <c r="E141" s="524"/>
      <c r="F141" s="388">
        <f t="shared" ref="F141:F204" si="8">ROUND(12*1.3614*(1/B141*D141)+H141,0)</f>
        <v>12772</v>
      </c>
      <c r="G141" s="466">
        <f t="shared" si="7"/>
        <v>9315</v>
      </c>
      <c r="H141" s="465">
        <v>90</v>
      </c>
    </row>
    <row r="142" spans="1:8" x14ac:dyDescent="0.2">
      <c r="A142" s="378">
        <v>132</v>
      </c>
      <c r="B142" s="379">
        <f t="shared" si="6"/>
        <v>31.56</v>
      </c>
      <c r="C142" s="380"/>
      <c r="D142" s="388">
        <v>24492</v>
      </c>
      <c r="E142" s="524"/>
      <c r="F142" s="388">
        <f t="shared" si="8"/>
        <v>12768</v>
      </c>
      <c r="G142" s="466">
        <f t="shared" si="7"/>
        <v>9313</v>
      </c>
      <c r="H142" s="465">
        <v>90</v>
      </c>
    </row>
    <row r="143" spans="1:8" x14ac:dyDescent="0.2">
      <c r="A143" s="378">
        <v>133</v>
      </c>
      <c r="B143" s="379">
        <f t="shared" si="6"/>
        <v>31.57</v>
      </c>
      <c r="C143" s="380"/>
      <c r="D143" s="388">
        <v>24492</v>
      </c>
      <c r="E143" s="524"/>
      <c r="F143" s="388">
        <f t="shared" si="8"/>
        <v>12764</v>
      </c>
      <c r="G143" s="466">
        <f t="shared" si="7"/>
        <v>9310</v>
      </c>
      <c r="H143" s="465">
        <v>90</v>
      </c>
    </row>
    <row r="144" spans="1:8" x14ac:dyDescent="0.2">
      <c r="A144" s="378">
        <v>134</v>
      </c>
      <c r="B144" s="379">
        <f t="shared" si="6"/>
        <v>31.57</v>
      </c>
      <c r="C144" s="380"/>
      <c r="D144" s="388">
        <v>24492</v>
      </c>
      <c r="E144" s="524"/>
      <c r="F144" s="388">
        <f t="shared" si="8"/>
        <v>12764</v>
      </c>
      <c r="G144" s="466">
        <f t="shared" si="7"/>
        <v>9310</v>
      </c>
      <c r="H144" s="465">
        <v>90</v>
      </c>
    </row>
    <row r="145" spans="1:8" x14ac:dyDescent="0.2">
      <c r="A145" s="378">
        <v>135</v>
      </c>
      <c r="B145" s="379">
        <f t="shared" si="6"/>
        <v>31.58</v>
      </c>
      <c r="C145" s="380"/>
      <c r="D145" s="388">
        <v>24492</v>
      </c>
      <c r="E145" s="524"/>
      <c r="F145" s="388">
        <f t="shared" si="8"/>
        <v>12760</v>
      </c>
      <c r="G145" s="466">
        <f t="shared" si="7"/>
        <v>9307</v>
      </c>
      <c r="H145" s="465">
        <v>90</v>
      </c>
    </row>
    <row r="146" spans="1:8" x14ac:dyDescent="0.2">
      <c r="A146" s="378">
        <v>136</v>
      </c>
      <c r="B146" s="379">
        <f t="shared" si="6"/>
        <v>31.59</v>
      </c>
      <c r="C146" s="380"/>
      <c r="D146" s="388">
        <v>24492</v>
      </c>
      <c r="E146" s="524"/>
      <c r="F146" s="388">
        <f t="shared" si="8"/>
        <v>12756</v>
      </c>
      <c r="G146" s="466">
        <f t="shared" si="7"/>
        <v>9304</v>
      </c>
      <c r="H146" s="465">
        <v>90</v>
      </c>
    </row>
    <row r="147" spans="1:8" x14ac:dyDescent="0.2">
      <c r="A147" s="378">
        <v>137</v>
      </c>
      <c r="B147" s="379">
        <f t="shared" si="6"/>
        <v>31.6</v>
      </c>
      <c r="C147" s="380"/>
      <c r="D147" s="388">
        <v>24492</v>
      </c>
      <c r="E147" s="524"/>
      <c r="F147" s="388">
        <f t="shared" si="8"/>
        <v>12752</v>
      </c>
      <c r="G147" s="466">
        <f t="shared" si="7"/>
        <v>9301</v>
      </c>
      <c r="H147" s="465">
        <v>90</v>
      </c>
    </row>
    <row r="148" spans="1:8" x14ac:dyDescent="0.2">
      <c r="A148" s="378">
        <v>138</v>
      </c>
      <c r="B148" s="379">
        <f t="shared" si="6"/>
        <v>31.61</v>
      </c>
      <c r="C148" s="380"/>
      <c r="D148" s="388">
        <v>24492</v>
      </c>
      <c r="E148" s="524"/>
      <c r="F148" s="388">
        <f t="shared" si="8"/>
        <v>12748</v>
      </c>
      <c r="G148" s="466">
        <f t="shared" si="7"/>
        <v>9298</v>
      </c>
      <c r="H148" s="465">
        <v>90</v>
      </c>
    </row>
    <row r="149" spans="1:8" x14ac:dyDescent="0.2">
      <c r="A149" s="378">
        <v>139</v>
      </c>
      <c r="B149" s="379">
        <f t="shared" si="6"/>
        <v>31.62</v>
      </c>
      <c r="C149" s="380"/>
      <c r="D149" s="388">
        <v>24492</v>
      </c>
      <c r="E149" s="524"/>
      <c r="F149" s="388">
        <f t="shared" si="8"/>
        <v>12744</v>
      </c>
      <c r="G149" s="466">
        <f t="shared" si="7"/>
        <v>9295</v>
      </c>
      <c r="H149" s="465">
        <v>90</v>
      </c>
    </row>
    <row r="150" spans="1:8" x14ac:dyDescent="0.2">
      <c r="A150" s="378">
        <v>140</v>
      </c>
      <c r="B150" s="379">
        <f t="shared" si="6"/>
        <v>31.62</v>
      </c>
      <c r="C150" s="380"/>
      <c r="D150" s="388">
        <v>24492</v>
      </c>
      <c r="E150" s="524"/>
      <c r="F150" s="388">
        <f t="shared" si="8"/>
        <v>12744</v>
      </c>
      <c r="G150" s="466">
        <f t="shared" si="7"/>
        <v>9295</v>
      </c>
      <c r="H150" s="465">
        <v>90</v>
      </c>
    </row>
    <row r="151" spans="1:8" x14ac:dyDescent="0.2">
      <c r="A151" s="378">
        <v>141</v>
      </c>
      <c r="B151" s="379">
        <f t="shared" si="6"/>
        <v>31.63</v>
      </c>
      <c r="C151" s="380"/>
      <c r="D151" s="388">
        <v>24492</v>
      </c>
      <c r="E151" s="524"/>
      <c r="F151" s="388">
        <f t="shared" si="8"/>
        <v>12740</v>
      </c>
      <c r="G151" s="466">
        <f t="shared" si="7"/>
        <v>9292</v>
      </c>
      <c r="H151" s="465">
        <v>90</v>
      </c>
    </row>
    <row r="152" spans="1:8" x14ac:dyDescent="0.2">
      <c r="A152" s="378">
        <v>142</v>
      </c>
      <c r="B152" s="379">
        <f t="shared" si="6"/>
        <v>31.64</v>
      </c>
      <c r="C152" s="380"/>
      <c r="D152" s="388">
        <v>24492</v>
      </c>
      <c r="E152" s="524"/>
      <c r="F152" s="388">
        <f t="shared" si="8"/>
        <v>12736</v>
      </c>
      <c r="G152" s="466">
        <f t="shared" si="7"/>
        <v>9289</v>
      </c>
      <c r="H152" s="465">
        <v>90</v>
      </c>
    </row>
    <row r="153" spans="1:8" x14ac:dyDescent="0.2">
      <c r="A153" s="378">
        <v>143</v>
      </c>
      <c r="B153" s="379">
        <f t="shared" si="6"/>
        <v>31.65</v>
      </c>
      <c r="C153" s="380"/>
      <c r="D153" s="388">
        <v>24492</v>
      </c>
      <c r="E153" s="524"/>
      <c r="F153" s="388">
        <f t="shared" si="8"/>
        <v>12732</v>
      </c>
      <c r="G153" s="466">
        <f t="shared" si="7"/>
        <v>9286</v>
      </c>
      <c r="H153" s="465">
        <v>90</v>
      </c>
    </row>
    <row r="154" spans="1:8" x14ac:dyDescent="0.2">
      <c r="A154" s="378">
        <v>144</v>
      </c>
      <c r="B154" s="379">
        <f t="shared" si="6"/>
        <v>31.66</v>
      </c>
      <c r="C154" s="380"/>
      <c r="D154" s="388">
        <v>24492</v>
      </c>
      <c r="E154" s="524"/>
      <c r="F154" s="388">
        <f t="shared" si="8"/>
        <v>12728</v>
      </c>
      <c r="G154" s="466">
        <f t="shared" si="7"/>
        <v>9283</v>
      </c>
      <c r="H154" s="465">
        <v>90</v>
      </c>
    </row>
    <row r="155" spans="1:8" x14ac:dyDescent="0.2">
      <c r="A155" s="378">
        <v>145</v>
      </c>
      <c r="B155" s="379">
        <f t="shared" si="6"/>
        <v>31.66</v>
      </c>
      <c r="C155" s="380"/>
      <c r="D155" s="388">
        <v>24492</v>
      </c>
      <c r="E155" s="524"/>
      <c r="F155" s="388">
        <f t="shared" si="8"/>
        <v>12728</v>
      </c>
      <c r="G155" s="466">
        <f t="shared" si="7"/>
        <v>9283</v>
      </c>
      <c r="H155" s="465">
        <v>90</v>
      </c>
    </row>
    <row r="156" spans="1:8" x14ac:dyDescent="0.2">
      <c r="A156" s="378">
        <v>146</v>
      </c>
      <c r="B156" s="379">
        <f t="shared" si="6"/>
        <v>31.67</v>
      </c>
      <c r="C156" s="380"/>
      <c r="D156" s="388">
        <v>24492</v>
      </c>
      <c r="E156" s="524"/>
      <c r="F156" s="388">
        <f t="shared" si="8"/>
        <v>12724</v>
      </c>
      <c r="G156" s="466">
        <f t="shared" si="7"/>
        <v>9280</v>
      </c>
      <c r="H156" s="465">
        <v>90</v>
      </c>
    </row>
    <row r="157" spans="1:8" x14ac:dyDescent="0.2">
      <c r="A157" s="378">
        <v>147</v>
      </c>
      <c r="B157" s="379">
        <f t="shared" si="6"/>
        <v>31.68</v>
      </c>
      <c r="C157" s="380"/>
      <c r="D157" s="388">
        <v>24492</v>
      </c>
      <c r="E157" s="524"/>
      <c r="F157" s="388">
        <f t="shared" si="8"/>
        <v>12720</v>
      </c>
      <c r="G157" s="466">
        <f t="shared" si="7"/>
        <v>9277</v>
      </c>
      <c r="H157" s="465">
        <v>90</v>
      </c>
    </row>
    <row r="158" spans="1:8" x14ac:dyDescent="0.2">
      <c r="A158" s="378">
        <v>148</v>
      </c>
      <c r="B158" s="379">
        <f t="shared" si="6"/>
        <v>31.69</v>
      </c>
      <c r="C158" s="380"/>
      <c r="D158" s="388">
        <v>24492</v>
      </c>
      <c r="E158" s="524"/>
      <c r="F158" s="388">
        <f t="shared" si="8"/>
        <v>12716</v>
      </c>
      <c r="G158" s="466">
        <f t="shared" si="7"/>
        <v>9274</v>
      </c>
      <c r="H158" s="465">
        <v>90</v>
      </c>
    </row>
    <row r="159" spans="1:8" x14ac:dyDescent="0.2">
      <c r="A159" s="378">
        <v>149</v>
      </c>
      <c r="B159" s="379">
        <f t="shared" si="6"/>
        <v>31.69</v>
      </c>
      <c r="C159" s="380"/>
      <c r="D159" s="388">
        <v>24492</v>
      </c>
      <c r="E159" s="524"/>
      <c r="F159" s="388">
        <f t="shared" si="8"/>
        <v>12716</v>
      </c>
      <c r="G159" s="466">
        <f t="shared" si="7"/>
        <v>9274</v>
      </c>
      <c r="H159" s="465">
        <v>90</v>
      </c>
    </row>
    <row r="160" spans="1:8" x14ac:dyDescent="0.2">
      <c r="A160" s="378">
        <v>150</v>
      </c>
      <c r="B160" s="379">
        <f t="shared" si="6"/>
        <v>31.7</v>
      </c>
      <c r="C160" s="380"/>
      <c r="D160" s="388">
        <v>24492</v>
      </c>
      <c r="E160" s="524"/>
      <c r="F160" s="388">
        <f t="shared" si="8"/>
        <v>12712</v>
      </c>
      <c r="G160" s="466">
        <f t="shared" si="7"/>
        <v>9271</v>
      </c>
      <c r="H160" s="465">
        <v>90</v>
      </c>
    </row>
    <row r="161" spans="1:8" x14ac:dyDescent="0.2">
      <c r="A161" s="378">
        <v>151</v>
      </c>
      <c r="B161" s="379">
        <f t="shared" si="6"/>
        <v>31.71</v>
      </c>
      <c r="C161" s="380"/>
      <c r="D161" s="388">
        <v>24492</v>
      </c>
      <c r="E161" s="524"/>
      <c r="F161" s="388">
        <f t="shared" si="8"/>
        <v>12708</v>
      </c>
      <c r="G161" s="466">
        <f t="shared" si="7"/>
        <v>9268</v>
      </c>
      <c r="H161" s="465">
        <v>90</v>
      </c>
    </row>
    <row r="162" spans="1:8" x14ac:dyDescent="0.2">
      <c r="A162" s="378">
        <v>152</v>
      </c>
      <c r="B162" s="379">
        <f t="shared" si="6"/>
        <v>31.72</v>
      </c>
      <c r="C162" s="380"/>
      <c r="D162" s="388">
        <v>24492</v>
      </c>
      <c r="E162" s="524"/>
      <c r="F162" s="388">
        <f t="shared" si="8"/>
        <v>12704</v>
      </c>
      <c r="G162" s="466">
        <f t="shared" si="7"/>
        <v>9266</v>
      </c>
      <c r="H162" s="465">
        <v>90</v>
      </c>
    </row>
    <row r="163" spans="1:8" x14ac:dyDescent="0.2">
      <c r="A163" s="378">
        <v>153</v>
      </c>
      <c r="B163" s="379">
        <f t="shared" si="6"/>
        <v>31.72</v>
      </c>
      <c r="C163" s="380"/>
      <c r="D163" s="388">
        <v>24492</v>
      </c>
      <c r="E163" s="524"/>
      <c r="F163" s="388">
        <f t="shared" si="8"/>
        <v>12704</v>
      </c>
      <c r="G163" s="466">
        <f t="shared" si="7"/>
        <v>9266</v>
      </c>
      <c r="H163" s="465">
        <v>90</v>
      </c>
    </row>
    <row r="164" spans="1:8" x14ac:dyDescent="0.2">
      <c r="A164" s="378">
        <v>154</v>
      </c>
      <c r="B164" s="379">
        <f t="shared" si="6"/>
        <v>31.73</v>
      </c>
      <c r="C164" s="380"/>
      <c r="D164" s="388">
        <v>24492</v>
      </c>
      <c r="E164" s="524"/>
      <c r="F164" s="388">
        <f t="shared" si="8"/>
        <v>12700</v>
      </c>
      <c r="G164" s="466">
        <f t="shared" si="7"/>
        <v>9263</v>
      </c>
      <c r="H164" s="465">
        <v>90</v>
      </c>
    </row>
    <row r="165" spans="1:8" x14ac:dyDescent="0.2">
      <c r="A165" s="378">
        <v>155</v>
      </c>
      <c r="B165" s="379">
        <f t="shared" si="6"/>
        <v>31.74</v>
      </c>
      <c r="C165" s="380"/>
      <c r="D165" s="388">
        <v>24492</v>
      </c>
      <c r="E165" s="524"/>
      <c r="F165" s="388">
        <f t="shared" si="8"/>
        <v>12696</v>
      </c>
      <c r="G165" s="466">
        <f t="shared" si="7"/>
        <v>9260</v>
      </c>
      <c r="H165" s="465">
        <v>90</v>
      </c>
    </row>
    <row r="166" spans="1:8" x14ac:dyDescent="0.2">
      <c r="A166" s="378">
        <v>156</v>
      </c>
      <c r="B166" s="379">
        <f t="shared" si="6"/>
        <v>31.75</v>
      </c>
      <c r="C166" s="380"/>
      <c r="D166" s="388">
        <v>24492</v>
      </c>
      <c r="E166" s="524"/>
      <c r="F166" s="388">
        <f t="shared" si="8"/>
        <v>12692</v>
      </c>
      <c r="G166" s="466">
        <f t="shared" si="7"/>
        <v>9257</v>
      </c>
      <c r="H166" s="465">
        <v>90</v>
      </c>
    </row>
    <row r="167" spans="1:8" x14ac:dyDescent="0.2">
      <c r="A167" s="378">
        <v>157</v>
      </c>
      <c r="B167" s="379">
        <f t="shared" si="6"/>
        <v>31.75</v>
      </c>
      <c r="C167" s="380"/>
      <c r="D167" s="388">
        <v>24492</v>
      </c>
      <c r="E167" s="524"/>
      <c r="F167" s="388">
        <f t="shared" si="8"/>
        <v>12692</v>
      </c>
      <c r="G167" s="466">
        <f t="shared" si="7"/>
        <v>9257</v>
      </c>
      <c r="H167" s="465">
        <v>90</v>
      </c>
    </row>
    <row r="168" spans="1:8" x14ac:dyDescent="0.2">
      <c r="A168" s="378">
        <v>158</v>
      </c>
      <c r="B168" s="379">
        <f t="shared" si="6"/>
        <v>31.76</v>
      </c>
      <c r="C168" s="380"/>
      <c r="D168" s="388">
        <v>24492</v>
      </c>
      <c r="E168" s="524"/>
      <c r="F168" s="388">
        <f t="shared" si="8"/>
        <v>12688</v>
      </c>
      <c r="G168" s="466">
        <f t="shared" si="7"/>
        <v>9254</v>
      </c>
      <c r="H168" s="465">
        <v>90</v>
      </c>
    </row>
    <row r="169" spans="1:8" x14ac:dyDescent="0.2">
      <c r="A169" s="378">
        <v>159</v>
      </c>
      <c r="B169" s="379">
        <f t="shared" si="6"/>
        <v>31.77</v>
      </c>
      <c r="C169" s="380"/>
      <c r="D169" s="388">
        <v>24492</v>
      </c>
      <c r="E169" s="524"/>
      <c r="F169" s="388">
        <f t="shared" si="8"/>
        <v>12684</v>
      </c>
      <c r="G169" s="466">
        <f t="shared" si="7"/>
        <v>9251</v>
      </c>
      <c r="H169" s="465">
        <v>90</v>
      </c>
    </row>
    <row r="170" spans="1:8" x14ac:dyDescent="0.2">
      <c r="A170" s="378">
        <v>160</v>
      </c>
      <c r="B170" s="379">
        <f t="shared" si="6"/>
        <v>31.77</v>
      </c>
      <c r="C170" s="380"/>
      <c r="D170" s="388">
        <v>24492</v>
      </c>
      <c r="E170" s="524"/>
      <c r="F170" s="388">
        <f t="shared" si="8"/>
        <v>12684</v>
      </c>
      <c r="G170" s="466">
        <f t="shared" si="7"/>
        <v>9251</v>
      </c>
      <c r="H170" s="465">
        <v>90</v>
      </c>
    </row>
    <row r="171" spans="1:8" x14ac:dyDescent="0.2">
      <c r="A171" s="378">
        <v>161</v>
      </c>
      <c r="B171" s="379">
        <f t="shared" si="6"/>
        <v>31.78</v>
      </c>
      <c r="C171" s="380"/>
      <c r="D171" s="388">
        <v>24492</v>
      </c>
      <c r="E171" s="524"/>
      <c r="F171" s="388">
        <f t="shared" si="8"/>
        <v>12680</v>
      </c>
      <c r="G171" s="466">
        <f t="shared" si="7"/>
        <v>9248</v>
      </c>
      <c r="H171" s="465">
        <v>90</v>
      </c>
    </row>
    <row r="172" spans="1:8" x14ac:dyDescent="0.2">
      <c r="A172" s="378">
        <v>162</v>
      </c>
      <c r="B172" s="379">
        <f t="shared" si="6"/>
        <v>31.79</v>
      </c>
      <c r="C172" s="380"/>
      <c r="D172" s="388">
        <v>24492</v>
      </c>
      <c r="E172" s="524"/>
      <c r="F172" s="388">
        <f t="shared" si="8"/>
        <v>12676</v>
      </c>
      <c r="G172" s="466">
        <f t="shared" si="7"/>
        <v>9245</v>
      </c>
      <c r="H172" s="465">
        <v>90</v>
      </c>
    </row>
    <row r="173" spans="1:8" x14ac:dyDescent="0.2">
      <c r="A173" s="378">
        <v>163</v>
      </c>
      <c r="B173" s="379">
        <f t="shared" si="6"/>
        <v>31.79</v>
      </c>
      <c r="C173" s="380"/>
      <c r="D173" s="388">
        <v>24492</v>
      </c>
      <c r="E173" s="524"/>
      <c r="F173" s="388">
        <f t="shared" si="8"/>
        <v>12676</v>
      </c>
      <c r="G173" s="466">
        <f t="shared" si="7"/>
        <v>9245</v>
      </c>
      <c r="H173" s="465">
        <v>90</v>
      </c>
    </row>
    <row r="174" spans="1:8" x14ac:dyDescent="0.2">
      <c r="A174" s="378">
        <v>164</v>
      </c>
      <c r="B174" s="379">
        <f t="shared" si="6"/>
        <v>31.8</v>
      </c>
      <c r="C174" s="380"/>
      <c r="D174" s="388">
        <v>24492</v>
      </c>
      <c r="E174" s="524"/>
      <c r="F174" s="388">
        <f t="shared" si="8"/>
        <v>12672</v>
      </c>
      <c r="G174" s="466">
        <f t="shared" si="7"/>
        <v>9242</v>
      </c>
      <c r="H174" s="465">
        <v>90</v>
      </c>
    </row>
    <row r="175" spans="1:8" x14ac:dyDescent="0.2">
      <c r="A175" s="378">
        <v>165</v>
      </c>
      <c r="B175" s="379">
        <f t="shared" si="6"/>
        <v>31.81</v>
      </c>
      <c r="C175" s="380"/>
      <c r="D175" s="388">
        <v>24492</v>
      </c>
      <c r="E175" s="524"/>
      <c r="F175" s="388">
        <f t="shared" si="8"/>
        <v>12668</v>
      </c>
      <c r="G175" s="466">
        <f t="shared" si="7"/>
        <v>9239</v>
      </c>
      <c r="H175" s="465">
        <v>90</v>
      </c>
    </row>
    <row r="176" spans="1:8" x14ac:dyDescent="0.2">
      <c r="A176" s="378">
        <v>166</v>
      </c>
      <c r="B176" s="379">
        <f t="shared" si="6"/>
        <v>31.82</v>
      </c>
      <c r="C176" s="380"/>
      <c r="D176" s="388">
        <v>24492</v>
      </c>
      <c r="E176" s="524"/>
      <c r="F176" s="388">
        <f t="shared" si="8"/>
        <v>12665</v>
      </c>
      <c r="G176" s="466">
        <f t="shared" si="7"/>
        <v>9236</v>
      </c>
      <c r="H176" s="465">
        <v>90</v>
      </c>
    </row>
    <row r="177" spans="1:8" x14ac:dyDescent="0.2">
      <c r="A177" s="378">
        <v>167</v>
      </c>
      <c r="B177" s="379">
        <f t="shared" si="6"/>
        <v>31.82</v>
      </c>
      <c r="C177" s="380"/>
      <c r="D177" s="388">
        <v>24492</v>
      </c>
      <c r="E177" s="524"/>
      <c r="F177" s="388">
        <f t="shared" si="8"/>
        <v>12665</v>
      </c>
      <c r="G177" s="466">
        <f t="shared" si="7"/>
        <v>9236</v>
      </c>
      <c r="H177" s="465">
        <v>90</v>
      </c>
    </row>
    <row r="178" spans="1:8" x14ac:dyDescent="0.2">
      <c r="A178" s="378">
        <v>168</v>
      </c>
      <c r="B178" s="379">
        <f t="shared" si="6"/>
        <v>31.83</v>
      </c>
      <c r="C178" s="380"/>
      <c r="D178" s="388">
        <v>24492</v>
      </c>
      <c r="E178" s="524"/>
      <c r="F178" s="388">
        <f t="shared" si="8"/>
        <v>12661</v>
      </c>
      <c r="G178" s="466">
        <f t="shared" si="7"/>
        <v>9234</v>
      </c>
      <c r="H178" s="465">
        <v>90</v>
      </c>
    </row>
    <row r="179" spans="1:8" x14ac:dyDescent="0.2">
      <c r="A179" s="378">
        <v>169</v>
      </c>
      <c r="B179" s="379">
        <f t="shared" si="6"/>
        <v>31.84</v>
      </c>
      <c r="C179" s="380"/>
      <c r="D179" s="388">
        <v>24492</v>
      </c>
      <c r="E179" s="524"/>
      <c r="F179" s="388">
        <f t="shared" si="8"/>
        <v>12657</v>
      </c>
      <c r="G179" s="466">
        <f t="shared" si="7"/>
        <v>9231</v>
      </c>
      <c r="H179" s="465">
        <v>90</v>
      </c>
    </row>
    <row r="180" spans="1:8" x14ac:dyDescent="0.2">
      <c r="A180" s="378">
        <v>170</v>
      </c>
      <c r="B180" s="379">
        <f t="shared" si="6"/>
        <v>31.84</v>
      </c>
      <c r="C180" s="380"/>
      <c r="D180" s="388">
        <v>24492</v>
      </c>
      <c r="E180" s="524"/>
      <c r="F180" s="388">
        <f t="shared" si="8"/>
        <v>12657</v>
      </c>
      <c r="G180" s="466">
        <f t="shared" si="7"/>
        <v>9231</v>
      </c>
      <c r="H180" s="465">
        <v>90</v>
      </c>
    </row>
    <row r="181" spans="1:8" x14ac:dyDescent="0.2">
      <c r="A181" s="378">
        <v>171</v>
      </c>
      <c r="B181" s="379">
        <f t="shared" si="6"/>
        <v>31.85</v>
      </c>
      <c r="C181" s="380"/>
      <c r="D181" s="388">
        <v>24492</v>
      </c>
      <c r="E181" s="524"/>
      <c r="F181" s="388">
        <f t="shared" si="8"/>
        <v>12653</v>
      </c>
      <c r="G181" s="466">
        <f t="shared" si="7"/>
        <v>9228</v>
      </c>
      <c r="H181" s="465">
        <v>90</v>
      </c>
    </row>
    <row r="182" spans="1:8" x14ac:dyDescent="0.2">
      <c r="A182" s="378">
        <v>172</v>
      </c>
      <c r="B182" s="379">
        <f t="shared" si="6"/>
        <v>31.86</v>
      </c>
      <c r="C182" s="380"/>
      <c r="D182" s="388">
        <v>24492</v>
      </c>
      <c r="E182" s="524"/>
      <c r="F182" s="388">
        <f t="shared" si="8"/>
        <v>12649</v>
      </c>
      <c r="G182" s="466">
        <f t="shared" si="7"/>
        <v>9225</v>
      </c>
      <c r="H182" s="465">
        <v>90</v>
      </c>
    </row>
    <row r="183" spans="1:8" x14ac:dyDescent="0.2">
      <c r="A183" s="378">
        <v>173</v>
      </c>
      <c r="B183" s="379">
        <f t="shared" si="6"/>
        <v>31.86</v>
      </c>
      <c r="C183" s="380"/>
      <c r="D183" s="388">
        <v>24492</v>
      </c>
      <c r="E183" s="524"/>
      <c r="F183" s="388">
        <f t="shared" si="8"/>
        <v>12649</v>
      </c>
      <c r="G183" s="466">
        <f t="shared" si="7"/>
        <v>9225</v>
      </c>
      <c r="H183" s="465">
        <v>90</v>
      </c>
    </row>
    <row r="184" spans="1:8" x14ac:dyDescent="0.2">
      <c r="A184" s="378">
        <v>174</v>
      </c>
      <c r="B184" s="379">
        <f t="shared" si="6"/>
        <v>31.87</v>
      </c>
      <c r="C184" s="380"/>
      <c r="D184" s="388">
        <v>24492</v>
      </c>
      <c r="E184" s="524"/>
      <c r="F184" s="388">
        <f t="shared" si="8"/>
        <v>12645</v>
      </c>
      <c r="G184" s="466">
        <f t="shared" si="7"/>
        <v>9222</v>
      </c>
      <c r="H184" s="465">
        <v>90</v>
      </c>
    </row>
    <row r="185" spans="1:8" x14ac:dyDescent="0.2">
      <c r="A185" s="378">
        <v>175</v>
      </c>
      <c r="B185" s="379">
        <f t="shared" si="6"/>
        <v>31.87</v>
      </c>
      <c r="C185" s="380"/>
      <c r="D185" s="388">
        <v>24492</v>
      </c>
      <c r="E185" s="524"/>
      <c r="F185" s="388">
        <f t="shared" si="8"/>
        <v>12645</v>
      </c>
      <c r="G185" s="466">
        <f t="shared" si="7"/>
        <v>9222</v>
      </c>
      <c r="H185" s="465">
        <v>90</v>
      </c>
    </row>
    <row r="186" spans="1:8" x14ac:dyDescent="0.2">
      <c r="A186" s="378">
        <v>176</v>
      </c>
      <c r="B186" s="379">
        <f t="shared" si="6"/>
        <v>31.88</v>
      </c>
      <c r="C186" s="380"/>
      <c r="D186" s="388">
        <v>24492</v>
      </c>
      <c r="E186" s="524"/>
      <c r="F186" s="388">
        <f t="shared" si="8"/>
        <v>12641</v>
      </c>
      <c r="G186" s="466">
        <f t="shared" si="7"/>
        <v>9219</v>
      </c>
      <c r="H186" s="465">
        <v>90</v>
      </c>
    </row>
    <row r="187" spans="1:8" x14ac:dyDescent="0.2">
      <c r="A187" s="378">
        <v>177</v>
      </c>
      <c r="B187" s="379">
        <f t="shared" si="6"/>
        <v>31.89</v>
      </c>
      <c r="C187" s="380"/>
      <c r="D187" s="388">
        <v>24492</v>
      </c>
      <c r="E187" s="524"/>
      <c r="F187" s="388">
        <f t="shared" si="8"/>
        <v>12637</v>
      </c>
      <c r="G187" s="466">
        <f t="shared" si="7"/>
        <v>9216</v>
      </c>
      <c r="H187" s="465">
        <v>90</v>
      </c>
    </row>
    <row r="188" spans="1:8" x14ac:dyDescent="0.2">
      <c r="A188" s="378">
        <v>178</v>
      </c>
      <c r="B188" s="379">
        <f t="shared" si="6"/>
        <v>31.89</v>
      </c>
      <c r="C188" s="380"/>
      <c r="D188" s="388">
        <v>24492</v>
      </c>
      <c r="E188" s="524"/>
      <c r="F188" s="388">
        <f t="shared" si="8"/>
        <v>12637</v>
      </c>
      <c r="G188" s="466">
        <f t="shared" si="7"/>
        <v>9216</v>
      </c>
      <c r="H188" s="465">
        <v>90</v>
      </c>
    </row>
    <row r="189" spans="1:8" x14ac:dyDescent="0.2">
      <c r="A189" s="378">
        <v>179</v>
      </c>
      <c r="B189" s="379">
        <f t="shared" si="6"/>
        <v>31.9</v>
      </c>
      <c r="C189" s="380"/>
      <c r="D189" s="388">
        <v>24492</v>
      </c>
      <c r="E189" s="524"/>
      <c r="F189" s="388">
        <f t="shared" si="8"/>
        <v>12633</v>
      </c>
      <c r="G189" s="466">
        <f t="shared" si="7"/>
        <v>9213</v>
      </c>
      <c r="H189" s="465">
        <v>90</v>
      </c>
    </row>
    <row r="190" spans="1:8" x14ac:dyDescent="0.2">
      <c r="A190" s="378">
        <v>180</v>
      </c>
      <c r="B190" s="379">
        <f t="shared" si="6"/>
        <v>31.91</v>
      </c>
      <c r="C190" s="380"/>
      <c r="D190" s="388">
        <v>24492</v>
      </c>
      <c r="E190" s="524"/>
      <c r="F190" s="388">
        <f t="shared" si="8"/>
        <v>12629</v>
      </c>
      <c r="G190" s="466">
        <f t="shared" si="7"/>
        <v>9210</v>
      </c>
      <c r="H190" s="465">
        <v>90</v>
      </c>
    </row>
    <row r="191" spans="1:8" x14ac:dyDescent="0.2">
      <c r="A191" s="378">
        <v>181</v>
      </c>
      <c r="B191" s="379">
        <f t="shared" si="6"/>
        <v>31.91</v>
      </c>
      <c r="C191" s="380"/>
      <c r="D191" s="388">
        <v>24492</v>
      </c>
      <c r="E191" s="524"/>
      <c r="F191" s="388">
        <f t="shared" si="8"/>
        <v>12629</v>
      </c>
      <c r="G191" s="466">
        <f t="shared" si="7"/>
        <v>9210</v>
      </c>
      <c r="H191" s="465">
        <v>90</v>
      </c>
    </row>
    <row r="192" spans="1:8" x14ac:dyDescent="0.2">
      <c r="A192" s="378">
        <v>182</v>
      </c>
      <c r="B192" s="379">
        <f t="shared" si="6"/>
        <v>31.92</v>
      </c>
      <c r="C192" s="380"/>
      <c r="D192" s="388">
        <v>24492</v>
      </c>
      <c r="E192" s="524"/>
      <c r="F192" s="388">
        <f t="shared" si="8"/>
        <v>12625</v>
      </c>
      <c r="G192" s="466">
        <f t="shared" si="7"/>
        <v>9208</v>
      </c>
      <c r="H192" s="465">
        <v>90</v>
      </c>
    </row>
    <row r="193" spans="1:8" x14ac:dyDescent="0.2">
      <c r="A193" s="378">
        <v>183</v>
      </c>
      <c r="B193" s="379">
        <f t="shared" si="6"/>
        <v>31.92</v>
      </c>
      <c r="C193" s="380"/>
      <c r="D193" s="388">
        <v>24492</v>
      </c>
      <c r="E193" s="524"/>
      <c r="F193" s="388">
        <f t="shared" si="8"/>
        <v>12625</v>
      </c>
      <c r="G193" s="466">
        <f t="shared" si="7"/>
        <v>9208</v>
      </c>
      <c r="H193" s="465">
        <v>90</v>
      </c>
    </row>
    <row r="194" spans="1:8" x14ac:dyDescent="0.2">
      <c r="A194" s="378">
        <v>184</v>
      </c>
      <c r="B194" s="379">
        <f t="shared" si="6"/>
        <v>31.93</v>
      </c>
      <c r="C194" s="380"/>
      <c r="D194" s="388">
        <v>24492</v>
      </c>
      <c r="E194" s="524"/>
      <c r="F194" s="388">
        <f t="shared" si="8"/>
        <v>12621</v>
      </c>
      <c r="G194" s="466">
        <f t="shared" si="7"/>
        <v>9205</v>
      </c>
      <c r="H194" s="465">
        <v>90</v>
      </c>
    </row>
    <row r="195" spans="1:8" x14ac:dyDescent="0.2">
      <c r="A195" s="378">
        <v>185</v>
      </c>
      <c r="B195" s="379">
        <f t="shared" si="6"/>
        <v>31.94</v>
      </c>
      <c r="C195" s="380"/>
      <c r="D195" s="388">
        <v>24492</v>
      </c>
      <c r="E195" s="524"/>
      <c r="F195" s="388">
        <f t="shared" si="8"/>
        <v>12617</v>
      </c>
      <c r="G195" s="466">
        <f t="shared" si="7"/>
        <v>9202</v>
      </c>
      <c r="H195" s="465">
        <v>90</v>
      </c>
    </row>
    <row r="196" spans="1:8" x14ac:dyDescent="0.2">
      <c r="A196" s="378">
        <v>186</v>
      </c>
      <c r="B196" s="379">
        <f t="shared" si="6"/>
        <v>31.94</v>
      </c>
      <c r="C196" s="380"/>
      <c r="D196" s="388">
        <v>24492</v>
      </c>
      <c r="E196" s="524"/>
      <c r="F196" s="388">
        <f t="shared" si="8"/>
        <v>12617</v>
      </c>
      <c r="G196" s="466">
        <f t="shared" si="7"/>
        <v>9202</v>
      </c>
      <c r="H196" s="465">
        <v>90</v>
      </c>
    </row>
    <row r="197" spans="1:8" x14ac:dyDescent="0.2">
      <c r="A197" s="378">
        <v>187</v>
      </c>
      <c r="B197" s="379">
        <f t="shared" si="6"/>
        <v>31.95</v>
      </c>
      <c r="C197" s="380"/>
      <c r="D197" s="388">
        <v>24492</v>
      </c>
      <c r="E197" s="524"/>
      <c r="F197" s="388">
        <f t="shared" si="8"/>
        <v>12613</v>
      </c>
      <c r="G197" s="466">
        <f t="shared" si="7"/>
        <v>9199</v>
      </c>
      <c r="H197" s="465">
        <v>90</v>
      </c>
    </row>
    <row r="198" spans="1:8" x14ac:dyDescent="0.2">
      <c r="A198" s="378">
        <v>188</v>
      </c>
      <c r="B198" s="379">
        <f t="shared" si="6"/>
        <v>31.96</v>
      </c>
      <c r="C198" s="380"/>
      <c r="D198" s="388">
        <v>24492</v>
      </c>
      <c r="E198" s="524"/>
      <c r="F198" s="388">
        <f t="shared" si="8"/>
        <v>12609</v>
      </c>
      <c r="G198" s="466">
        <f t="shared" si="7"/>
        <v>9196</v>
      </c>
      <c r="H198" s="465">
        <v>90</v>
      </c>
    </row>
    <row r="199" spans="1:8" x14ac:dyDescent="0.2">
      <c r="A199" s="378">
        <v>189</v>
      </c>
      <c r="B199" s="379">
        <f t="shared" si="6"/>
        <v>31.96</v>
      </c>
      <c r="C199" s="380"/>
      <c r="D199" s="388">
        <v>24492</v>
      </c>
      <c r="E199" s="524"/>
      <c r="F199" s="388">
        <f t="shared" si="8"/>
        <v>12609</v>
      </c>
      <c r="G199" s="466">
        <f t="shared" si="7"/>
        <v>9196</v>
      </c>
      <c r="H199" s="465">
        <v>90</v>
      </c>
    </row>
    <row r="200" spans="1:8" x14ac:dyDescent="0.2">
      <c r="A200" s="378">
        <v>190</v>
      </c>
      <c r="B200" s="379">
        <f t="shared" si="6"/>
        <v>31.97</v>
      </c>
      <c r="C200" s="380"/>
      <c r="D200" s="388">
        <v>24492</v>
      </c>
      <c r="E200" s="524"/>
      <c r="F200" s="388">
        <f t="shared" si="8"/>
        <v>12606</v>
      </c>
      <c r="G200" s="466">
        <f t="shared" si="7"/>
        <v>9193</v>
      </c>
      <c r="H200" s="465">
        <v>90</v>
      </c>
    </row>
    <row r="201" spans="1:8" x14ac:dyDescent="0.2">
      <c r="A201" s="378">
        <v>191</v>
      </c>
      <c r="B201" s="379">
        <f t="shared" si="6"/>
        <v>31.97</v>
      </c>
      <c r="C201" s="380"/>
      <c r="D201" s="388">
        <v>24492</v>
      </c>
      <c r="E201" s="524"/>
      <c r="F201" s="388">
        <f t="shared" si="8"/>
        <v>12606</v>
      </c>
      <c r="G201" s="466">
        <f t="shared" si="7"/>
        <v>9193</v>
      </c>
      <c r="H201" s="465">
        <v>90</v>
      </c>
    </row>
    <row r="202" spans="1:8" x14ac:dyDescent="0.2">
      <c r="A202" s="378">
        <v>192</v>
      </c>
      <c r="B202" s="379">
        <f t="shared" si="6"/>
        <v>31.98</v>
      </c>
      <c r="C202" s="380"/>
      <c r="D202" s="388">
        <v>24492</v>
      </c>
      <c r="E202" s="524"/>
      <c r="F202" s="388">
        <f t="shared" si="8"/>
        <v>12602</v>
      </c>
      <c r="G202" s="466">
        <f t="shared" si="7"/>
        <v>9190</v>
      </c>
      <c r="H202" s="465">
        <v>90</v>
      </c>
    </row>
    <row r="203" spans="1:8" x14ac:dyDescent="0.2">
      <c r="A203" s="378">
        <v>193</v>
      </c>
      <c r="B203" s="379">
        <f t="shared" ref="B203:B266" si="9">ROUND(1.12233*LN(A203)+26.078,2)</f>
        <v>31.98</v>
      </c>
      <c r="C203" s="380"/>
      <c r="D203" s="388">
        <v>24492</v>
      </c>
      <c r="E203" s="524"/>
      <c r="F203" s="388">
        <f t="shared" si="8"/>
        <v>12602</v>
      </c>
      <c r="G203" s="466">
        <f t="shared" si="7"/>
        <v>9190</v>
      </c>
      <c r="H203" s="465">
        <v>90</v>
      </c>
    </row>
    <row r="204" spans="1:8" x14ac:dyDescent="0.2">
      <c r="A204" s="378">
        <v>194</v>
      </c>
      <c r="B204" s="379">
        <f t="shared" si="9"/>
        <v>31.99</v>
      </c>
      <c r="C204" s="380"/>
      <c r="D204" s="388">
        <v>24492</v>
      </c>
      <c r="E204" s="524"/>
      <c r="F204" s="388">
        <f t="shared" si="8"/>
        <v>12598</v>
      </c>
      <c r="G204" s="466">
        <f t="shared" ref="G204:G267" si="10">ROUND(12*(1/B204*D204),0)</f>
        <v>9187</v>
      </c>
      <c r="H204" s="465">
        <v>90</v>
      </c>
    </row>
    <row r="205" spans="1:8" x14ac:dyDescent="0.2">
      <c r="A205" s="378">
        <v>195</v>
      </c>
      <c r="B205" s="379">
        <f t="shared" si="9"/>
        <v>32</v>
      </c>
      <c r="C205" s="380"/>
      <c r="D205" s="388">
        <v>24492</v>
      </c>
      <c r="E205" s="524"/>
      <c r="F205" s="388">
        <f t="shared" ref="F205:F268" si="11">ROUND(12*1.3614*(1/B205*D205)+H205,0)</f>
        <v>12594</v>
      </c>
      <c r="G205" s="466">
        <f t="shared" si="10"/>
        <v>9185</v>
      </c>
      <c r="H205" s="465">
        <v>90</v>
      </c>
    </row>
    <row r="206" spans="1:8" x14ac:dyDescent="0.2">
      <c r="A206" s="378">
        <v>196</v>
      </c>
      <c r="B206" s="379">
        <f t="shared" si="9"/>
        <v>32</v>
      </c>
      <c r="C206" s="380"/>
      <c r="D206" s="388">
        <v>24492</v>
      </c>
      <c r="E206" s="524"/>
      <c r="F206" s="388">
        <f t="shared" si="11"/>
        <v>12594</v>
      </c>
      <c r="G206" s="466">
        <f t="shared" si="10"/>
        <v>9185</v>
      </c>
      <c r="H206" s="465">
        <v>90</v>
      </c>
    </row>
    <row r="207" spans="1:8" x14ac:dyDescent="0.2">
      <c r="A207" s="378">
        <v>197</v>
      </c>
      <c r="B207" s="379">
        <f t="shared" si="9"/>
        <v>32.01</v>
      </c>
      <c r="C207" s="380"/>
      <c r="D207" s="388">
        <v>24492</v>
      </c>
      <c r="E207" s="524"/>
      <c r="F207" s="388">
        <f t="shared" si="11"/>
        <v>12590</v>
      </c>
      <c r="G207" s="466">
        <f t="shared" si="10"/>
        <v>9182</v>
      </c>
      <c r="H207" s="465">
        <v>90</v>
      </c>
    </row>
    <row r="208" spans="1:8" x14ac:dyDescent="0.2">
      <c r="A208" s="378">
        <v>198</v>
      </c>
      <c r="B208" s="379">
        <f t="shared" si="9"/>
        <v>32.01</v>
      </c>
      <c r="C208" s="380"/>
      <c r="D208" s="388">
        <v>24492</v>
      </c>
      <c r="E208" s="524"/>
      <c r="F208" s="388">
        <f t="shared" si="11"/>
        <v>12590</v>
      </c>
      <c r="G208" s="466">
        <f t="shared" si="10"/>
        <v>9182</v>
      </c>
      <c r="H208" s="465">
        <v>90</v>
      </c>
    </row>
    <row r="209" spans="1:8" x14ac:dyDescent="0.2">
      <c r="A209" s="378">
        <v>199</v>
      </c>
      <c r="B209" s="379">
        <f t="shared" si="9"/>
        <v>32.020000000000003</v>
      </c>
      <c r="C209" s="380"/>
      <c r="D209" s="388">
        <v>24492</v>
      </c>
      <c r="E209" s="524"/>
      <c r="F209" s="388">
        <f t="shared" si="11"/>
        <v>12586</v>
      </c>
      <c r="G209" s="466">
        <f t="shared" si="10"/>
        <v>9179</v>
      </c>
      <c r="H209" s="465">
        <v>90</v>
      </c>
    </row>
    <row r="210" spans="1:8" x14ac:dyDescent="0.2">
      <c r="A210" s="378">
        <v>200</v>
      </c>
      <c r="B210" s="379">
        <f t="shared" si="9"/>
        <v>32.020000000000003</v>
      </c>
      <c r="C210" s="380"/>
      <c r="D210" s="388">
        <v>24492</v>
      </c>
      <c r="E210" s="524"/>
      <c r="F210" s="388">
        <f t="shared" si="11"/>
        <v>12586</v>
      </c>
      <c r="G210" s="466">
        <f t="shared" si="10"/>
        <v>9179</v>
      </c>
      <c r="H210" s="465">
        <v>90</v>
      </c>
    </row>
    <row r="211" spans="1:8" x14ac:dyDescent="0.2">
      <c r="A211" s="378">
        <v>201</v>
      </c>
      <c r="B211" s="379">
        <f t="shared" si="9"/>
        <v>32.03</v>
      </c>
      <c r="C211" s="380"/>
      <c r="D211" s="388">
        <v>24492</v>
      </c>
      <c r="E211" s="524"/>
      <c r="F211" s="388">
        <f t="shared" si="11"/>
        <v>12582</v>
      </c>
      <c r="G211" s="466">
        <f t="shared" si="10"/>
        <v>9176</v>
      </c>
      <c r="H211" s="465">
        <v>90</v>
      </c>
    </row>
    <row r="212" spans="1:8" x14ac:dyDescent="0.2">
      <c r="A212" s="378">
        <v>202</v>
      </c>
      <c r="B212" s="379">
        <f t="shared" si="9"/>
        <v>32.04</v>
      </c>
      <c r="C212" s="380"/>
      <c r="D212" s="388">
        <v>24492</v>
      </c>
      <c r="E212" s="524"/>
      <c r="F212" s="388">
        <f t="shared" si="11"/>
        <v>12578</v>
      </c>
      <c r="G212" s="466">
        <f t="shared" si="10"/>
        <v>9173</v>
      </c>
      <c r="H212" s="465">
        <v>90</v>
      </c>
    </row>
    <row r="213" spans="1:8" x14ac:dyDescent="0.2">
      <c r="A213" s="378">
        <v>203</v>
      </c>
      <c r="B213" s="379">
        <f t="shared" si="9"/>
        <v>32.04</v>
      </c>
      <c r="C213" s="380"/>
      <c r="D213" s="388">
        <v>24492</v>
      </c>
      <c r="E213" s="524"/>
      <c r="F213" s="388">
        <f t="shared" si="11"/>
        <v>12578</v>
      </c>
      <c r="G213" s="466">
        <f t="shared" si="10"/>
        <v>9173</v>
      </c>
      <c r="H213" s="465">
        <v>90</v>
      </c>
    </row>
    <row r="214" spans="1:8" x14ac:dyDescent="0.2">
      <c r="A214" s="378">
        <v>204</v>
      </c>
      <c r="B214" s="379">
        <f t="shared" si="9"/>
        <v>32.049999999999997</v>
      </c>
      <c r="C214" s="380"/>
      <c r="D214" s="388">
        <v>24492</v>
      </c>
      <c r="E214" s="524"/>
      <c r="F214" s="388">
        <f t="shared" si="11"/>
        <v>12574</v>
      </c>
      <c r="G214" s="466">
        <f t="shared" si="10"/>
        <v>9170</v>
      </c>
      <c r="H214" s="465">
        <v>90</v>
      </c>
    </row>
    <row r="215" spans="1:8" x14ac:dyDescent="0.2">
      <c r="A215" s="378">
        <v>205</v>
      </c>
      <c r="B215" s="379">
        <f t="shared" si="9"/>
        <v>32.049999999999997</v>
      </c>
      <c r="C215" s="380"/>
      <c r="D215" s="388">
        <v>24492</v>
      </c>
      <c r="E215" s="524"/>
      <c r="F215" s="388">
        <f t="shared" si="11"/>
        <v>12574</v>
      </c>
      <c r="G215" s="466">
        <f t="shared" si="10"/>
        <v>9170</v>
      </c>
      <c r="H215" s="465">
        <v>90</v>
      </c>
    </row>
    <row r="216" spans="1:8" x14ac:dyDescent="0.2">
      <c r="A216" s="378">
        <v>206</v>
      </c>
      <c r="B216" s="379">
        <f t="shared" si="9"/>
        <v>32.06</v>
      </c>
      <c r="C216" s="380"/>
      <c r="D216" s="388">
        <v>24492</v>
      </c>
      <c r="E216" s="524"/>
      <c r="F216" s="388">
        <f t="shared" si="11"/>
        <v>12570</v>
      </c>
      <c r="G216" s="466">
        <f t="shared" si="10"/>
        <v>9167</v>
      </c>
      <c r="H216" s="465">
        <v>90</v>
      </c>
    </row>
    <row r="217" spans="1:8" x14ac:dyDescent="0.2">
      <c r="A217" s="378">
        <v>207</v>
      </c>
      <c r="B217" s="379">
        <f t="shared" si="9"/>
        <v>32.06</v>
      </c>
      <c r="C217" s="380"/>
      <c r="D217" s="388">
        <v>24492</v>
      </c>
      <c r="E217" s="524"/>
      <c r="F217" s="388">
        <f t="shared" si="11"/>
        <v>12570</v>
      </c>
      <c r="G217" s="466">
        <f t="shared" si="10"/>
        <v>9167</v>
      </c>
      <c r="H217" s="465">
        <v>90</v>
      </c>
    </row>
    <row r="218" spans="1:8" x14ac:dyDescent="0.2">
      <c r="A218" s="378">
        <v>208</v>
      </c>
      <c r="B218" s="379">
        <f t="shared" si="9"/>
        <v>32.07</v>
      </c>
      <c r="C218" s="380"/>
      <c r="D218" s="388">
        <v>24492</v>
      </c>
      <c r="E218" s="524"/>
      <c r="F218" s="388">
        <f t="shared" si="11"/>
        <v>12566</v>
      </c>
      <c r="G218" s="466">
        <f t="shared" si="10"/>
        <v>9164</v>
      </c>
      <c r="H218" s="465">
        <v>90</v>
      </c>
    </row>
    <row r="219" spans="1:8" x14ac:dyDescent="0.2">
      <c r="A219" s="378">
        <v>209</v>
      </c>
      <c r="B219" s="379">
        <f t="shared" si="9"/>
        <v>32.07</v>
      </c>
      <c r="C219" s="380"/>
      <c r="D219" s="388">
        <v>24492</v>
      </c>
      <c r="E219" s="524"/>
      <c r="F219" s="388">
        <f t="shared" si="11"/>
        <v>12566</v>
      </c>
      <c r="G219" s="466">
        <f t="shared" si="10"/>
        <v>9164</v>
      </c>
      <c r="H219" s="465">
        <v>90</v>
      </c>
    </row>
    <row r="220" spans="1:8" x14ac:dyDescent="0.2">
      <c r="A220" s="378">
        <v>210</v>
      </c>
      <c r="B220" s="379">
        <f t="shared" si="9"/>
        <v>32.08</v>
      </c>
      <c r="C220" s="380"/>
      <c r="D220" s="388">
        <v>24492</v>
      </c>
      <c r="E220" s="524"/>
      <c r="F220" s="388">
        <f t="shared" si="11"/>
        <v>12563</v>
      </c>
      <c r="G220" s="466">
        <f t="shared" si="10"/>
        <v>9162</v>
      </c>
      <c r="H220" s="465">
        <v>90</v>
      </c>
    </row>
    <row r="221" spans="1:8" x14ac:dyDescent="0.2">
      <c r="A221" s="378">
        <v>211</v>
      </c>
      <c r="B221" s="379">
        <f t="shared" si="9"/>
        <v>32.08</v>
      </c>
      <c r="C221" s="380"/>
      <c r="D221" s="388">
        <v>24492</v>
      </c>
      <c r="E221" s="524"/>
      <c r="F221" s="388">
        <f t="shared" si="11"/>
        <v>12563</v>
      </c>
      <c r="G221" s="466">
        <f t="shared" si="10"/>
        <v>9162</v>
      </c>
      <c r="H221" s="465">
        <v>90</v>
      </c>
    </row>
    <row r="222" spans="1:8" x14ac:dyDescent="0.2">
      <c r="A222" s="378">
        <v>212</v>
      </c>
      <c r="B222" s="379">
        <f t="shared" si="9"/>
        <v>32.090000000000003</v>
      </c>
      <c r="C222" s="380"/>
      <c r="D222" s="388">
        <v>24492</v>
      </c>
      <c r="E222" s="524"/>
      <c r="F222" s="388">
        <f t="shared" si="11"/>
        <v>12559</v>
      </c>
      <c r="G222" s="466">
        <f t="shared" si="10"/>
        <v>9159</v>
      </c>
      <c r="H222" s="465">
        <v>90</v>
      </c>
    </row>
    <row r="223" spans="1:8" x14ac:dyDescent="0.2">
      <c r="A223" s="378">
        <v>213</v>
      </c>
      <c r="B223" s="379">
        <f t="shared" si="9"/>
        <v>32.1</v>
      </c>
      <c r="C223" s="380"/>
      <c r="D223" s="388">
        <v>24492</v>
      </c>
      <c r="E223" s="524"/>
      <c r="F223" s="388">
        <f t="shared" si="11"/>
        <v>12555</v>
      </c>
      <c r="G223" s="466">
        <f t="shared" si="10"/>
        <v>9156</v>
      </c>
      <c r="H223" s="465">
        <v>90</v>
      </c>
    </row>
    <row r="224" spans="1:8" x14ac:dyDescent="0.2">
      <c r="A224" s="378">
        <v>214</v>
      </c>
      <c r="B224" s="379">
        <f t="shared" si="9"/>
        <v>32.1</v>
      </c>
      <c r="C224" s="380"/>
      <c r="D224" s="388">
        <v>24492</v>
      </c>
      <c r="E224" s="524"/>
      <c r="F224" s="388">
        <f t="shared" si="11"/>
        <v>12555</v>
      </c>
      <c r="G224" s="466">
        <f t="shared" si="10"/>
        <v>9156</v>
      </c>
      <c r="H224" s="465">
        <v>90</v>
      </c>
    </row>
    <row r="225" spans="1:8" x14ac:dyDescent="0.2">
      <c r="A225" s="378">
        <v>215</v>
      </c>
      <c r="B225" s="379">
        <f t="shared" si="9"/>
        <v>32.11</v>
      </c>
      <c r="C225" s="380"/>
      <c r="D225" s="388">
        <v>24492</v>
      </c>
      <c r="E225" s="524"/>
      <c r="F225" s="388">
        <f t="shared" si="11"/>
        <v>12551</v>
      </c>
      <c r="G225" s="466">
        <f t="shared" si="10"/>
        <v>9153</v>
      </c>
      <c r="H225" s="465">
        <v>90</v>
      </c>
    </row>
    <row r="226" spans="1:8" x14ac:dyDescent="0.2">
      <c r="A226" s="378">
        <v>216</v>
      </c>
      <c r="B226" s="379">
        <f t="shared" si="9"/>
        <v>32.11</v>
      </c>
      <c r="C226" s="380"/>
      <c r="D226" s="388">
        <v>24492</v>
      </c>
      <c r="E226" s="524"/>
      <c r="F226" s="388">
        <f t="shared" si="11"/>
        <v>12551</v>
      </c>
      <c r="G226" s="466">
        <f t="shared" si="10"/>
        <v>9153</v>
      </c>
      <c r="H226" s="465">
        <v>90</v>
      </c>
    </row>
    <row r="227" spans="1:8" x14ac:dyDescent="0.2">
      <c r="A227" s="378">
        <v>217</v>
      </c>
      <c r="B227" s="379">
        <f t="shared" si="9"/>
        <v>32.119999999999997</v>
      </c>
      <c r="C227" s="380"/>
      <c r="D227" s="388">
        <v>24492</v>
      </c>
      <c r="E227" s="524"/>
      <c r="F227" s="388">
        <f t="shared" si="11"/>
        <v>12547</v>
      </c>
      <c r="G227" s="466">
        <f t="shared" si="10"/>
        <v>9150</v>
      </c>
      <c r="H227" s="465">
        <v>90</v>
      </c>
    </row>
    <row r="228" spans="1:8" x14ac:dyDescent="0.2">
      <c r="A228" s="378">
        <v>218</v>
      </c>
      <c r="B228" s="379">
        <f t="shared" si="9"/>
        <v>32.119999999999997</v>
      </c>
      <c r="C228" s="380"/>
      <c r="D228" s="388">
        <v>24492</v>
      </c>
      <c r="E228" s="524"/>
      <c r="F228" s="388">
        <f t="shared" si="11"/>
        <v>12547</v>
      </c>
      <c r="G228" s="466">
        <f t="shared" si="10"/>
        <v>9150</v>
      </c>
      <c r="H228" s="465">
        <v>90</v>
      </c>
    </row>
    <row r="229" spans="1:8" x14ac:dyDescent="0.2">
      <c r="A229" s="378">
        <v>219</v>
      </c>
      <c r="B229" s="379">
        <f t="shared" si="9"/>
        <v>32.130000000000003</v>
      </c>
      <c r="C229" s="380"/>
      <c r="D229" s="388">
        <v>24492</v>
      </c>
      <c r="E229" s="524"/>
      <c r="F229" s="388">
        <f t="shared" si="11"/>
        <v>12543</v>
      </c>
      <c r="G229" s="466">
        <f t="shared" si="10"/>
        <v>9147</v>
      </c>
      <c r="H229" s="465">
        <v>90</v>
      </c>
    </row>
    <row r="230" spans="1:8" x14ac:dyDescent="0.2">
      <c r="A230" s="378">
        <v>220</v>
      </c>
      <c r="B230" s="379">
        <f t="shared" si="9"/>
        <v>32.130000000000003</v>
      </c>
      <c r="C230" s="380"/>
      <c r="D230" s="388">
        <v>24492</v>
      </c>
      <c r="E230" s="524"/>
      <c r="F230" s="388">
        <f t="shared" si="11"/>
        <v>12543</v>
      </c>
      <c r="G230" s="466">
        <f t="shared" si="10"/>
        <v>9147</v>
      </c>
      <c r="H230" s="465">
        <v>90</v>
      </c>
    </row>
    <row r="231" spans="1:8" x14ac:dyDescent="0.2">
      <c r="A231" s="378">
        <v>221</v>
      </c>
      <c r="B231" s="379">
        <f t="shared" si="9"/>
        <v>32.14</v>
      </c>
      <c r="C231" s="380"/>
      <c r="D231" s="388">
        <v>24492</v>
      </c>
      <c r="E231" s="524"/>
      <c r="F231" s="388">
        <f t="shared" si="11"/>
        <v>12539</v>
      </c>
      <c r="G231" s="466">
        <f t="shared" si="10"/>
        <v>9144</v>
      </c>
      <c r="H231" s="465">
        <v>90</v>
      </c>
    </row>
    <row r="232" spans="1:8" x14ac:dyDescent="0.2">
      <c r="A232" s="378">
        <v>222</v>
      </c>
      <c r="B232" s="379">
        <f t="shared" si="9"/>
        <v>32.14</v>
      </c>
      <c r="C232" s="380"/>
      <c r="D232" s="388">
        <v>24492</v>
      </c>
      <c r="E232" s="524"/>
      <c r="F232" s="388">
        <f t="shared" si="11"/>
        <v>12539</v>
      </c>
      <c r="G232" s="466">
        <f t="shared" si="10"/>
        <v>9144</v>
      </c>
      <c r="H232" s="465">
        <v>90</v>
      </c>
    </row>
    <row r="233" spans="1:8" x14ac:dyDescent="0.2">
      <c r="A233" s="378">
        <v>223</v>
      </c>
      <c r="B233" s="379">
        <f t="shared" si="9"/>
        <v>32.15</v>
      </c>
      <c r="C233" s="380"/>
      <c r="D233" s="388">
        <v>24492</v>
      </c>
      <c r="E233" s="524"/>
      <c r="F233" s="388">
        <f t="shared" si="11"/>
        <v>12535</v>
      </c>
      <c r="G233" s="466">
        <f t="shared" si="10"/>
        <v>9142</v>
      </c>
      <c r="H233" s="465">
        <v>90</v>
      </c>
    </row>
    <row r="234" spans="1:8" x14ac:dyDescent="0.2">
      <c r="A234" s="378">
        <v>224</v>
      </c>
      <c r="B234" s="379">
        <f t="shared" si="9"/>
        <v>32.15</v>
      </c>
      <c r="C234" s="380"/>
      <c r="D234" s="388">
        <v>24492</v>
      </c>
      <c r="E234" s="524"/>
      <c r="F234" s="388">
        <f t="shared" si="11"/>
        <v>12535</v>
      </c>
      <c r="G234" s="466">
        <f t="shared" si="10"/>
        <v>9142</v>
      </c>
      <c r="H234" s="465">
        <v>90</v>
      </c>
    </row>
    <row r="235" spans="1:8" x14ac:dyDescent="0.2">
      <c r="A235" s="378">
        <v>225</v>
      </c>
      <c r="B235" s="379">
        <f t="shared" si="9"/>
        <v>32.159999999999997</v>
      </c>
      <c r="C235" s="380"/>
      <c r="D235" s="388">
        <v>24492</v>
      </c>
      <c r="E235" s="524"/>
      <c r="F235" s="388">
        <f t="shared" si="11"/>
        <v>12532</v>
      </c>
      <c r="G235" s="466">
        <f t="shared" si="10"/>
        <v>9139</v>
      </c>
      <c r="H235" s="465">
        <v>90</v>
      </c>
    </row>
    <row r="236" spans="1:8" x14ac:dyDescent="0.2">
      <c r="A236" s="378">
        <v>226</v>
      </c>
      <c r="B236" s="379">
        <f t="shared" si="9"/>
        <v>32.159999999999997</v>
      </c>
      <c r="C236" s="380"/>
      <c r="D236" s="388">
        <v>24492</v>
      </c>
      <c r="E236" s="524"/>
      <c r="F236" s="388">
        <f t="shared" si="11"/>
        <v>12532</v>
      </c>
      <c r="G236" s="466">
        <f t="shared" si="10"/>
        <v>9139</v>
      </c>
      <c r="H236" s="465">
        <v>90</v>
      </c>
    </row>
    <row r="237" spans="1:8" x14ac:dyDescent="0.2">
      <c r="A237" s="378">
        <v>227</v>
      </c>
      <c r="B237" s="379">
        <f t="shared" si="9"/>
        <v>32.17</v>
      </c>
      <c r="C237" s="380"/>
      <c r="D237" s="388">
        <v>24492</v>
      </c>
      <c r="E237" s="524"/>
      <c r="F237" s="388">
        <f t="shared" si="11"/>
        <v>12528</v>
      </c>
      <c r="G237" s="466">
        <f t="shared" si="10"/>
        <v>9136</v>
      </c>
      <c r="H237" s="465">
        <v>90</v>
      </c>
    </row>
    <row r="238" spans="1:8" x14ac:dyDescent="0.2">
      <c r="A238" s="378">
        <v>228</v>
      </c>
      <c r="B238" s="379">
        <f t="shared" si="9"/>
        <v>32.17</v>
      </c>
      <c r="C238" s="380"/>
      <c r="D238" s="388">
        <v>24492</v>
      </c>
      <c r="E238" s="524"/>
      <c r="F238" s="388">
        <f t="shared" si="11"/>
        <v>12528</v>
      </c>
      <c r="G238" s="466">
        <f t="shared" si="10"/>
        <v>9136</v>
      </c>
      <c r="H238" s="465">
        <v>90</v>
      </c>
    </row>
    <row r="239" spans="1:8" x14ac:dyDescent="0.2">
      <c r="A239" s="378">
        <v>229</v>
      </c>
      <c r="B239" s="379">
        <f t="shared" si="9"/>
        <v>32.18</v>
      </c>
      <c r="C239" s="380"/>
      <c r="D239" s="388">
        <v>24492</v>
      </c>
      <c r="E239" s="524"/>
      <c r="F239" s="388">
        <f t="shared" si="11"/>
        <v>12524</v>
      </c>
      <c r="G239" s="466">
        <f t="shared" si="10"/>
        <v>9133</v>
      </c>
      <c r="H239" s="465">
        <v>90</v>
      </c>
    </row>
    <row r="240" spans="1:8" x14ac:dyDescent="0.2">
      <c r="A240" s="378">
        <v>230</v>
      </c>
      <c r="B240" s="379">
        <f t="shared" si="9"/>
        <v>32.18</v>
      </c>
      <c r="C240" s="380"/>
      <c r="D240" s="388">
        <v>24492</v>
      </c>
      <c r="E240" s="524"/>
      <c r="F240" s="388">
        <f t="shared" si="11"/>
        <v>12524</v>
      </c>
      <c r="G240" s="466">
        <f t="shared" si="10"/>
        <v>9133</v>
      </c>
      <c r="H240" s="465">
        <v>90</v>
      </c>
    </row>
    <row r="241" spans="1:8" x14ac:dyDescent="0.2">
      <c r="A241" s="378">
        <v>231</v>
      </c>
      <c r="B241" s="379">
        <f t="shared" si="9"/>
        <v>32.19</v>
      </c>
      <c r="C241" s="380"/>
      <c r="D241" s="388">
        <v>24492</v>
      </c>
      <c r="E241" s="524"/>
      <c r="F241" s="388">
        <f t="shared" si="11"/>
        <v>12520</v>
      </c>
      <c r="G241" s="466">
        <f t="shared" si="10"/>
        <v>9130</v>
      </c>
      <c r="H241" s="465">
        <v>90</v>
      </c>
    </row>
    <row r="242" spans="1:8" x14ac:dyDescent="0.2">
      <c r="A242" s="378">
        <v>232</v>
      </c>
      <c r="B242" s="379">
        <f t="shared" si="9"/>
        <v>32.19</v>
      </c>
      <c r="C242" s="380"/>
      <c r="D242" s="388">
        <v>24492</v>
      </c>
      <c r="E242" s="524"/>
      <c r="F242" s="388">
        <f t="shared" si="11"/>
        <v>12520</v>
      </c>
      <c r="G242" s="466">
        <f t="shared" si="10"/>
        <v>9130</v>
      </c>
      <c r="H242" s="465">
        <v>90</v>
      </c>
    </row>
    <row r="243" spans="1:8" x14ac:dyDescent="0.2">
      <c r="A243" s="378">
        <v>233</v>
      </c>
      <c r="B243" s="379">
        <f t="shared" si="9"/>
        <v>32.200000000000003</v>
      </c>
      <c r="C243" s="380"/>
      <c r="D243" s="388">
        <v>24492</v>
      </c>
      <c r="E243" s="524"/>
      <c r="F243" s="388">
        <f t="shared" si="11"/>
        <v>12516</v>
      </c>
      <c r="G243" s="466">
        <f t="shared" si="10"/>
        <v>9127</v>
      </c>
      <c r="H243" s="465">
        <v>90</v>
      </c>
    </row>
    <row r="244" spans="1:8" x14ac:dyDescent="0.2">
      <c r="A244" s="378">
        <v>234</v>
      </c>
      <c r="B244" s="379">
        <f t="shared" si="9"/>
        <v>32.200000000000003</v>
      </c>
      <c r="C244" s="380"/>
      <c r="D244" s="388">
        <v>24492</v>
      </c>
      <c r="E244" s="524"/>
      <c r="F244" s="388">
        <f t="shared" si="11"/>
        <v>12516</v>
      </c>
      <c r="G244" s="466">
        <f t="shared" si="10"/>
        <v>9127</v>
      </c>
      <c r="H244" s="465">
        <v>90</v>
      </c>
    </row>
    <row r="245" spans="1:8" x14ac:dyDescent="0.2">
      <c r="A245" s="378">
        <v>235</v>
      </c>
      <c r="B245" s="379">
        <f t="shared" si="9"/>
        <v>32.21</v>
      </c>
      <c r="C245" s="380"/>
      <c r="D245" s="388">
        <v>24492</v>
      </c>
      <c r="E245" s="524"/>
      <c r="F245" s="388">
        <f t="shared" si="11"/>
        <v>12512</v>
      </c>
      <c r="G245" s="466">
        <f t="shared" si="10"/>
        <v>9125</v>
      </c>
      <c r="H245" s="465">
        <v>90</v>
      </c>
    </row>
    <row r="246" spans="1:8" x14ac:dyDescent="0.2">
      <c r="A246" s="378">
        <v>236</v>
      </c>
      <c r="B246" s="379">
        <f t="shared" si="9"/>
        <v>32.21</v>
      </c>
      <c r="C246" s="380"/>
      <c r="D246" s="388">
        <v>24492</v>
      </c>
      <c r="E246" s="524"/>
      <c r="F246" s="388">
        <f t="shared" si="11"/>
        <v>12512</v>
      </c>
      <c r="G246" s="466">
        <f t="shared" si="10"/>
        <v>9125</v>
      </c>
      <c r="H246" s="465">
        <v>90</v>
      </c>
    </row>
    <row r="247" spans="1:8" x14ac:dyDescent="0.2">
      <c r="A247" s="378">
        <v>237</v>
      </c>
      <c r="B247" s="379">
        <f t="shared" si="9"/>
        <v>32.21</v>
      </c>
      <c r="C247" s="380"/>
      <c r="D247" s="388">
        <v>24492</v>
      </c>
      <c r="E247" s="524"/>
      <c r="F247" s="388">
        <f t="shared" si="11"/>
        <v>12512</v>
      </c>
      <c r="G247" s="466">
        <f t="shared" si="10"/>
        <v>9125</v>
      </c>
      <c r="H247" s="465">
        <v>90</v>
      </c>
    </row>
    <row r="248" spans="1:8" x14ac:dyDescent="0.2">
      <c r="A248" s="378">
        <v>238</v>
      </c>
      <c r="B248" s="379">
        <f t="shared" si="9"/>
        <v>32.22</v>
      </c>
      <c r="C248" s="380"/>
      <c r="D248" s="388">
        <v>24492</v>
      </c>
      <c r="E248" s="524"/>
      <c r="F248" s="388">
        <f t="shared" si="11"/>
        <v>12508</v>
      </c>
      <c r="G248" s="466">
        <f t="shared" si="10"/>
        <v>9122</v>
      </c>
      <c r="H248" s="465">
        <v>90</v>
      </c>
    </row>
    <row r="249" spans="1:8" x14ac:dyDescent="0.2">
      <c r="A249" s="378">
        <v>239</v>
      </c>
      <c r="B249" s="379">
        <f t="shared" si="9"/>
        <v>32.22</v>
      </c>
      <c r="C249" s="380"/>
      <c r="D249" s="388">
        <v>24492</v>
      </c>
      <c r="E249" s="524"/>
      <c r="F249" s="388">
        <f t="shared" si="11"/>
        <v>12508</v>
      </c>
      <c r="G249" s="466">
        <f t="shared" si="10"/>
        <v>9122</v>
      </c>
      <c r="H249" s="465">
        <v>90</v>
      </c>
    </row>
    <row r="250" spans="1:8" x14ac:dyDescent="0.2">
      <c r="A250" s="378">
        <v>240</v>
      </c>
      <c r="B250" s="379">
        <f t="shared" si="9"/>
        <v>32.229999999999997</v>
      </c>
      <c r="C250" s="380"/>
      <c r="D250" s="388">
        <v>24492</v>
      </c>
      <c r="E250" s="524"/>
      <c r="F250" s="388">
        <f t="shared" si="11"/>
        <v>12505</v>
      </c>
      <c r="G250" s="466">
        <f t="shared" si="10"/>
        <v>9119</v>
      </c>
      <c r="H250" s="465">
        <v>90</v>
      </c>
    </row>
    <row r="251" spans="1:8" x14ac:dyDescent="0.2">
      <c r="A251" s="378">
        <v>241</v>
      </c>
      <c r="B251" s="379">
        <f t="shared" si="9"/>
        <v>32.229999999999997</v>
      </c>
      <c r="C251" s="380"/>
      <c r="D251" s="388">
        <v>24492</v>
      </c>
      <c r="E251" s="524"/>
      <c r="F251" s="388">
        <f t="shared" si="11"/>
        <v>12505</v>
      </c>
      <c r="G251" s="466">
        <f t="shared" si="10"/>
        <v>9119</v>
      </c>
      <c r="H251" s="465">
        <v>90</v>
      </c>
    </row>
    <row r="252" spans="1:8" x14ac:dyDescent="0.2">
      <c r="A252" s="378">
        <v>242</v>
      </c>
      <c r="B252" s="379">
        <f t="shared" si="9"/>
        <v>32.24</v>
      </c>
      <c r="C252" s="380"/>
      <c r="D252" s="388">
        <v>24492</v>
      </c>
      <c r="E252" s="524"/>
      <c r="F252" s="388">
        <f t="shared" si="11"/>
        <v>12501</v>
      </c>
      <c r="G252" s="466">
        <f t="shared" si="10"/>
        <v>9116</v>
      </c>
      <c r="H252" s="465">
        <v>90</v>
      </c>
    </row>
    <row r="253" spans="1:8" x14ac:dyDescent="0.2">
      <c r="A253" s="378">
        <v>243</v>
      </c>
      <c r="B253" s="379">
        <f t="shared" si="9"/>
        <v>32.24</v>
      </c>
      <c r="C253" s="380"/>
      <c r="D253" s="388">
        <v>24492</v>
      </c>
      <c r="E253" s="524"/>
      <c r="F253" s="388">
        <f t="shared" si="11"/>
        <v>12501</v>
      </c>
      <c r="G253" s="466">
        <f t="shared" si="10"/>
        <v>9116</v>
      </c>
      <c r="H253" s="465">
        <v>90</v>
      </c>
    </row>
    <row r="254" spans="1:8" x14ac:dyDescent="0.2">
      <c r="A254" s="378">
        <v>244</v>
      </c>
      <c r="B254" s="379">
        <f t="shared" si="9"/>
        <v>32.25</v>
      </c>
      <c r="C254" s="380"/>
      <c r="D254" s="388">
        <v>24492</v>
      </c>
      <c r="E254" s="524"/>
      <c r="F254" s="388">
        <f t="shared" si="11"/>
        <v>12497</v>
      </c>
      <c r="G254" s="466">
        <f t="shared" si="10"/>
        <v>9113</v>
      </c>
      <c r="H254" s="465">
        <v>90</v>
      </c>
    </row>
    <row r="255" spans="1:8" x14ac:dyDescent="0.2">
      <c r="A255" s="378">
        <v>245</v>
      </c>
      <c r="B255" s="379">
        <f t="shared" si="9"/>
        <v>32.25</v>
      </c>
      <c r="C255" s="380"/>
      <c r="D255" s="388">
        <v>24492</v>
      </c>
      <c r="E255" s="524"/>
      <c r="F255" s="388">
        <f t="shared" si="11"/>
        <v>12497</v>
      </c>
      <c r="G255" s="466">
        <f t="shared" si="10"/>
        <v>9113</v>
      </c>
      <c r="H255" s="465">
        <v>90</v>
      </c>
    </row>
    <row r="256" spans="1:8" x14ac:dyDescent="0.2">
      <c r="A256" s="378">
        <v>246</v>
      </c>
      <c r="B256" s="379">
        <f t="shared" si="9"/>
        <v>32.26</v>
      </c>
      <c r="C256" s="380"/>
      <c r="D256" s="388">
        <v>24492</v>
      </c>
      <c r="E256" s="524"/>
      <c r="F256" s="388">
        <f t="shared" si="11"/>
        <v>12493</v>
      </c>
      <c r="G256" s="466">
        <f t="shared" si="10"/>
        <v>9110</v>
      </c>
      <c r="H256" s="465">
        <v>90</v>
      </c>
    </row>
    <row r="257" spans="1:8" x14ac:dyDescent="0.2">
      <c r="A257" s="378">
        <v>247</v>
      </c>
      <c r="B257" s="379">
        <f t="shared" si="9"/>
        <v>32.26</v>
      </c>
      <c r="C257" s="380"/>
      <c r="D257" s="388">
        <v>24492</v>
      </c>
      <c r="E257" s="524"/>
      <c r="F257" s="388">
        <f t="shared" si="11"/>
        <v>12493</v>
      </c>
      <c r="G257" s="466">
        <f t="shared" si="10"/>
        <v>9110</v>
      </c>
      <c r="H257" s="465">
        <v>90</v>
      </c>
    </row>
    <row r="258" spans="1:8" x14ac:dyDescent="0.2">
      <c r="A258" s="378">
        <v>248</v>
      </c>
      <c r="B258" s="379">
        <f t="shared" si="9"/>
        <v>32.270000000000003</v>
      </c>
      <c r="C258" s="380"/>
      <c r="D258" s="388">
        <v>24492</v>
      </c>
      <c r="E258" s="524"/>
      <c r="F258" s="388">
        <f t="shared" si="11"/>
        <v>12489</v>
      </c>
      <c r="G258" s="466">
        <f t="shared" si="10"/>
        <v>9108</v>
      </c>
      <c r="H258" s="465">
        <v>90</v>
      </c>
    </row>
    <row r="259" spans="1:8" x14ac:dyDescent="0.2">
      <c r="A259" s="378">
        <v>249</v>
      </c>
      <c r="B259" s="379">
        <f t="shared" si="9"/>
        <v>32.270000000000003</v>
      </c>
      <c r="C259" s="380"/>
      <c r="D259" s="388">
        <v>24492</v>
      </c>
      <c r="E259" s="524"/>
      <c r="F259" s="388">
        <f t="shared" si="11"/>
        <v>12489</v>
      </c>
      <c r="G259" s="466">
        <f t="shared" si="10"/>
        <v>9108</v>
      </c>
      <c r="H259" s="465">
        <v>90</v>
      </c>
    </row>
    <row r="260" spans="1:8" x14ac:dyDescent="0.2">
      <c r="A260" s="378">
        <v>250</v>
      </c>
      <c r="B260" s="379">
        <f t="shared" si="9"/>
        <v>32.270000000000003</v>
      </c>
      <c r="C260" s="380"/>
      <c r="D260" s="388">
        <v>24492</v>
      </c>
      <c r="E260" s="524"/>
      <c r="F260" s="388">
        <f t="shared" si="11"/>
        <v>12489</v>
      </c>
      <c r="G260" s="466">
        <f t="shared" si="10"/>
        <v>9108</v>
      </c>
      <c r="H260" s="465">
        <v>90</v>
      </c>
    </row>
    <row r="261" spans="1:8" x14ac:dyDescent="0.2">
      <c r="A261" s="378">
        <v>251</v>
      </c>
      <c r="B261" s="379">
        <f t="shared" si="9"/>
        <v>32.28</v>
      </c>
      <c r="C261" s="380"/>
      <c r="D261" s="388">
        <v>24492</v>
      </c>
      <c r="E261" s="524"/>
      <c r="F261" s="388">
        <f t="shared" si="11"/>
        <v>12485</v>
      </c>
      <c r="G261" s="466">
        <f t="shared" si="10"/>
        <v>9105</v>
      </c>
      <c r="H261" s="465">
        <v>90</v>
      </c>
    </row>
    <row r="262" spans="1:8" x14ac:dyDescent="0.2">
      <c r="A262" s="378">
        <v>252</v>
      </c>
      <c r="B262" s="379">
        <f t="shared" si="9"/>
        <v>32.28</v>
      </c>
      <c r="C262" s="380"/>
      <c r="D262" s="388">
        <v>24492</v>
      </c>
      <c r="E262" s="524"/>
      <c r="F262" s="388">
        <f t="shared" si="11"/>
        <v>12485</v>
      </c>
      <c r="G262" s="466">
        <f t="shared" si="10"/>
        <v>9105</v>
      </c>
      <c r="H262" s="465">
        <v>90</v>
      </c>
    </row>
    <row r="263" spans="1:8" x14ac:dyDescent="0.2">
      <c r="A263" s="378">
        <v>253</v>
      </c>
      <c r="B263" s="379">
        <f t="shared" si="9"/>
        <v>32.29</v>
      </c>
      <c r="C263" s="380"/>
      <c r="D263" s="388">
        <v>24492</v>
      </c>
      <c r="E263" s="524"/>
      <c r="F263" s="388">
        <f t="shared" si="11"/>
        <v>12481</v>
      </c>
      <c r="G263" s="466">
        <f t="shared" si="10"/>
        <v>9102</v>
      </c>
      <c r="H263" s="465">
        <v>90</v>
      </c>
    </row>
    <row r="264" spans="1:8" x14ac:dyDescent="0.2">
      <c r="A264" s="378">
        <v>254</v>
      </c>
      <c r="B264" s="379">
        <f t="shared" si="9"/>
        <v>32.29</v>
      </c>
      <c r="C264" s="380"/>
      <c r="D264" s="388">
        <v>24492</v>
      </c>
      <c r="E264" s="524"/>
      <c r="F264" s="388">
        <f t="shared" si="11"/>
        <v>12481</v>
      </c>
      <c r="G264" s="466">
        <f t="shared" si="10"/>
        <v>9102</v>
      </c>
      <c r="H264" s="465">
        <v>90</v>
      </c>
    </row>
    <row r="265" spans="1:8" x14ac:dyDescent="0.2">
      <c r="A265" s="378">
        <v>255</v>
      </c>
      <c r="B265" s="379">
        <f t="shared" si="9"/>
        <v>32.299999999999997</v>
      </c>
      <c r="C265" s="380"/>
      <c r="D265" s="388">
        <v>24492</v>
      </c>
      <c r="E265" s="524"/>
      <c r="F265" s="388">
        <f t="shared" si="11"/>
        <v>12478</v>
      </c>
      <c r="G265" s="466">
        <f t="shared" si="10"/>
        <v>9099</v>
      </c>
      <c r="H265" s="465">
        <v>90</v>
      </c>
    </row>
    <row r="266" spans="1:8" x14ac:dyDescent="0.2">
      <c r="A266" s="378">
        <v>256</v>
      </c>
      <c r="B266" s="379">
        <f t="shared" si="9"/>
        <v>32.299999999999997</v>
      </c>
      <c r="C266" s="380"/>
      <c r="D266" s="388">
        <v>24492</v>
      </c>
      <c r="E266" s="524"/>
      <c r="F266" s="388">
        <f t="shared" si="11"/>
        <v>12478</v>
      </c>
      <c r="G266" s="466">
        <f t="shared" si="10"/>
        <v>9099</v>
      </c>
      <c r="H266" s="465">
        <v>90</v>
      </c>
    </row>
    <row r="267" spans="1:8" x14ac:dyDescent="0.2">
      <c r="A267" s="378">
        <v>257</v>
      </c>
      <c r="B267" s="379">
        <f t="shared" ref="B267:B310" si="12">ROUND(1.12233*LN(A267)+26.078,2)</f>
        <v>32.31</v>
      </c>
      <c r="C267" s="380"/>
      <c r="D267" s="388">
        <v>24492</v>
      </c>
      <c r="E267" s="524"/>
      <c r="F267" s="388">
        <f t="shared" si="11"/>
        <v>12474</v>
      </c>
      <c r="G267" s="466">
        <f t="shared" si="10"/>
        <v>9096</v>
      </c>
      <c r="H267" s="465">
        <v>90</v>
      </c>
    </row>
    <row r="268" spans="1:8" x14ac:dyDescent="0.2">
      <c r="A268" s="378">
        <v>258</v>
      </c>
      <c r="B268" s="379">
        <f t="shared" si="12"/>
        <v>32.31</v>
      </c>
      <c r="C268" s="380"/>
      <c r="D268" s="388">
        <v>24492</v>
      </c>
      <c r="E268" s="524"/>
      <c r="F268" s="388">
        <f t="shared" si="11"/>
        <v>12474</v>
      </c>
      <c r="G268" s="466">
        <f t="shared" ref="G268:G310" si="13">ROUND(12*(1/B268*D268),0)</f>
        <v>9096</v>
      </c>
      <c r="H268" s="465">
        <v>90</v>
      </c>
    </row>
    <row r="269" spans="1:8" x14ac:dyDescent="0.2">
      <c r="A269" s="378">
        <v>259</v>
      </c>
      <c r="B269" s="379">
        <f t="shared" si="12"/>
        <v>32.31</v>
      </c>
      <c r="C269" s="380"/>
      <c r="D269" s="388">
        <v>24492</v>
      </c>
      <c r="E269" s="524"/>
      <c r="F269" s="388">
        <f t="shared" ref="F269:F310" si="14">ROUND(12*1.3614*(1/B269*D269)+H269,0)</f>
        <v>12474</v>
      </c>
      <c r="G269" s="466">
        <f t="shared" si="13"/>
        <v>9096</v>
      </c>
      <c r="H269" s="465">
        <v>90</v>
      </c>
    </row>
    <row r="270" spans="1:8" x14ac:dyDescent="0.2">
      <c r="A270" s="378">
        <v>260</v>
      </c>
      <c r="B270" s="379">
        <f t="shared" si="12"/>
        <v>32.32</v>
      </c>
      <c r="C270" s="380"/>
      <c r="D270" s="388">
        <v>24492</v>
      </c>
      <c r="E270" s="524"/>
      <c r="F270" s="388">
        <f t="shared" si="14"/>
        <v>12470</v>
      </c>
      <c r="G270" s="466">
        <f t="shared" si="13"/>
        <v>9094</v>
      </c>
      <c r="H270" s="465">
        <v>90</v>
      </c>
    </row>
    <row r="271" spans="1:8" x14ac:dyDescent="0.2">
      <c r="A271" s="378">
        <v>261</v>
      </c>
      <c r="B271" s="379">
        <f t="shared" si="12"/>
        <v>32.32</v>
      </c>
      <c r="C271" s="380"/>
      <c r="D271" s="388">
        <v>24492</v>
      </c>
      <c r="E271" s="524"/>
      <c r="F271" s="388">
        <f t="shared" si="14"/>
        <v>12470</v>
      </c>
      <c r="G271" s="466">
        <f t="shared" si="13"/>
        <v>9094</v>
      </c>
      <c r="H271" s="465">
        <v>90</v>
      </c>
    </row>
    <row r="272" spans="1:8" x14ac:dyDescent="0.2">
      <c r="A272" s="378">
        <v>262</v>
      </c>
      <c r="B272" s="379">
        <f t="shared" si="12"/>
        <v>32.33</v>
      </c>
      <c r="C272" s="380"/>
      <c r="D272" s="388">
        <v>24492</v>
      </c>
      <c r="E272" s="524"/>
      <c r="F272" s="388">
        <f t="shared" si="14"/>
        <v>12466</v>
      </c>
      <c r="G272" s="466">
        <f t="shared" si="13"/>
        <v>9091</v>
      </c>
      <c r="H272" s="465">
        <v>90</v>
      </c>
    </row>
    <row r="273" spans="1:8" x14ac:dyDescent="0.2">
      <c r="A273" s="378">
        <v>263</v>
      </c>
      <c r="B273" s="379">
        <f t="shared" si="12"/>
        <v>32.33</v>
      </c>
      <c r="C273" s="380"/>
      <c r="D273" s="388">
        <v>24492</v>
      </c>
      <c r="E273" s="524"/>
      <c r="F273" s="388">
        <f t="shared" si="14"/>
        <v>12466</v>
      </c>
      <c r="G273" s="466">
        <f t="shared" si="13"/>
        <v>9091</v>
      </c>
      <c r="H273" s="465">
        <v>90</v>
      </c>
    </row>
    <row r="274" spans="1:8" x14ac:dyDescent="0.2">
      <c r="A274" s="378">
        <v>264</v>
      </c>
      <c r="B274" s="379">
        <f t="shared" si="12"/>
        <v>32.340000000000003</v>
      </c>
      <c r="C274" s="380"/>
      <c r="D274" s="388">
        <v>24492</v>
      </c>
      <c r="E274" s="524"/>
      <c r="F274" s="388">
        <f t="shared" si="14"/>
        <v>12462</v>
      </c>
      <c r="G274" s="466">
        <f t="shared" si="13"/>
        <v>9088</v>
      </c>
      <c r="H274" s="465">
        <v>90</v>
      </c>
    </row>
    <row r="275" spans="1:8" x14ac:dyDescent="0.2">
      <c r="A275" s="378">
        <v>265</v>
      </c>
      <c r="B275" s="379">
        <f t="shared" si="12"/>
        <v>32.340000000000003</v>
      </c>
      <c r="C275" s="380"/>
      <c r="D275" s="388">
        <v>24492</v>
      </c>
      <c r="E275" s="524"/>
      <c r="F275" s="388">
        <f t="shared" si="14"/>
        <v>12462</v>
      </c>
      <c r="G275" s="466">
        <f t="shared" si="13"/>
        <v>9088</v>
      </c>
      <c r="H275" s="465">
        <v>90</v>
      </c>
    </row>
    <row r="276" spans="1:8" x14ac:dyDescent="0.2">
      <c r="A276" s="378">
        <v>266</v>
      </c>
      <c r="B276" s="379">
        <f t="shared" si="12"/>
        <v>32.340000000000003</v>
      </c>
      <c r="C276" s="380"/>
      <c r="D276" s="388">
        <v>24492</v>
      </c>
      <c r="E276" s="524"/>
      <c r="F276" s="388">
        <f t="shared" si="14"/>
        <v>12462</v>
      </c>
      <c r="G276" s="466">
        <f t="shared" si="13"/>
        <v>9088</v>
      </c>
      <c r="H276" s="465">
        <v>90</v>
      </c>
    </row>
    <row r="277" spans="1:8" x14ac:dyDescent="0.2">
      <c r="A277" s="378">
        <v>267</v>
      </c>
      <c r="B277" s="379">
        <f t="shared" si="12"/>
        <v>32.35</v>
      </c>
      <c r="C277" s="380"/>
      <c r="D277" s="388">
        <v>24492</v>
      </c>
      <c r="E277" s="524"/>
      <c r="F277" s="388">
        <f t="shared" si="14"/>
        <v>12458</v>
      </c>
      <c r="G277" s="466">
        <f t="shared" si="13"/>
        <v>9085</v>
      </c>
      <c r="H277" s="465">
        <v>90</v>
      </c>
    </row>
    <row r="278" spans="1:8" x14ac:dyDescent="0.2">
      <c r="A278" s="378">
        <v>268</v>
      </c>
      <c r="B278" s="379">
        <f t="shared" si="12"/>
        <v>32.35</v>
      </c>
      <c r="C278" s="380"/>
      <c r="D278" s="388">
        <v>24492</v>
      </c>
      <c r="E278" s="524"/>
      <c r="F278" s="388">
        <f t="shared" si="14"/>
        <v>12458</v>
      </c>
      <c r="G278" s="466">
        <f t="shared" si="13"/>
        <v>9085</v>
      </c>
      <c r="H278" s="465">
        <v>90</v>
      </c>
    </row>
    <row r="279" spans="1:8" x14ac:dyDescent="0.2">
      <c r="A279" s="378">
        <v>269</v>
      </c>
      <c r="B279" s="379">
        <f t="shared" si="12"/>
        <v>32.36</v>
      </c>
      <c r="C279" s="380"/>
      <c r="D279" s="388">
        <v>24492</v>
      </c>
      <c r="E279" s="524"/>
      <c r="F279" s="388">
        <f t="shared" si="14"/>
        <v>12455</v>
      </c>
      <c r="G279" s="466">
        <f t="shared" si="13"/>
        <v>9082</v>
      </c>
      <c r="H279" s="465">
        <v>90</v>
      </c>
    </row>
    <row r="280" spans="1:8" x14ac:dyDescent="0.2">
      <c r="A280" s="378">
        <v>270</v>
      </c>
      <c r="B280" s="379">
        <f t="shared" si="12"/>
        <v>32.36</v>
      </c>
      <c r="C280" s="380"/>
      <c r="D280" s="388">
        <v>24492</v>
      </c>
      <c r="E280" s="524"/>
      <c r="F280" s="388">
        <f t="shared" si="14"/>
        <v>12455</v>
      </c>
      <c r="G280" s="466">
        <f t="shared" si="13"/>
        <v>9082</v>
      </c>
      <c r="H280" s="465">
        <v>90</v>
      </c>
    </row>
    <row r="281" spans="1:8" x14ac:dyDescent="0.2">
      <c r="A281" s="378">
        <v>271</v>
      </c>
      <c r="B281" s="379">
        <f t="shared" si="12"/>
        <v>32.369999999999997</v>
      </c>
      <c r="C281" s="380"/>
      <c r="D281" s="388">
        <v>24492</v>
      </c>
      <c r="E281" s="524"/>
      <c r="F281" s="388">
        <f t="shared" si="14"/>
        <v>12451</v>
      </c>
      <c r="G281" s="466">
        <f t="shared" si="13"/>
        <v>9080</v>
      </c>
      <c r="H281" s="465">
        <v>90</v>
      </c>
    </row>
    <row r="282" spans="1:8" x14ac:dyDescent="0.2">
      <c r="A282" s="378">
        <v>272</v>
      </c>
      <c r="B282" s="379">
        <f t="shared" si="12"/>
        <v>32.369999999999997</v>
      </c>
      <c r="C282" s="380"/>
      <c r="D282" s="388">
        <v>24492</v>
      </c>
      <c r="E282" s="524"/>
      <c r="F282" s="388">
        <f t="shared" si="14"/>
        <v>12451</v>
      </c>
      <c r="G282" s="466">
        <f t="shared" si="13"/>
        <v>9080</v>
      </c>
      <c r="H282" s="465">
        <v>90</v>
      </c>
    </row>
    <row r="283" spans="1:8" x14ac:dyDescent="0.2">
      <c r="A283" s="378">
        <v>273</v>
      </c>
      <c r="B283" s="379">
        <f t="shared" si="12"/>
        <v>32.369999999999997</v>
      </c>
      <c r="C283" s="380"/>
      <c r="D283" s="388">
        <v>24492</v>
      </c>
      <c r="E283" s="524"/>
      <c r="F283" s="388">
        <f t="shared" si="14"/>
        <v>12451</v>
      </c>
      <c r="G283" s="466">
        <f t="shared" si="13"/>
        <v>9080</v>
      </c>
      <c r="H283" s="465">
        <v>90</v>
      </c>
    </row>
    <row r="284" spans="1:8" x14ac:dyDescent="0.2">
      <c r="A284" s="378">
        <v>274</v>
      </c>
      <c r="B284" s="379">
        <f t="shared" si="12"/>
        <v>32.380000000000003</v>
      </c>
      <c r="C284" s="380"/>
      <c r="D284" s="388">
        <v>24492</v>
      </c>
      <c r="E284" s="524"/>
      <c r="F284" s="388">
        <f t="shared" si="14"/>
        <v>12447</v>
      </c>
      <c r="G284" s="466">
        <f t="shared" si="13"/>
        <v>9077</v>
      </c>
      <c r="H284" s="465">
        <v>90</v>
      </c>
    </row>
    <row r="285" spans="1:8" x14ac:dyDescent="0.2">
      <c r="A285" s="378">
        <v>275</v>
      </c>
      <c r="B285" s="379">
        <f t="shared" si="12"/>
        <v>32.380000000000003</v>
      </c>
      <c r="C285" s="380"/>
      <c r="D285" s="388">
        <v>24492</v>
      </c>
      <c r="E285" s="524"/>
      <c r="F285" s="388">
        <f t="shared" si="14"/>
        <v>12447</v>
      </c>
      <c r="G285" s="466">
        <f t="shared" si="13"/>
        <v>9077</v>
      </c>
      <c r="H285" s="465">
        <v>90</v>
      </c>
    </row>
    <row r="286" spans="1:8" x14ac:dyDescent="0.2">
      <c r="A286" s="378">
        <v>276</v>
      </c>
      <c r="B286" s="379">
        <f t="shared" si="12"/>
        <v>32.39</v>
      </c>
      <c r="C286" s="380"/>
      <c r="D286" s="388">
        <v>24492</v>
      </c>
      <c r="E286" s="524"/>
      <c r="F286" s="388">
        <f t="shared" si="14"/>
        <v>12443</v>
      </c>
      <c r="G286" s="466">
        <f t="shared" si="13"/>
        <v>9074</v>
      </c>
      <c r="H286" s="465">
        <v>90</v>
      </c>
    </row>
    <row r="287" spans="1:8" x14ac:dyDescent="0.2">
      <c r="A287" s="378">
        <v>277</v>
      </c>
      <c r="B287" s="379">
        <f t="shared" si="12"/>
        <v>32.39</v>
      </c>
      <c r="C287" s="380"/>
      <c r="D287" s="388">
        <v>24492</v>
      </c>
      <c r="E287" s="524"/>
      <c r="F287" s="388">
        <f t="shared" si="14"/>
        <v>12443</v>
      </c>
      <c r="G287" s="466">
        <f t="shared" si="13"/>
        <v>9074</v>
      </c>
      <c r="H287" s="465">
        <v>90</v>
      </c>
    </row>
    <row r="288" spans="1:8" x14ac:dyDescent="0.2">
      <c r="A288" s="378">
        <v>278</v>
      </c>
      <c r="B288" s="379">
        <f t="shared" si="12"/>
        <v>32.39</v>
      </c>
      <c r="C288" s="380"/>
      <c r="D288" s="388">
        <v>24492</v>
      </c>
      <c r="E288" s="524"/>
      <c r="F288" s="388">
        <f t="shared" si="14"/>
        <v>12443</v>
      </c>
      <c r="G288" s="466">
        <f t="shared" si="13"/>
        <v>9074</v>
      </c>
      <c r="H288" s="465">
        <v>90</v>
      </c>
    </row>
    <row r="289" spans="1:8" x14ac:dyDescent="0.2">
      <c r="A289" s="378">
        <v>279</v>
      </c>
      <c r="B289" s="379">
        <f t="shared" si="12"/>
        <v>32.4</v>
      </c>
      <c r="C289" s="380"/>
      <c r="D289" s="388">
        <v>24492</v>
      </c>
      <c r="E289" s="524"/>
      <c r="F289" s="388">
        <f t="shared" si="14"/>
        <v>12439</v>
      </c>
      <c r="G289" s="466">
        <f t="shared" si="13"/>
        <v>9071</v>
      </c>
      <c r="H289" s="465">
        <v>90</v>
      </c>
    </row>
    <row r="290" spans="1:8" x14ac:dyDescent="0.2">
      <c r="A290" s="378">
        <v>280</v>
      </c>
      <c r="B290" s="379">
        <f t="shared" si="12"/>
        <v>32.4</v>
      </c>
      <c r="C290" s="380"/>
      <c r="D290" s="388">
        <v>24492</v>
      </c>
      <c r="E290" s="524"/>
      <c r="F290" s="388">
        <f t="shared" si="14"/>
        <v>12439</v>
      </c>
      <c r="G290" s="466">
        <f t="shared" si="13"/>
        <v>9071</v>
      </c>
      <c r="H290" s="465">
        <v>90</v>
      </c>
    </row>
    <row r="291" spans="1:8" x14ac:dyDescent="0.2">
      <c r="A291" s="378">
        <v>281</v>
      </c>
      <c r="B291" s="379">
        <f t="shared" si="12"/>
        <v>32.409999999999997</v>
      </c>
      <c r="C291" s="380"/>
      <c r="D291" s="388">
        <v>24492</v>
      </c>
      <c r="E291" s="524"/>
      <c r="F291" s="388">
        <f t="shared" si="14"/>
        <v>12436</v>
      </c>
      <c r="G291" s="466">
        <f t="shared" si="13"/>
        <v>9068</v>
      </c>
      <c r="H291" s="465">
        <v>90</v>
      </c>
    </row>
    <row r="292" spans="1:8" x14ac:dyDescent="0.2">
      <c r="A292" s="378">
        <v>282</v>
      </c>
      <c r="B292" s="379">
        <f t="shared" si="12"/>
        <v>32.409999999999997</v>
      </c>
      <c r="C292" s="380"/>
      <c r="D292" s="388">
        <v>24492</v>
      </c>
      <c r="E292" s="524"/>
      <c r="F292" s="388">
        <f t="shared" si="14"/>
        <v>12436</v>
      </c>
      <c r="G292" s="466">
        <f t="shared" si="13"/>
        <v>9068</v>
      </c>
      <c r="H292" s="465">
        <v>90</v>
      </c>
    </row>
    <row r="293" spans="1:8" x14ac:dyDescent="0.2">
      <c r="A293" s="378">
        <v>283</v>
      </c>
      <c r="B293" s="379">
        <f t="shared" si="12"/>
        <v>32.409999999999997</v>
      </c>
      <c r="C293" s="380"/>
      <c r="D293" s="388">
        <v>24492</v>
      </c>
      <c r="E293" s="524"/>
      <c r="F293" s="388">
        <f t="shared" si="14"/>
        <v>12436</v>
      </c>
      <c r="G293" s="466">
        <f t="shared" si="13"/>
        <v>9068</v>
      </c>
      <c r="H293" s="465">
        <v>90</v>
      </c>
    </row>
    <row r="294" spans="1:8" x14ac:dyDescent="0.2">
      <c r="A294" s="378">
        <v>284</v>
      </c>
      <c r="B294" s="379">
        <f t="shared" si="12"/>
        <v>32.42</v>
      </c>
      <c r="C294" s="380"/>
      <c r="D294" s="388">
        <v>24492</v>
      </c>
      <c r="E294" s="524"/>
      <c r="F294" s="388">
        <f t="shared" si="14"/>
        <v>12432</v>
      </c>
      <c r="G294" s="466">
        <f t="shared" si="13"/>
        <v>9066</v>
      </c>
      <c r="H294" s="465">
        <v>90</v>
      </c>
    </row>
    <row r="295" spans="1:8" x14ac:dyDescent="0.2">
      <c r="A295" s="378">
        <v>285</v>
      </c>
      <c r="B295" s="379">
        <f t="shared" si="12"/>
        <v>32.42</v>
      </c>
      <c r="C295" s="380"/>
      <c r="D295" s="388">
        <v>24492</v>
      </c>
      <c r="E295" s="524"/>
      <c r="F295" s="388">
        <f t="shared" si="14"/>
        <v>12432</v>
      </c>
      <c r="G295" s="466">
        <f t="shared" si="13"/>
        <v>9066</v>
      </c>
      <c r="H295" s="465">
        <v>90</v>
      </c>
    </row>
    <row r="296" spans="1:8" x14ac:dyDescent="0.2">
      <c r="A296" s="378">
        <v>286</v>
      </c>
      <c r="B296" s="379">
        <f t="shared" si="12"/>
        <v>32.43</v>
      </c>
      <c r="C296" s="380"/>
      <c r="D296" s="388">
        <v>24492</v>
      </c>
      <c r="E296" s="524"/>
      <c r="F296" s="388">
        <f t="shared" si="14"/>
        <v>12428</v>
      </c>
      <c r="G296" s="466">
        <f t="shared" si="13"/>
        <v>9063</v>
      </c>
      <c r="H296" s="465">
        <v>90</v>
      </c>
    </row>
    <row r="297" spans="1:8" x14ac:dyDescent="0.2">
      <c r="A297" s="378">
        <v>287</v>
      </c>
      <c r="B297" s="379">
        <f t="shared" si="12"/>
        <v>32.43</v>
      </c>
      <c r="C297" s="380"/>
      <c r="D297" s="388">
        <v>24492</v>
      </c>
      <c r="E297" s="524"/>
      <c r="F297" s="388">
        <f t="shared" si="14"/>
        <v>12428</v>
      </c>
      <c r="G297" s="466">
        <f t="shared" si="13"/>
        <v>9063</v>
      </c>
      <c r="H297" s="465">
        <v>90</v>
      </c>
    </row>
    <row r="298" spans="1:8" x14ac:dyDescent="0.2">
      <c r="A298" s="378">
        <v>288</v>
      </c>
      <c r="B298" s="379">
        <f t="shared" si="12"/>
        <v>32.43</v>
      </c>
      <c r="C298" s="380"/>
      <c r="D298" s="388">
        <v>24492</v>
      </c>
      <c r="E298" s="524"/>
      <c r="F298" s="388">
        <f t="shared" si="14"/>
        <v>12428</v>
      </c>
      <c r="G298" s="466">
        <f t="shared" si="13"/>
        <v>9063</v>
      </c>
      <c r="H298" s="465">
        <v>90</v>
      </c>
    </row>
    <row r="299" spans="1:8" x14ac:dyDescent="0.2">
      <c r="A299" s="378">
        <v>289</v>
      </c>
      <c r="B299" s="379">
        <f t="shared" si="12"/>
        <v>32.44</v>
      </c>
      <c r="C299" s="380"/>
      <c r="D299" s="388">
        <v>24492</v>
      </c>
      <c r="E299" s="524"/>
      <c r="F299" s="388">
        <f t="shared" si="14"/>
        <v>12424</v>
      </c>
      <c r="G299" s="466">
        <f t="shared" si="13"/>
        <v>9060</v>
      </c>
      <c r="H299" s="465">
        <v>90</v>
      </c>
    </row>
    <row r="300" spans="1:8" x14ac:dyDescent="0.2">
      <c r="A300" s="378">
        <v>290</v>
      </c>
      <c r="B300" s="379">
        <f t="shared" si="12"/>
        <v>32.44</v>
      </c>
      <c r="C300" s="380"/>
      <c r="D300" s="388">
        <v>24492</v>
      </c>
      <c r="E300" s="524"/>
      <c r="F300" s="388">
        <f t="shared" si="14"/>
        <v>12424</v>
      </c>
      <c r="G300" s="466">
        <f t="shared" si="13"/>
        <v>9060</v>
      </c>
      <c r="H300" s="465">
        <v>90</v>
      </c>
    </row>
    <row r="301" spans="1:8" x14ac:dyDescent="0.2">
      <c r="A301" s="378">
        <v>291</v>
      </c>
      <c r="B301" s="379">
        <f t="shared" si="12"/>
        <v>32.450000000000003</v>
      </c>
      <c r="C301" s="380"/>
      <c r="D301" s="388">
        <v>24492</v>
      </c>
      <c r="E301" s="524"/>
      <c r="F301" s="388">
        <f t="shared" si="14"/>
        <v>12420</v>
      </c>
      <c r="G301" s="466">
        <f t="shared" si="13"/>
        <v>9057</v>
      </c>
      <c r="H301" s="465">
        <v>90</v>
      </c>
    </row>
    <row r="302" spans="1:8" x14ac:dyDescent="0.2">
      <c r="A302" s="378">
        <v>292</v>
      </c>
      <c r="B302" s="379">
        <f t="shared" si="12"/>
        <v>32.450000000000003</v>
      </c>
      <c r="C302" s="380"/>
      <c r="D302" s="388">
        <v>24492</v>
      </c>
      <c r="E302" s="524"/>
      <c r="F302" s="388">
        <f t="shared" si="14"/>
        <v>12420</v>
      </c>
      <c r="G302" s="466">
        <f t="shared" si="13"/>
        <v>9057</v>
      </c>
      <c r="H302" s="465">
        <v>90</v>
      </c>
    </row>
    <row r="303" spans="1:8" x14ac:dyDescent="0.2">
      <c r="A303" s="378">
        <v>293</v>
      </c>
      <c r="B303" s="379">
        <f t="shared" si="12"/>
        <v>32.450000000000003</v>
      </c>
      <c r="C303" s="380"/>
      <c r="D303" s="388">
        <v>24492</v>
      </c>
      <c r="E303" s="524"/>
      <c r="F303" s="388">
        <f t="shared" si="14"/>
        <v>12420</v>
      </c>
      <c r="G303" s="466">
        <f t="shared" si="13"/>
        <v>9057</v>
      </c>
      <c r="H303" s="465">
        <v>90</v>
      </c>
    </row>
    <row r="304" spans="1:8" x14ac:dyDescent="0.2">
      <c r="A304" s="378">
        <v>294</v>
      </c>
      <c r="B304" s="379">
        <f t="shared" si="12"/>
        <v>32.46</v>
      </c>
      <c r="C304" s="380"/>
      <c r="D304" s="388">
        <v>24492</v>
      </c>
      <c r="E304" s="524"/>
      <c r="F304" s="388">
        <f t="shared" si="14"/>
        <v>12417</v>
      </c>
      <c r="G304" s="466">
        <f t="shared" si="13"/>
        <v>9054</v>
      </c>
      <c r="H304" s="465">
        <v>90</v>
      </c>
    </row>
    <row r="305" spans="1:8" x14ac:dyDescent="0.2">
      <c r="A305" s="378">
        <v>295</v>
      </c>
      <c r="B305" s="379">
        <f t="shared" si="12"/>
        <v>32.46</v>
      </c>
      <c r="C305" s="380"/>
      <c r="D305" s="388">
        <v>24492</v>
      </c>
      <c r="E305" s="524"/>
      <c r="F305" s="388">
        <f t="shared" si="14"/>
        <v>12417</v>
      </c>
      <c r="G305" s="466">
        <f t="shared" si="13"/>
        <v>9054</v>
      </c>
      <c r="H305" s="465">
        <v>90</v>
      </c>
    </row>
    <row r="306" spans="1:8" x14ac:dyDescent="0.2">
      <c r="A306" s="378">
        <v>296</v>
      </c>
      <c r="B306" s="379">
        <f t="shared" si="12"/>
        <v>32.46</v>
      </c>
      <c r="C306" s="380"/>
      <c r="D306" s="388">
        <v>24492</v>
      </c>
      <c r="E306" s="524"/>
      <c r="F306" s="388">
        <f t="shared" si="14"/>
        <v>12417</v>
      </c>
      <c r="G306" s="466">
        <f t="shared" si="13"/>
        <v>9054</v>
      </c>
      <c r="H306" s="465">
        <v>90</v>
      </c>
    </row>
    <row r="307" spans="1:8" x14ac:dyDescent="0.2">
      <c r="A307" s="378">
        <v>297</v>
      </c>
      <c r="B307" s="379">
        <f t="shared" si="12"/>
        <v>32.47</v>
      </c>
      <c r="C307" s="380"/>
      <c r="D307" s="388">
        <v>24492</v>
      </c>
      <c r="E307" s="524"/>
      <c r="F307" s="388">
        <f t="shared" si="14"/>
        <v>12413</v>
      </c>
      <c r="G307" s="466">
        <f t="shared" si="13"/>
        <v>9052</v>
      </c>
      <c r="H307" s="465">
        <v>90</v>
      </c>
    </row>
    <row r="308" spans="1:8" x14ac:dyDescent="0.2">
      <c r="A308" s="378">
        <v>298</v>
      </c>
      <c r="B308" s="379">
        <f t="shared" si="12"/>
        <v>32.47</v>
      </c>
      <c r="C308" s="380"/>
      <c r="D308" s="388">
        <v>24492</v>
      </c>
      <c r="E308" s="524"/>
      <c r="F308" s="388">
        <f t="shared" si="14"/>
        <v>12413</v>
      </c>
      <c r="G308" s="466">
        <f t="shared" si="13"/>
        <v>9052</v>
      </c>
      <c r="H308" s="465">
        <v>90</v>
      </c>
    </row>
    <row r="309" spans="1:8" x14ac:dyDescent="0.2">
      <c r="A309" s="378">
        <v>299</v>
      </c>
      <c r="B309" s="379">
        <f t="shared" si="12"/>
        <v>32.479999999999997</v>
      </c>
      <c r="C309" s="380"/>
      <c r="D309" s="388">
        <v>24492</v>
      </c>
      <c r="E309" s="524"/>
      <c r="F309" s="388">
        <f t="shared" si="14"/>
        <v>12409</v>
      </c>
      <c r="G309" s="466">
        <f t="shared" si="13"/>
        <v>9049</v>
      </c>
      <c r="H309" s="465">
        <v>90</v>
      </c>
    </row>
    <row r="310" spans="1:8" ht="13.5" thickBot="1" x14ac:dyDescent="0.25">
      <c r="A310" s="392">
        <v>300</v>
      </c>
      <c r="B310" s="393">
        <f t="shared" si="12"/>
        <v>32.479999999999997</v>
      </c>
      <c r="C310" s="394"/>
      <c r="D310" s="395">
        <v>24492</v>
      </c>
      <c r="E310" s="396"/>
      <c r="F310" s="395">
        <f t="shared" si="14"/>
        <v>12409</v>
      </c>
      <c r="G310" s="469">
        <f t="shared" si="13"/>
        <v>9049</v>
      </c>
      <c r="H310" s="468">
        <v>90</v>
      </c>
    </row>
  </sheetData>
  <mergeCells count="2">
    <mergeCell ref="A8:B8"/>
    <mergeCell ref="G9:H9"/>
  </mergeCells>
  <pageMargins left="0.59055118110236227" right="0.39370078740157483" top="0.98425196850393704" bottom="0.98425196850393704" header="0.51181102362204722" footer="0.51181102362204722"/>
  <pageSetup paperSize="9" scale="98" fitToHeight="19" orientation="portrait" r:id="rId1"/>
  <headerFooter alignWithMargins="0">
    <oddHeader>&amp;LKrajský úřad Plzeňského kraje&amp;R3. 3. 2017</oddHeader>
    <oddFooter>Stránka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8"/>
  <sheetViews>
    <sheetView workbookViewId="0">
      <pane ySplit="12" topLeftCell="A13" activePane="bottomLeft" state="frozenSplit"/>
      <selection activeCell="J36" sqref="J36"/>
      <selection pane="bottomLeft" activeCell="K415" sqref="K415"/>
    </sheetView>
  </sheetViews>
  <sheetFormatPr defaultRowHeight="12.75" x14ac:dyDescent="0.2"/>
  <cols>
    <col min="1" max="1" width="10" style="343" customWidth="1"/>
    <col min="2" max="2" width="9.5703125" style="343" customWidth="1"/>
    <col min="3" max="3" width="10.85546875" style="343" customWidth="1"/>
    <col min="4" max="4" width="13.42578125" style="343" customWidth="1"/>
    <col min="5" max="5" width="13.5703125" style="343" customWidth="1"/>
    <col min="6" max="6" width="12.85546875" style="343" customWidth="1"/>
    <col min="7" max="7" width="13.140625" style="343" customWidth="1"/>
    <col min="8" max="8" width="10.7109375" style="343" customWidth="1"/>
    <col min="9" max="9" width="16.140625" style="343" customWidth="1"/>
    <col min="10" max="16384" width="9.140625" style="343"/>
  </cols>
  <sheetData>
    <row r="1" spans="1:9" x14ac:dyDescent="0.2">
      <c r="H1" s="343" t="s">
        <v>724</v>
      </c>
    </row>
    <row r="2" spans="1:9" ht="4.5" customHeight="1" x14ac:dyDescent="0.2"/>
    <row r="3" spans="1:9" ht="20.25" x14ac:dyDescent="0.3">
      <c r="A3" s="344" t="s">
        <v>667</v>
      </c>
      <c r="C3" s="345"/>
      <c r="D3" s="345"/>
      <c r="E3" s="345"/>
      <c r="F3" s="346"/>
      <c r="G3" s="346"/>
      <c r="H3" s="347"/>
      <c r="I3" s="347"/>
    </row>
    <row r="4" spans="1:9" ht="15" x14ac:dyDescent="0.25">
      <c r="A4" s="458" t="s">
        <v>725</v>
      </c>
      <c r="B4" s="349"/>
      <c r="C4" s="349"/>
      <c r="D4" s="349"/>
      <c r="E4" s="349"/>
      <c r="F4" s="349"/>
      <c r="G4" s="349"/>
      <c r="I4" s="347"/>
    </row>
    <row r="5" spans="1:9" ht="5.25" customHeight="1" x14ac:dyDescent="0.25">
      <c r="A5" s="458"/>
      <c r="B5" s="349"/>
      <c r="C5" s="349"/>
      <c r="D5" s="349"/>
      <c r="E5" s="349"/>
      <c r="F5" s="349"/>
      <c r="G5" s="349"/>
      <c r="I5" s="347"/>
    </row>
    <row r="6" spans="1:9" ht="15.75" x14ac:dyDescent="0.25">
      <c r="A6" s="350"/>
      <c r="B6" s="351"/>
      <c r="C6" s="352" t="s">
        <v>7</v>
      </c>
      <c r="E6" s="353" t="s">
        <v>8</v>
      </c>
      <c r="I6" s="347"/>
    </row>
    <row r="7" spans="1:9" ht="15.75" x14ac:dyDescent="0.25">
      <c r="A7" s="354" t="s">
        <v>726</v>
      </c>
      <c r="B7" s="351"/>
      <c r="C7" s="355"/>
      <c r="D7" s="356"/>
      <c r="E7" s="355">
        <v>22.57</v>
      </c>
      <c r="I7" s="347"/>
    </row>
    <row r="8" spans="1:9" ht="15.75" x14ac:dyDescent="0.25">
      <c r="A8" s="354" t="s">
        <v>727</v>
      </c>
      <c r="B8" s="351"/>
      <c r="C8" s="355"/>
      <c r="D8" s="356"/>
      <c r="E8" s="355" t="s">
        <v>728</v>
      </c>
      <c r="I8" s="347"/>
    </row>
    <row r="9" spans="1:9" ht="15.75" x14ac:dyDescent="0.25">
      <c r="A9" s="354" t="s">
        <v>729</v>
      </c>
      <c r="B9" s="351"/>
      <c r="C9" s="355"/>
      <c r="D9" s="356"/>
      <c r="E9" s="355">
        <v>41.749300000000005</v>
      </c>
      <c r="I9" s="347"/>
    </row>
    <row r="10" spans="1:9" ht="6" customHeight="1" thickBot="1" x14ac:dyDescent="0.25">
      <c r="A10" s="594"/>
      <c r="B10" s="594"/>
      <c r="C10" s="365"/>
      <c r="D10" s="366"/>
      <c r="E10" s="367"/>
      <c r="F10" s="367"/>
      <c r="G10" s="367"/>
      <c r="I10" s="347"/>
    </row>
    <row r="11" spans="1:9" ht="15.75" x14ac:dyDescent="0.2">
      <c r="A11" s="566"/>
      <c r="B11" s="567" t="s">
        <v>1</v>
      </c>
      <c r="C11" s="568"/>
      <c r="D11" s="567" t="s">
        <v>2</v>
      </c>
      <c r="E11" s="568"/>
      <c r="F11" s="371" t="s">
        <v>3</v>
      </c>
      <c r="G11" s="603"/>
      <c r="H11" s="596"/>
    </row>
    <row r="12" spans="1:9" ht="45.75" thickBot="1" x14ac:dyDescent="0.25">
      <c r="A12" s="569" t="s">
        <v>664</v>
      </c>
      <c r="B12" s="570" t="s">
        <v>7</v>
      </c>
      <c r="C12" s="571" t="s">
        <v>8</v>
      </c>
      <c r="D12" s="572" t="s">
        <v>9</v>
      </c>
      <c r="E12" s="573" t="s">
        <v>665</v>
      </c>
      <c r="F12" s="572" t="s">
        <v>3</v>
      </c>
      <c r="G12" s="377" t="s">
        <v>12</v>
      </c>
      <c r="H12" s="573" t="s">
        <v>13</v>
      </c>
    </row>
    <row r="13" spans="1:9" x14ac:dyDescent="0.2">
      <c r="A13" s="399" t="s">
        <v>666</v>
      </c>
      <c r="B13" s="400"/>
      <c r="C13" s="574">
        <v>22.57</v>
      </c>
      <c r="D13" s="559"/>
      <c r="E13" s="382">
        <v>14559</v>
      </c>
      <c r="F13" s="381">
        <f>ROUND(12*1.3614*(1/C13*E13)+H13,0)</f>
        <v>10628</v>
      </c>
      <c r="G13" s="463">
        <f t="shared" ref="G13:G76" si="0">ROUND(12*(1/C13*E13),0)</f>
        <v>7741</v>
      </c>
      <c r="H13" s="384">
        <v>90</v>
      </c>
    </row>
    <row r="14" spans="1:9" x14ac:dyDescent="0.2">
      <c r="A14" s="378">
        <v>13</v>
      </c>
      <c r="B14" s="386"/>
      <c r="C14" s="558">
        <f>ROUND(-0.0009*POWER(A14,2)+0.2862*A14+19,2)</f>
        <v>22.57</v>
      </c>
      <c r="D14" s="561"/>
      <c r="E14" s="389">
        <v>14559</v>
      </c>
      <c r="F14" s="388">
        <f>ROUND(12*1.3614*(1/C14*E14)+H14,0)</f>
        <v>10628</v>
      </c>
      <c r="G14" s="466">
        <f t="shared" si="0"/>
        <v>7741</v>
      </c>
      <c r="H14" s="465">
        <v>90</v>
      </c>
    </row>
    <row r="15" spans="1:9" x14ac:dyDescent="0.2">
      <c r="A15" s="378">
        <v>14</v>
      </c>
      <c r="B15" s="386"/>
      <c r="C15" s="558">
        <f t="shared" ref="C15:C78" si="1">ROUND(-0.0009*POWER(A15,2)+0.2862*A15+19,2)</f>
        <v>22.83</v>
      </c>
      <c r="D15" s="561"/>
      <c r="E15" s="389">
        <v>14559</v>
      </c>
      <c r="F15" s="388">
        <f t="shared" ref="F15:F78" si="2">ROUND(12*1.3614*(1/C15*E15)+H15,0)</f>
        <v>10508</v>
      </c>
      <c r="G15" s="466">
        <f t="shared" si="0"/>
        <v>7653</v>
      </c>
      <c r="H15" s="465">
        <v>90</v>
      </c>
    </row>
    <row r="16" spans="1:9" x14ac:dyDescent="0.2">
      <c r="A16" s="378">
        <v>15</v>
      </c>
      <c r="B16" s="386"/>
      <c r="C16" s="558">
        <f t="shared" si="1"/>
        <v>23.09</v>
      </c>
      <c r="D16" s="561"/>
      <c r="E16" s="389">
        <v>14559</v>
      </c>
      <c r="F16" s="388">
        <f t="shared" si="2"/>
        <v>10391</v>
      </c>
      <c r="G16" s="466">
        <f t="shared" si="0"/>
        <v>7566</v>
      </c>
      <c r="H16" s="465">
        <v>90</v>
      </c>
    </row>
    <row r="17" spans="1:8" x14ac:dyDescent="0.2">
      <c r="A17" s="378">
        <v>16</v>
      </c>
      <c r="B17" s="386"/>
      <c r="C17" s="558">
        <f t="shared" si="1"/>
        <v>23.35</v>
      </c>
      <c r="D17" s="561"/>
      <c r="E17" s="389">
        <v>14559</v>
      </c>
      <c r="F17" s="388">
        <f t="shared" si="2"/>
        <v>10276</v>
      </c>
      <c r="G17" s="466">
        <f t="shared" si="0"/>
        <v>7482</v>
      </c>
      <c r="H17" s="465">
        <v>90</v>
      </c>
    </row>
    <row r="18" spans="1:8" x14ac:dyDescent="0.2">
      <c r="A18" s="378">
        <v>17</v>
      </c>
      <c r="B18" s="386"/>
      <c r="C18" s="558">
        <f t="shared" si="1"/>
        <v>23.61</v>
      </c>
      <c r="D18" s="561"/>
      <c r="E18" s="389">
        <v>14559</v>
      </c>
      <c r="F18" s="388">
        <f t="shared" si="2"/>
        <v>10164</v>
      </c>
      <c r="G18" s="466">
        <f t="shared" si="0"/>
        <v>7400</v>
      </c>
      <c r="H18" s="465">
        <v>90</v>
      </c>
    </row>
    <row r="19" spans="1:8" x14ac:dyDescent="0.2">
      <c r="A19" s="378">
        <v>18</v>
      </c>
      <c r="B19" s="386"/>
      <c r="C19" s="558">
        <f t="shared" si="1"/>
        <v>23.86</v>
      </c>
      <c r="D19" s="561"/>
      <c r="E19" s="389">
        <v>14559</v>
      </c>
      <c r="F19" s="388">
        <f t="shared" si="2"/>
        <v>10058</v>
      </c>
      <c r="G19" s="466">
        <f t="shared" si="0"/>
        <v>7322</v>
      </c>
      <c r="H19" s="465">
        <v>90</v>
      </c>
    </row>
    <row r="20" spans="1:8" x14ac:dyDescent="0.2">
      <c r="A20" s="378">
        <v>19</v>
      </c>
      <c r="B20" s="386"/>
      <c r="C20" s="558">
        <f t="shared" si="1"/>
        <v>24.11</v>
      </c>
      <c r="D20" s="561"/>
      <c r="E20" s="389">
        <v>14559</v>
      </c>
      <c r="F20" s="388">
        <f t="shared" si="2"/>
        <v>9955</v>
      </c>
      <c r="G20" s="466">
        <f t="shared" si="0"/>
        <v>7246</v>
      </c>
      <c r="H20" s="465">
        <v>90</v>
      </c>
    </row>
    <row r="21" spans="1:8" x14ac:dyDescent="0.2">
      <c r="A21" s="378">
        <v>20</v>
      </c>
      <c r="B21" s="386"/>
      <c r="C21" s="558">
        <f t="shared" si="1"/>
        <v>24.36</v>
      </c>
      <c r="D21" s="561"/>
      <c r="E21" s="389">
        <v>14559</v>
      </c>
      <c r="F21" s="388">
        <f t="shared" si="2"/>
        <v>9854</v>
      </c>
      <c r="G21" s="466">
        <f t="shared" si="0"/>
        <v>7172</v>
      </c>
      <c r="H21" s="465">
        <v>90</v>
      </c>
    </row>
    <row r="22" spans="1:8" x14ac:dyDescent="0.2">
      <c r="A22" s="378">
        <v>21</v>
      </c>
      <c r="B22" s="386"/>
      <c r="C22" s="558">
        <f t="shared" si="1"/>
        <v>24.61</v>
      </c>
      <c r="D22" s="561"/>
      <c r="E22" s="389">
        <v>14559</v>
      </c>
      <c r="F22" s="388">
        <f t="shared" si="2"/>
        <v>9755</v>
      </c>
      <c r="G22" s="466">
        <f t="shared" si="0"/>
        <v>7099</v>
      </c>
      <c r="H22" s="465">
        <v>90</v>
      </c>
    </row>
    <row r="23" spans="1:8" x14ac:dyDescent="0.2">
      <c r="A23" s="378">
        <v>22</v>
      </c>
      <c r="B23" s="386"/>
      <c r="C23" s="558">
        <f t="shared" si="1"/>
        <v>24.86</v>
      </c>
      <c r="D23" s="561"/>
      <c r="E23" s="389">
        <v>14559</v>
      </c>
      <c r="F23" s="388">
        <f t="shared" si="2"/>
        <v>9657</v>
      </c>
      <c r="G23" s="466">
        <f t="shared" si="0"/>
        <v>7028</v>
      </c>
      <c r="H23" s="465">
        <v>90</v>
      </c>
    </row>
    <row r="24" spans="1:8" x14ac:dyDescent="0.2">
      <c r="A24" s="378">
        <v>23</v>
      </c>
      <c r="B24" s="386"/>
      <c r="C24" s="558">
        <f t="shared" si="1"/>
        <v>25.11</v>
      </c>
      <c r="D24" s="561"/>
      <c r="E24" s="389">
        <v>14559</v>
      </c>
      <c r="F24" s="388">
        <f t="shared" si="2"/>
        <v>9562</v>
      </c>
      <c r="G24" s="466">
        <f t="shared" si="0"/>
        <v>6958</v>
      </c>
      <c r="H24" s="465">
        <v>90</v>
      </c>
    </row>
    <row r="25" spans="1:8" x14ac:dyDescent="0.2">
      <c r="A25" s="378">
        <v>24</v>
      </c>
      <c r="B25" s="386"/>
      <c r="C25" s="558">
        <f t="shared" si="1"/>
        <v>25.35</v>
      </c>
      <c r="D25" s="561"/>
      <c r="E25" s="389">
        <v>14559</v>
      </c>
      <c r="F25" s="388">
        <f t="shared" si="2"/>
        <v>9473</v>
      </c>
      <c r="G25" s="466">
        <f t="shared" si="0"/>
        <v>6892</v>
      </c>
      <c r="H25" s="465">
        <v>90</v>
      </c>
    </row>
    <row r="26" spans="1:8" x14ac:dyDescent="0.2">
      <c r="A26" s="378">
        <v>25</v>
      </c>
      <c r="B26" s="386"/>
      <c r="C26" s="558">
        <f t="shared" si="1"/>
        <v>25.59</v>
      </c>
      <c r="D26" s="561"/>
      <c r="E26" s="389">
        <v>14559</v>
      </c>
      <c r="F26" s="388">
        <f t="shared" si="2"/>
        <v>9385</v>
      </c>
      <c r="G26" s="466">
        <f t="shared" si="0"/>
        <v>6827</v>
      </c>
      <c r="H26" s="465">
        <v>90</v>
      </c>
    </row>
    <row r="27" spans="1:8" x14ac:dyDescent="0.2">
      <c r="A27" s="378">
        <v>26</v>
      </c>
      <c r="B27" s="386"/>
      <c r="C27" s="558">
        <f t="shared" si="1"/>
        <v>25.83</v>
      </c>
      <c r="D27" s="561"/>
      <c r="E27" s="389">
        <v>14559</v>
      </c>
      <c r="F27" s="388">
        <f t="shared" si="2"/>
        <v>9298</v>
      </c>
      <c r="G27" s="466">
        <f t="shared" si="0"/>
        <v>6764</v>
      </c>
      <c r="H27" s="465">
        <v>90</v>
      </c>
    </row>
    <row r="28" spans="1:8" x14ac:dyDescent="0.2">
      <c r="A28" s="378">
        <v>27</v>
      </c>
      <c r="B28" s="386"/>
      <c r="C28" s="558">
        <f t="shared" si="1"/>
        <v>26.07</v>
      </c>
      <c r="D28" s="561"/>
      <c r="E28" s="389">
        <v>14559</v>
      </c>
      <c r="F28" s="388">
        <f t="shared" si="2"/>
        <v>9213</v>
      </c>
      <c r="G28" s="466">
        <f t="shared" si="0"/>
        <v>6701</v>
      </c>
      <c r="H28" s="465">
        <v>90</v>
      </c>
    </row>
    <row r="29" spans="1:8" x14ac:dyDescent="0.2">
      <c r="A29" s="378">
        <v>28</v>
      </c>
      <c r="B29" s="386"/>
      <c r="C29" s="558">
        <f t="shared" si="1"/>
        <v>26.31</v>
      </c>
      <c r="D29" s="561"/>
      <c r="E29" s="389">
        <v>14559</v>
      </c>
      <c r="F29" s="388">
        <f t="shared" si="2"/>
        <v>9130</v>
      </c>
      <c r="G29" s="466">
        <f t="shared" si="0"/>
        <v>6640</v>
      </c>
      <c r="H29" s="465">
        <v>90</v>
      </c>
    </row>
    <row r="30" spans="1:8" x14ac:dyDescent="0.2">
      <c r="A30" s="378">
        <v>29</v>
      </c>
      <c r="B30" s="386"/>
      <c r="C30" s="558">
        <f t="shared" si="1"/>
        <v>26.54</v>
      </c>
      <c r="D30" s="561"/>
      <c r="E30" s="389">
        <v>14559</v>
      </c>
      <c r="F30" s="388">
        <f t="shared" si="2"/>
        <v>9052</v>
      </c>
      <c r="G30" s="466">
        <f t="shared" si="0"/>
        <v>6583</v>
      </c>
      <c r="H30" s="465">
        <v>90</v>
      </c>
    </row>
    <row r="31" spans="1:8" x14ac:dyDescent="0.2">
      <c r="A31" s="378">
        <v>30</v>
      </c>
      <c r="B31" s="386"/>
      <c r="C31" s="558">
        <f t="shared" si="1"/>
        <v>26.78</v>
      </c>
      <c r="D31" s="561"/>
      <c r="E31" s="389">
        <v>14559</v>
      </c>
      <c r="F31" s="388">
        <f t="shared" si="2"/>
        <v>8972</v>
      </c>
      <c r="G31" s="466">
        <f t="shared" si="0"/>
        <v>6524</v>
      </c>
      <c r="H31" s="465">
        <v>90</v>
      </c>
    </row>
    <row r="32" spans="1:8" x14ac:dyDescent="0.2">
      <c r="A32" s="378">
        <v>31</v>
      </c>
      <c r="B32" s="386"/>
      <c r="C32" s="558">
        <f t="shared" si="1"/>
        <v>27.01</v>
      </c>
      <c r="D32" s="561"/>
      <c r="E32" s="389">
        <v>14559</v>
      </c>
      <c r="F32" s="388">
        <f t="shared" si="2"/>
        <v>8896</v>
      </c>
      <c r="G32" s="466">
        <f t="shared" si="0"/>
        <v>6468</v>
      </c>
      <c r="H32" s="465">
        <v>90</v>
      </c>
    </row>
    <row r="33" spans="1:8" x14ac:dyDescent="0.2">
      <c r="A33" s="378">
        <v>32</v>
      </c>
      <c r="B33" s="386"/>
      <c r="C33" s="558">
        <f t="shared" si="1"/>
        <v>27.24</v>
      </c>
      <c r="D33" s="561"/>
      <c r="E33" s="389">
        <v>14559</v>
      </c>
      <c r="F33" s="388">
        <f t="shared" si="2"/>
        <v>8822</v>
      </c>
      <c r="G33" s="466">
        <f t="shared" si="0"/>
        <v>6414</v>
      </c>
      <c r="H33" s="465">
        <v>90</v>
      </c>
    </row>
    <row r="34" spans="1:8" x14ac:dyDescent="0.2">
      <c r="A34" s="378">
        <v>33</v>
      </c>
      <c r="B34" s="386"/>
      <c r="C34" s="558">
        <f t="shared" si="1"/>
        <v>27.46</v>
      </c>
      <c r="D34" s="561"/>
      <c r="E34" s="389">
        <v>14559</v>
      </c>
      <c r="F34" s="388">
        <f t="shared" si="2"/>
        <v>8752</v>
      </c>
      <c r="G34" s="466">
        <f t="shared" si="0"/>
        <v>6362</v>
      </c>
      <c r="H34" s="465">
        <v>90</v>
      </c>
    </row>
    <row r="35" spans="1:8" x14ac:dyDescent="0.2">
      <c r="A35" s="378">
        <v>34</v>
      </c>
      <c r="B35" s="386"/>
      <c r="C35" s="558">
        <f t="shared" si="1"/>
        <v>27.69</v>
      </c>
      <c r="D35" s="561"/>
      <c r="E35" s="389">
        <v>14559</v>
      </c>
      <c r="F35" s="388">
        <f t="shared" si="2"/>
        <v>8680</v>
      </c>
      <c r="G35" s="466">
        <f t="shared" si="0"/>
        <v>6309</v>
      </c>
      <c r="H35" s="465">
        <v>90</v>
      </c>
    </row>
    <row r="36" spans="1:8" x14ac:dyDescent="0.2">
      <c r="A36" s="378">
        <v>35</v>
      </c>
      <c r="B36" s="386"/>
      <c r="C36" s="558">
        <f t="shared" si="1"/>
        <v>27.91</v>
      </c>
      <c r="D36" s="561"/>
      <c r="E36" s="389">
        <v>14559</v>
      </c>
      <c r="F36" s="388">
        <f t="shared" si="2"/>
        <v>8612</v>
      </c>
      <c r="G36" s="466">
        <f t="shared" si="0"/>
        <v>6260</v>
      </c>
      <c r="H36" s="465">
        <v>90</v>
      </c>
    </row>
    <row r="37" spans="1:8" x14ac:dyDescent="0.2">
      <c r="A37" s="378">
        <v>36</v>
      </c>
      <c r="B37" s="386"/>
      <c r="C37" s="558">
        <f t="shared" si="1"/>
        <v>28.14</v>
      </c>
      <c r="D37" s="561"/>
      <c r="E37" s="389">
        <v>14559</v>
      </c>
      <c r="F37" s="388">
        <f t="shared" si="2"/>
        <v>8542</v>
      </c>
      <c r="G37" s="466">
        <f t="shared" si="0"/>
        <v>6209</v>
      </c>
      <c r="H37" s="465">
        <v>90</v>
      </c>
    </row>
    <row r="38" spans="1:8" x14ac:dyDescent="0.2">
      <c r="A38" s="378">
        <v>37</v>
      </c>
      <c r="B38" s="386"/>
      <c r="C38" s="558">
        <f t="shared" si="1"/>
        <v>28.36</v>
      </c>
      <c r="D38" s="561"/>
      <c r="E38" s="389">
        <v>14559</v>
      </c>
      <c r="F38" s="388">
        <f t="shared" si="2"/>
        <v>8477</v>
      </c>
      <c r="G38" s="466">
        <f t="shared" si="0"/>
        <v>6160</v>
      </c>
      <c r="H38" s="465">
        <v>90</v>
      </c>
    </row>
    <row r="39" spans="1:8" x14ac:dyDescent="0.2">
      <c r="A39" s="378">
        <v>38</v>
      </c>
      <c r="B39" s="386"/>
      <c r="C39" s="558">
        <f t="shared" si="1"/>
        <v>28.58</v>
      </c>
      <c r="D39" s="561"/>
      <c r="E39" s="389">
        <v>14559</v>
      </c>
      <c r="F39" s="388">
        <f t="shared" si="2"/>
        <v>8412</v>
      </c>
      <c r="G39" s="466">
        <f t="shared" si="0"/>
        <v>6113</v>
      </c>
      <c r="H39" s="465">
        <v>90</v>
      </c>
    </row>
    <row r="40" spans="1:8" x14ac:dyDescent="0.2">
      <c r="A40" s="378">
        <v>39</v>
      </c>
      <c r="B40" s="386"/>
      <c r="C40" s="558">
        <f t="shared" si="1"/>
        <v>28.79</v>
      </c>
      <c r="D40" s="561"/>
      <c r="E40" s="389">
        <v>14559</v>
      </c>
      <c r="F40" s="388">
        <f t="shared" si="2"/>
        <v>8351</v>
      </c>
      <c r="G40" s="466">
        <f t="shared" si="0"/>
        <v>6068</v>
      </c>
      <c r="H40" s="465">
        <v>90</v>
      </c>
    </row>
    <row r="41" spans="1:8" x14ac:dyDescent="0.2">
      <c r="A41" s="378">
        <v>40</v>
      </c>
      <c r="B41" s="386"/>
      <c r="C41" s="558">
        <f t="shared" si="1"/>
        <v>29.01</v>
      </c>
      <c r="D41" s="561"/>
      <c r="E41" s="389">
        <v>14559</v>
      </c>
      <c r="F41" s="388">
        <f t="shared" si="2"/>
        <v>8289</v>
      </c>
      <c r="G41" s="466">
        <f t="shared" si="0"/>
        <v>6022</v>
      </c>
      <c r="H41" s="465">
        <v>90</v>
      </c>
    </row>
    <row r="42" spans="1:8" x14ac:dyDescent="0.2">
      <c r="A42" s="378">
        <v>41</v>
      </c>
      <c r="B42" s="386"/>
      <c r="C42" s="558">
        <f t="shared" si="1"/>
        <v>29.22</v>
      </c>
      <c r="D42" s="561"/>
      <c r="E42" s="389">
        <v>14559</v>
      </c>
      <c r="F42" s="388">
        <f t="shared" si="2"/>
        <v>8230</v>
      </c>
      <c r="G42" s="466">
        <f t="shared" si="0"/>
        <v>5979</v>
      </c>
      <c r="H42" s="465">
        <v>90</v>
      </c>
    </row>
    <row r="43" spans="1:8" x14ac:dyDescent="0.2">
      <c r="A43" s="378">
        <v>42</v>
      </c>
      <c r="B43" s="386"/>
      <c r="C43" s="558">
        <f t="shared" si="1"/>
        <v>29.43</v>
      </c>
      <c r="D43" s="561"/>
      <c r="E43" s="389">
        <v>14559</v>
      </c>
      <c r="F43" s="388">
        <f t="shared" si="2"/>
        <v>8172</v>
      </c>
      <c r="G43" s="466">
        <f t="shared" si="0"/>
        <v>5936</v>
      </c>
      <c r="H43" s="465">
        <v>90</v>
      </c>
    </row>
    <row r="44" spans="1:8" x14ac:dyDescent="0.2">
      <c r="A44" s="378">
        <v>43</v>
      </c>
      <c r="B44" s="386"/>
      <c r="C44" s="558">
        <f t="shared" si="1"/>
        <v>29.64</v>
      </c>
      <c r="D44" s="561"/>
      <c r="E44" s="389">
        <v>14559</v>
      </c>
      <c r="F44" s="388">
        <f t="shared" si="2"/>
        <v>8115</v>
      </c>
      <c r="G44" s="466">
        <f t="shared" si="0"/>
        <v>5894</v>
      </c>
      <c r="H44" s="465">
        <v>90</v>
      </c>
    </row>
    <row r="45" spans="1:8" x14ac:dyDescent="0.2">
      <c r="A45" s="378">
        <v>44</v>
      </c>
      <c r="B45" s="386"/>
      <c r="C45" s="558">
        <f t="shared" si="1"/>
        <v>29.85</v>
      </c>
      <c r="D45" s="561"/>
      <c r="E45" s="389">
        <v>14559</v>
      </c>
      <c r="F45" s="388">
        <f t="shared" si="2"/>
        <v>8058</v>
      </c>
      <c r="G45" s="466">
        <f t="shared" si="0"/>
        <v>5853</v>
      </c>
      <c r="H45" s="465">
        <v>90</v>
      </c>
    </row>
    <row r="46" spans="1:8" x14ac:dyDescent="0.2">
      <c r="A46" s="378">
        <v>45</v>
      </c>
      <c r="B46" s="386"/>
      <c r="C46" s="558">
        <f t="shared" si="1"/>
        <v>30.06</v>
      </c>
      <c r="D46" s="561"/>
      <c r="E46" s="389">
        <v>14559</v>
      </c>
      <c r="F46" s="388">
        <f t="shared" si="2"/>
        <v>8002</v>
      </c>
      <c r="G46" s="466">
        <f t="shared" si="0"/>
        <v>5812</v>
      </c>
      <c r="H46" s="465">
        <v>90</v>
      </c>
    </row>
    <row r="47" spans="1:8" x14ac:dyDescent="0.2">
      <c r="A47" s="378">
        <v>46</v>
      </c>
      <c r="B47" s="386"/>
      <c r="C47" s="558">
        <f t="shared" si="1"/>
        <v>30.26</v>
      </c>
      <c r="D47" s="561"/>
      <c r="E47" s="389">
        <v>14559</v>
      </c>
      <c r="F47" s="388">
        <f t="shared" si="2"/>
        <v>7950</v>
      </c>
      <c r="G47" s="466">
        <f t="shared" si="0"/>
        <v>5774</v>
      </c>
      <c r="H47" s="465">
        <v>90</v>
      </c>
    </row>
    <row r="48" spans="1:8" x14ac:dyDescent="0.2">
      <c r="A48" s="378">
        <v>47</v>
      </c>
      <c r="B48" s="386"/>
      <c r="C48" s="558">
        <f t="shared" si="1"/>
        <v>30.46</v>
      </c>
      <c r="D48" s="561"/>
      <c r="E48" s="389">
        <v>14559</v>
      </c>
      <c r="F48" s="388">
        <f t="shared" si="2"/>
        <v>7899</v>
      </c>
      <c r="G48" s="466">
        <f t="shared" si="0"/>
        <v>5736</v>
      </c>
      <c r="H48" s="465">
        <v>90</v>
      </c>
    </row>
    <row r="49" spans="1:8" x14ac:dyDescent="0.2">
      <c r="A49" s="378">
        <v>48</v>
      </c>
      <c r="B49" s="386"/>
      <c r="C49" s="558">
        <f t="shared" si="1"/>
        <v>30.66</v>
      </c>
      <c r="D49" s="561"/>
      <c r="E49" s="389">
        <v>14559</v>
      </c>
      <c r="F49" s="388">
        <f t="shared" si="2"/>
        <v>7848</v>
      </c>
      <c r="G49" s="466">
        <f t="shared" si="0"/>
        <v>5698</v>
      </c>
      <c r="H49" s="465">
        <v>90</v>
      </c>
    </row>
    <row r="50" spans="1:8" x14ac:dyDescent="0.2">
      <c r="A50" s="378">
        <v>49</v>
      </c>
      <c r="B50" s="386"/>
      <c r="C50" s="558">
        <f t="shared" si="1"/>
        <v>30.86</v>
      </c>
      <c r="D50" s="561"/>
      <c r="E50" s="389">
        <v>14559</v>
      </c>
      <c r="F50" s="388">
        <f t="shared" si="2"/>
        <v>7797</v>
      </c>
      <c r="G50" s="466">
        <f t="shared" si="0"/>
        <v>5661</v>
      </c>
      <c r="H50" s="465">
        <v>90</v>
      </c>
    </row>
    <row r="51" spans="1:8" x14ac:dyDescent="0.2">
      <c r="A51" s="378">
        <v>50</v>
      </c>
      <c r="B51" s="386"/>
      <c r="C51" s="558">
        <f t="shared" si="1"/>
        <v>31.06</v>
      </c>
      <c r="D51" s="561"/>
      <c r="E51" s="389">
        <v>14559</v>
      </c>
      <c r="F51" s="388">
        <f t="shared" si="2"/>
        <v>7748</v>
      </c>
      <c r="G51" s="466">
        <f t="shared" si="0"/>
        <v>5625</v>
      </c>
      <c r="H51" s="465">
        <v>90</v>
      </c>
    </row>
    <row r="52" spans="1:8" x14ac:dyDescent="0.2">
      <c r="A52" s="378">
        <v>51</v>
      </c>
      <c r="B52" s="386"/>
      <c r="C52" s="558">
        <f t="shared" si="1"/>
        <v>31.26</v>
      </c>
      <c r="D52" s="561"/>
      <c r="E52" s="389">
        <v>14559</v>
      </c>
      <c r="F52" s="388">
        <f t="shared" si="2"/>
        <v>7699</v>
      </c>
      <c r="G52" s="466">
        <f t="shared" si="0"/>
        <v>5589</v>
      </c>
      <c r="H52" s="465">
        <v>90</v>
      </c>
    </row>
    <row r="53" spans="1:8" x14ac:dyDescent="0.2">
      <c r="A53" s="378">
        <v>52</v>
      </c>
      <c r="B53" s="386"/>
      <c r="C53" s="558">
        <f t="shared" si="1"/>
        <v>31.45</v>
      </c>
      <c r="D53" s="561"/>
      <c r="E53" s="389">
        <v>14559</v>
      </c>
      <c r="F53" s="388">
        <f t="shared" si="2"/>
        <v>7653</v>
      </c>
      <c r="G53" s="466">
        <f t="shared" si="0"/>
        <v>5555</v>
      </c>
      <c r="H53" s="465">
        <v>90</v>
      </c>
    </row>
    <row r="54" spans="1:8" x14ac:dyDescent="0.2">
      <c r="A54" s="378">
        <v>53</v>
      </c>
      <c r="B54" s="386"/>
      <c r="C54" s="558">
        <f t="shared" si="1"/>
        <v>31.64</v>
      </c>
      <c r="D54" s="561"/>
      <c r="E54" s="389">
        <v>14559</v>
      </c>
      <c r="F54" s="388">
        <f t="shared" si="2"/>
        <v>7607</v>
      </c>
      <c r="G54" s="466">
        <f t="shared" si="0"/>
        <v>5522</v>
      </c>
      <c r="H54" s="465">
        <v>90</v>
      </c>
    </row>
    <row r="55" spans="1:8" x14ac:dyDescent="0.2">
      <c r="A55" s="378">
        <v>54</v>
      </c>
      <c r="B55" s="386"/>
      <c r="C55" s="558">
        <f t="shared" si="1"/>
        <v>31.83</v>
      </c>
      <c r="D55" s="561"/>
      <c r="E55" s="389">
        <v>14559</v>
      </c>
      <c r="F55" s="388">
        <f t="shared" si="2"/>
        <v>7562</v>
      </c>
      <c r="G55" s="466">
        <f t="shared" si="0"/>
        <v>5489</v>
      </c>
      <c r="H55" s="465">
        <v>90</v>
      </c>
    </row>
    <row r="56" spans="1:8" x14ac:dyDescent="0.2">
      <c r="A56" s="378">
        <v>55</v>
      </c>
      <c r="B56" s="386"/>
      <c r="C56" s="558">
        <f t="shared" si="1"/>
        <v>32.020000000000003</v>
      </c>
      <c r="D56" s="561"/>
      <c r="E56" s="389">
        <v>14559</v>
      </c>
      <c r="F56" s="388">
        <f t="shared" si="2"/>
        <v>7518</v>
      </c>
      <c r="G56" s="466">
        <f t="shared" si="0"/>
        <v>5456</v>
      </c>
      <c r="H56" s="465">
        <v>90</v>
      </c>
    </row>
    <row r="57" spans="1:8" x14ac:dyDescent="0.2">
      <c r="A57" s="378">
        <v>56</v>
      </c>
      <c r="B57" s="386"/>
      <c r="C57" s="558">
        <f t="shared" si="1"/>
        <v>32.200000000000003</v>
      </c>
      <c r="D57" s="561"/>
      <c r="E57" s="389">
        <v>14559</v>
      </c>
      <c r="F57" s="388">
        <f t="shared" si="2"/>
        <v>7477</v>
      </c>
      <c r="G57" s="466">
        <f t="shared" si="0"/>
        <v>5426</v>
      </c>
      <c r="H57" s="465">
        <v>90</v>
      </c>
    </row>
    <row r="58" spans="1:8" x14ac:dyDescent="0.2">
      <c r="A58" s="378">
        <v>57</v>
      </c>
      <c r="B58" s="386"/>
      <c r="C58" s="558">
        <f t="shared" si="1"/>
        <v>32.39</v>
      </c>
      <c r="D58" s="561"/>
      <c r="E58" s="389">
        <v>14559</v>
      </c>
      <c r="F58" s="388">
        <f t="shared" si="2"/>
        <v>7433</v>
      </c>
      <c r="G58" s="466">
        <f t="shared" si="0"/>
        <v>5394</v>
      </c>
      <c r="H58" s="465">
        <v>90</v>
      </c>
    </row>
    <row r="59" spans="1:8" x14ac:dyDescent="0.2">
      <c r="A59" s="378">
        <v>58</v>
      </c>
      <c r="B59" s="386"/>
      <c r="C59" s="558">
        <f t="shared" si="1"/>
        <v>32.57</v>
      </c>
      <c r="D59" s="561"/>
      <c r="E59" s="389">
        <v>14559</v>
      </c>
      <c r="F59" s="388">
        <f t="shared" si="2"/>
        <v>7393</v>
      </c>
      <c r="G59" s="466">
        <f t="shared" si="0"/>
        <v>5364</v>
      </c>
      <c r="H59" s="465">
        <v>90</v>
      </c>
    </row>
    <row r="60" spans="1:8" x14ac:dyDescent="0.2">
      <c r="A60" s="378">
        <v>59</v>
      </c>
      <c r="B60" s="386"/>
      <c r="C60" s="558">
        <f t="shared" si="1"/>
        <v>32.75</v>
      </c>
      <c r="D60" s="561"/>
      <c r="E60" s="389">
        <v>14559</v>
      </c>
      <c r="F60" s="388">
        <f t="shared" si="2"/>
        <v>7353</v>
      </c>
      <c r="G60" s="466">
        <f t="shared" si="0"/>
        <v>5335</v>
      </c>
      <c r="H60" s="465">
        <v>90</v>
      </c>
    </row>
    <row r="61" spans="1:8" x14ac:dyDescent="0.2">
      <c r="A61" s="378">
        <v>60</v>
      </c>
      <c r="B61" s="386"/>
      <c r="C61" s="558">
        <f t="shared" si="1"/>
        <v>32.93</v>
      </c>
      <c r="D61" s="561"/>
      <c r="E61" s="389">
        <v>14559</v>
      </c>
      <c r="F61" s="388">
        <f t="shared" si="2"/>
        <v>7313</v>
      </c>
      <c r="G61" s="466">
        <f t="shared" si="0"/>
        <v>5305</v>
      </c>
      <c r="H61" s="465">
        <v>90</v>
      </c>
    </row>
    <row r="62" spans="1:8" x14ac:dyDescent="0.2">
      <c r="A62" s="378">
        <v>61</v>
      </c>
      <c r="B62" s="386"/>
      <c r="C62" s="558">
        <f t="shared" si="1"/>
        <v>33.11</v>
      </c>
      <c r="D62" s="561"/>
      <c r="E62" s="389">
        <v>14559</v>
      </c>
      <c r="F62" s="388">
        <f t="shared" si="2"/>
        <v>7274</v>
      </c>
      <c r="G62" s="466">
        <f t="shared" si="0"/>
        <v>5277</v>
      </c>
      <c r="H62" s="465">
        <v>90</v>
      </c>
    </row>
    <row r="63" spans="1:8" x14ac:dyDescent="0.2">
      <c r="A63" s="378">
        <v>62</v>
      </c>
      <c r="B63" s="386"/>
      <c r="C63" s="558">
        <f t="shared" si="1"/>
        <v>33.28</v>
      </c>
      <c r="D63" s="561"/>
      <c r="E63" s="389">
        <v>14559</v>
      </c>
      <c r="F63" s="388">
        <f t="shared" si="2"/>
        <v>7237</v>
      </c>
      <c r="G63" s="466">
        <f t="shared" si="0"/>
        <v>5250</v>
      </c>
      <c r="H63" s="465">
        <v>90</v>
      </c>
    </row>
    <row r="64" spans="1:8" x14ac:dyDescent="0.2">
      <c r="A64" s="378">
        <v>63</v>
      </c>
      <c r="B64" s="386"/>
      <c r="C64" s="558">
        <f t="shared" si="1"/>
        <v>33.46</v>
      </c>
      <c r="D64" s="561"/>
      <c r="E64" s="389">
        <v>14559</v>
      </c>
      <c r="F64" s="388">
        <f t="shared" si="2"/>
        <v>7198</v>
      </c>
      <c r="G64" s="466">
        <f t="shared" si="0"/>
        <v>5221</v>
      </c>
      <c r="H64" s="465">
        <v>90</v>
      </c>
    </row>
    <row r="65" spans="1:8" x14ac:dyDescent="0.2">
      <c r="A65" s="378">
        <v>64</v>
      </c>
      <c r="B65" s="386"/>
      <c r="C65" s="558">
        <f t="shared" si="1"/>
        <v>33.630000000000003</v>
      </c>
      <c r="D65" s="561"/>
      <c r="E65" s="389">
        <v>14559</v>
      </c>
      <c r="F65" s="388">
        <f t="shared" si="2"/>
        <v>7162</v>
      </c>
      <c r="G65" s="466">
        <f t="shared" si="0"/>
        <v>5195</v>
      </c>
      <c r="H65" s="465">
        <v>90</v>
      </c>
    </row>
    <row r="66" spans="1:8" x14ac:dyDescent="0.2">
      <c r="A66" s="378">
        <v>65</v>
      </c>
      <c r="B66" s="386"/>
      <c r="C66" s="558">
        <f t="shared" si="1"/>
        <v>33.799999999999997</v>
      </c>
      <c r="D66" s="561"/>
      <c r="E66" s="389">
        <v>14559</v>
      </c>
      <c r="F66" s="388">
        <f t="shared" si="2"/>
        <v>7127</v>
      </c>
      <c r="G66" s="466">
        <f t="shared" si="0"/>
        <v>5169</v>
      </c>
      <c r="H66" s="465">
        <v>90</v>
      </c>
    </row>
    <row r="67" spans="1:8" x14ac:dyDescent="0.2">
      <c r="A67" s="378">
        <v>66</v>
      </c>
      <c r="B67" s="386"/>
      <c r="C67" s="558">
        <f t="shared" si="1"/>
        <v>33.97</v>
      </c>
      <c r="D67" s="561"/>
      <c r="E67" s="389">
        <v>14559</v>
      </c>
      <c r="F67" s="388">
        <f t="shared" si="2"/>
        <v>7092</v>
      </c>
      <c r="G67" s="466">
        <f t="shared" si="0"/>
        <v>5143</v>
      </c>
      <c r="H67" s="465">
        <v>90</v>
      </c>
    </row>
    <row r="68" spans="1:8" x14ac:dyDescent="0.2">
      <c r="A68" s="378">
        <v>67</v>
      </c>
      <c r="B68" s="386"/>
      <c r="C68" s="558">
        <f t="shared" si="1"/>
        <v>34.14</v>
      </c>
      <c r="D68" s="561"/>
      <c r="E68" s="389">
        <v>14559</v>
      </c>
      <c r="F68" s="388">
        <f t="shared" si="2"/>
        <v>7057</v>
      </c>
      <c r="G68" s="466">
        <f t="shared" si="0"/>
        <v>5117</v>
      </c>
      <c r="H68" s="465">
        <v>90</v>
      </c>
    </row>
    <row r="69" spans="1:8" x14ac:dyDescent="0.2">
      <c r="A69" s="378">
        <v>68</v>
      </c>
      <c r="B69" s="386"/>
      <c r="C69" s="558">
        <f t="shared" si="1"/>
        <v>34.299999999999997</v>
      </c>
      <c r="D69" s="561"/>
      <c r="E69" s="389">
        <v>14559</v>
      </c>
      <c r="F69" s="388">
        <f t="shared" si="2"/>
        <v>7024</v>
      </c>
      <c r="G69" s="466">
        <f t="shared" si="0"/>
        <v>5094</v>
      </c>
      <c r="H69" s="465">
        <v>90</v>
      </c>
    </row>
    <row r="70" spans="1:8" x14ac:dyDescent="0.2">
      <c r="A70" s="378">
        <v>69</v>
      </c>
      <c r="B70" s="386"/>
      <c r="C70" s="558">
        <f t="shared" si="1"/>
        <v>34.46</v>
      </c>
      <c r="D70" s="561"/>
      <c r="E70" s="389">
        <v>14559</v>
      </c>
      <c r="F70" s="388">
        <f t="shared" si="2"/>
        <v>6992</v>
      </c>
      <c r="G70" s="466">
        <f t="shared" si="0"/>
        <v>5070</v>
      </c>
      <c r="H70" s="465">
        <v>90</v>
      </c>
    </row>
    <row r="71" spans="1:8" x14ac:dyDescent="0.2">
      <c r="A71" s="378">
        <v>70</v>
      </c>
      <c r="B71" s="386"/>
      <c r="C71" s="558">
        <f t="shared" si="1"/>
        <v>34.619999999999997</v>
      </c>
      <c r="D71" s="561"/>
      <c r="E71" s="389">
        <v>14559</v>
      </c>
      <c r="F71" s="388">
        <f t="shared" si="2"/>
        <v>6960</v>
      </c>
      <c r="G71" s="466">
        <f t="shared" si="0"/>
        <v>5046</v>
      </c>
      <c r="H71" s="465">
        <v>90</v>
      </c>
    </row>
    <row r="72" spans="1:8" x14ac:dyDescent="0.2">
      <c r="A72" s="378">
        <v>71</v>
      </c>
      <c r="B72" s="386"/>
      <c r="C72" s="558">
        <f t="shared" si="1"/>
        <v>34.78</v>
      </c>
      <c r="D72" s="561"/>
      <c r="E72" s="389">
        <v>14559</v>
      </c>
      <c r="F72" s="388">
        <f t="shared" si="2"/>
        <v>6929</v>
      </c>
      <c r="G72" s="466">
        <f t="shared" si="0"/>
        <v>5023</v>
      </c>
      <c r="H72" s="465">
        <v>90</v>
      </c>
    </row>
    <row r="73" spans="1:8" x14ac:dyDescent="0.2">
      <c r="A73" s="378">
        <v>72</v>
      </c>
      <c r="B73" s="386"/>
      <c r="C73" s="558">
        <f t="shared" si="1"/>
        <v>34.94</v>
      </c>
      <c r="D73" s="561"/>
      <c r="E73" s="389">
        <v>14559</v>
      </c>
      <c r="F73" s="388">
        <f t="shared" si="2"/>
        <v>6897</v>
      </c>
      <c r="G73" s="466">
        <f t="shared" si="0"/>
        <v>5000</v>
      </c>
      <c r="H73" s="465">
        <v>90</v>
      </c>
    </row>
    <row r="74" spans="1:8" x14ac:dyDescent="0.2">
      <c r="A74" s="378">
        <v>73</v>
      </c>
      <c r="B74" s="386"/>
      <c r="C74" s="558">
        <f t="shared" si="1"/>
        <v>35.1</v>
      </c>
      <c r="D74" s="561"/>
      <c r="E74" s="389">
        <v>14559</v>
      </c>
      <c r="F74" s="388">
        <f t="shared" si="2"/>
        <v>6866</v>
      </c>
      <c r="G74" s="466">
        <f t="shared" si="0"/>
        <v>4977</v>
      </c>
      <c r="H74" s="465">
        <v>90</v>
      </c>
    </row>
    <row r="75" spans="1:8" x14ac:dyDescent="0.2">
      <c r="A75" s="378">
        <v>74</v>
      </c>
      <c r="B75" s="386"/>
      <c r="C75" s="558">
        <f t="shared" si="1"/>
        <v>35.25</v>
      </c>
      <c r="D75" s="561"/>
      <c r="E75" s="389">
        <v>14559</v>
      </c>
      <c r="F75" s="388">
        <f t="shared" si="2"/>
        <v>6837</v>
      </c>
      <c r="G75" s="466">
        <f t="shared" si="0"/>
        <v>4956</v>
      </c>
      <c r="H75" s="465">
        <v>90</v>
      </c>
    </row>
    <row r="76" spans="1:8" x14ac:dyDescent="0.2">
      <c r="A76" s="378">
        <v>75</v>
      </c>
      <c r="B76" s="386"/>
      <c r="C76" s="558">
        <f t="shared" si="1"/>
        <v>35.4</v>
      </c>
      <c r="D76" s="561"/>
      <c r="E76" s="389">
        <v>14559</v>
      </c>
      <c r="F76" s="388">
        <f t="shared" si="2"/>
        <v>6809</v>
      </c>
      <c r="G76" s="466">
        <f t="shared" si="0"/>
        <v>4935</v>
      </c>
      <c r="H76" s="465">
        <v>90</v>
      </c>
    </row>
    <row r="77" spans="1:8" x14ac:dyDescent="0.2">
      <c r="A77" s="378">
        <v>76</v>
      </c>
      <c r="B77" s="386"/>
      <c r="C77" s="558">
        <f t="shared" si="1"/>
        <v>35.549999999999997</v>
      </c>
      <c r="D77" s="561"/>
      <c r="E77" s="389">
        <v>14559</v>
      </c>
      <c r="F77" s="388">
        <f t="shared" si="2"/>
        <v>6781</v>
      </c>
      <c r="G77" s="466">
        <f t="shared" ref="G77:G140" si="3">ROUND(12*(1/C77*E77),0)</f>
        <v>4914</v>
      </c>
      <c r="H77" s="465">
        <v>90</v>
      </c>
    </row>
    <row r="78" spans="1:8" x14ac:dyDescent="0.2">
      <c r="A78" s="378">
        <v>77</v>
      </c>
      <c r="B78" s="386"/>
      <c r="C78" s="558">
        <f t="shared" si="1"/>
        <v>35.700000000000003</v>
      </c>
      <c r="D78" s="561"/>
      <c r="E78" s="389">
        <v>14559</v>
      </c>
      <c r="F78" s="388">
        <f t="shared" si="2"/>
        <v>6752</v>
      </c>
      <c r="G78" s="466">
        <f t="shared" si="3"/>
        <v>4894</v>
      </c>
      <c r="H78" s="465">
        <v>90</v>
      </c>
    </row>
    <row r="79" spans="1:8" x14ac:dyDescent="0.2">
      <c r="A79" s="378">
        <v>78</v>
      </c>
      <c r="B79" s="386"/>
      <c r="C79" s="558">
        <f t="shared" ref="C79:C142" si="4">ROUND(-0.0009*POWER(A79,2)+0.2862*A79+19,2)</f>
        <v>35.85</v>
      </c>
      <c r="D79" s="561"/>
      <c r="E79" s="389">
        <v>14559</v>
      </c>
      <c r="F79" s="388">
        <f t="shared" ref="F79:F142" si="5">ROUND(12*1.3614*(1/C79*E79)+H79,0)</f>
        <v>6725</v>
      </c>
      <c r="G79" s="466">
        <f t="shared" si="3"/>
        <v>4873</v>
      </c>
      <c r="H79" s="465">
        <v>90</v>
      </c>
    </row>
    <row r="80" spans="1:8" x14ac:dyDescent="0.2">
      <c r="A80" s="378">
        <v>79</v>
      </c>
      <c r="B80" s="386"/>
      <c r="C80" s="558">
        <f t="shared" si="4"/>
        <v>35.99</v>
      </c>
      <c r="D80" s="561"/>
      <c r="E80" s="389">
        <v>14559</v>
      </c>
      <c r="F80" s="388">
        <f t="shared" si="5"/>
        <v>6699</v>
      </c>
      <c r="G80" s="466">
        <f t="shared" si="3"/>
        <v>4854</v>
      </c>
      <c r="H80" s="465">
        <v>90</v>
      </c>
    </row>
    <row r="81" spans="1:8" x14ac:dyDescent="0.2">
      <c r="A81" s="378">
        <v>80</v>
      </c>
      <c r="B81" s="386"/>
      <c r="C81" s="558">
        <f t="shared" si="4"/>
        <v>36.14</v>
      </c>
      <c r="D81" s="561"/>
      <c r="E81" s="389">
        <v>14559</v>
      </c>
      <c r="F81" s="388">
        <f t="shared" si="5"/>
        <v>6671</v>
      </c>
      <c r="G81" s="466">
        <f t="shared" si="3"/>
        <v>4834</v>
      </c>
      <c r="H81" s="465">
        <v>90</v>
      </c>
    </row>
    <row r="82" spans="1:8" x14ac:dyDescent="0.2">
      <c r="A82" s="378">
        <v>81</v>
      </c>
      <c r="B82" s="386"/>
      <c r="C82" s="558">
        <f t="shared" si="4"/>
        <v>36.28</v>
      </c>
      <c r="D82" s="561"/>
      <c r="E82" s="389">
        <v>14559</v>
      </c>
      <c r="F82" s="388">
        <f t="shared" si="5"/>
        <v>6646</v>
      </c>
      <c r="G82" s="466">
        <f t="shared" si="3"/>
        <v>4816</v>
      </c>
      <c r="H82" s="465">
        <v>90</v>
      </c>
    </row>
    <row r="83" spans="1:8" x14ac:dyDescent="0.2">
      <c r="A83" s="378">
        <v>82</v>
      </c>
      <c r="B83" s="386"/>
      <c r="C83" s="558">
        <f t="shared" si="4"/>
        <v>36.42</v>
      </c>
      <c r="D83" s="561"/>
      <c r="E83" s="389">
        <v>14559</v>
      </c>
      <c r="F83" s="388">
        <f t="shared" si="5"/>
        <v>6621</v>
      </c>
      <c r="G83" s="466">
        <f t="shared" si="3"/>
        <v>4797</v>
      </c>
      <c r="H83" s="465">
        <v>90</v>
      </c>
    </row>
    <row r="84" spans="1:8" x14ac:dyDescent="0.2">
      <c r="A84" s="378">
        <v>83</v>
      </c>
      <c r="B84" s="386"/>
      <c r="C84" s="558">
        <f t="shared" si="4"/>
        <v>36.549999999999997</v>
      </c>
      <c r="D84" s="561"/>
      <c r="E84" s="389">
        <v>14559</v>
      </c>
      <c r="F84" s="388">
        <f t="shared" si="5"/>
        <v>6597</v>
      </c>
      <c r="G84" s="466">
        <f t="shared" si="3"/>
        <v>4780</v>
      </c>
      <c r="H84" s="465">
        <v>90</v>
      </c>
    </row>
    <row r="85" spans="1:8" x14ac:dyDescent="0.2">
      <c r="A85" s="378">
        <v>84</v>
      </c>
      <c r="B85" s="386"/>
      <c r="C85" s="558">
        <f t="shared" si="4"/>
        <v>36.69</v>
      </c>
      <c r="D85" s="561"/>
      <c r="E85" s="389">
        <v>14559</v>
      </c>
      <c r="F85" s="388">
        <f t="shared" si="5"/>
        <v>6573</v>
      </c>
      <c r="G85" s="466">
        <f t="shared" si="3"/>
        <v>4762</v>
      </c>
      <c r="H85" s="465">
        <v>90</v>
      </c>
    </row>
    <row r="86" spans="1:8" x14ac:dyDescent="0.2">
      <c r="A86" s="378">
        <v>85</v>
      </c>
      <c r="B86" s="386"/>
      <c r="C86" s="558">
        <f t="shared" si="4"/>
        <v>36.82</v>
      </c>
      <c r="D86" s="561"/>
      <c r="E86" s="389">
        <v>14559</v>
      </c>
      <c r="F86" s="388">
        <f t="shared" si="5"/>
        <v>6550</v>
      </c>
      <c r="G86" s="466">
        <f t="shared" si="3"/>
        <v>4745</v>
      </c>
      <c r="H86" s="465">
        <v>90</v>
      </c>
    </row>
    <row r="87" spans="1:8" x14ac:dyDescent="0.2">
      <c r="A87" s="378">
        <v>86</v>
      </c>
      <c r="B87" s="386"/>
      <c r="C87" s="558">
        <f t="shared" si="4"/>
        <v>36.96</v>
      </c>
      <c r="D87" s="561"/>
      <c r="E87" s="389">
        <v>14559</v>
      </c>
      <c r="F87" s="388">
        <f t="shared" si="5"/>
        <v>6525</v>
      </c>
      <c r="G87" s="466">
        <f t="shared" si="3"/>
        <v>4727</v>
      </c>
      <c r="H87" s="465">
        <v>90</v>
      </c>
    </row>
    <row r="88" spans="1:8" x14ac:dyDescent="0.2">
      <c r="A88" s="378">
        <v>87</v>
      </c>
      <c r="B88" s="386"/>
      <c r="C88" s="558">
        <f t="shared" si="4"/>
        <v>37.090000000000003</v>
      </c>
      <c r="D88" s="561"/>
      <c r="E88" s="389">
        <v>14559</v>
      </c>
      <c r="F88" s="388">
        <f t="shared" si="5"/>
        <v>6503</v>
      </c>
      <c r="G88" s="466">
        <f t="shared" si="3"/>
        <v>4710</v>
      </c>
      <c r="H88" s="465">
        <v>90</v>
      </c>
    </row>
    <row r="89" spans="1:8" x14ac:dyDescent="0.2">
      <c r="A89" s="378">
        <v>88</v>
      </c>
      <c r="B89" s="386"/>
      <c r="C89" s="558">
        <f t="shared" si="4"/>
        <v>37.22</v>
      </c>
      <c r="D89" s="561"/>
      <c r="E89" s="389">
        <v>14559</v>
      </c>
      <c r="F89" s="388">
        <f t="shared" si="5"/>
        <v>6480</v>
      </c>
      <c r="G89" s="466">
        <f t="shared" si="3"/>
        <v>4694</v>
      </c>
      <c r="H89" s="465">
        <v>90</v>
      </c>
    </row>
    <row r="90" spans="1:8" x14ac:dyDescent="0.2">
      <c r="A90" s="378">
        <v>89</v>
      </c>
      <c r="B90" s="386"/>
      <c r="C90" s="558">
        <f t="shared" si="4"/>
        <v>37.340000000000003</v>
      </c>
      <c r="D90" s="561"/>
      <c r="E90" s="389">
        <v>14559</v>
      </c>
      <c r="F90" s="388">
        <f t="shared" si="5"/>
        <v>6460</v>
      </c>
      <c r="G90" s="466">
        <f t="shared" si="3"/>
        <v>4679</v>
      </c>
      <c r="H90" s="465">
        <v>90</v>
      </c>
    </row>
    <row r="91" spans="1:8" x14ac:dyDescent="0.2">
      <c r="A91" s="378">
        <v>90</v>
      </c>
      <c r="B91" s="386"/>
      <c r="C91" s="558">
        <f t="shared" si="4"/>
        <v>37.47</v>
      </c>
      <c r="D91" s="561"/>
      <c r="E91" s="389">
        <v>14559</v>
      </c>
      <c r="F91" s="388">
        <f t="shared" si="5"/>
        <v>6438</v>
      </c>
      <c r="G91" s="466">
        <f t="shared" si="3"/>
        <v>4663</v>
      </c>
      <c r="H91" s="465">
        <v>90</v>
      </c>
    </row>
    <row r="92" spans="1:8" x14ac:dyDescent="0.2">
      <c r="A92" s="378">
        <v>91</v>
      </c>
      <c r="B92" s="386"/>
      <c r="C92" s="558">
        <f t="shared" si="4"/>
        <v>37.590000000000003</v>
      </c>
      <c r="D92" s="561"/>
      <c r="E92" s="389">
        <v>14559</v>
      </c>
      <c r="F92" s="388">
        <f t="shared" si="5"/>
        <v>6417</v>
      </c>
      <c r="G92" s="466">
        <f t="shared" si="3"/>
        <v>4648</v>
      </c>
      <c r="H92" s="465">
        <v>90</v>
      </c>
    </row>
    <row r="93" spans="1:8" x14ac:dyDescent="0.2">
      <c r="A93" s="378">
        <v>92</v>
      </c>
      <c r="B93" s="386"/>
      <c r="C93" s="558">
        <f t="shared" si="4"/>
        <v>37.71</v>
      </c>
      <c r="D93" s="561"/>
      <c r="E93" s="389">
        <v>14559</v>
      </c>
      <c r="F93" s="388">
        <f t="shared" si="5"/>
        <v>6397</v>
      </c>
      <c r="G93" s="466">
        <f t="shared" si="3"/>
        <v>4633</v>
      </c>
      <c r="H93" s="465">
        <v>90</v>
      </c>
    </row>
    <row r="94" spans="1:8" x14ac:dyDescent="0.2">
      <c r="A94" s="378">
        <v>93</v>
      </c>
      <c r="B94" s="386"/>
      <c r="C94" s="558">
        <f t="shared" si="4"/>
        <v>37.83</v>
      </c>
      <c r="D94" s="561"/>
      <c r="E94" s="389">
        <v>14559</v>
      </c>
      <c r="F94" s="388">
        <f t="shared" si="5"/>
        <v>6377</v>
      </c>
      <c r="G94" s="466">
        <f t="shared" si="3"/>
        <v>4618</v>
      </c>
      <c r="H94" s="465">
        <v>90</v>
      </c>
    </row>
    <row r="95" spans="1:8" x14ac:dyDescent="0.2">
      <c r="A95" s="378">
        <v>94</v>
      </c>
      <c r="B95" s="386"/>
      <c r="C95" s="558">
        <f t="shared" si="4"/>
        <v>37.950000000000003</v>
      </c>
      <c r="D95" s="561"/>
      <c r="E95" s="389">
        <v>14559</v>
      </c>
      <c r="F95" s="388">
        <f t="shared" si="5"/>
        <v>6357</v>
      </c>
      <c r="G95" s="466">
        <f t="shared" si="3"/>
        <v>4604</v>
      </c>
      <c r="H95" s="465">
        <v>90</v>
      </c>
    </row>
    <row r="96" spans="1:8" x14ac:dyDescent="0.2">
      <c r="A96" s="378">
        <v>95</v>
      </c>
      <c r="B96" s="386"/>
      <c r="C96" s="558">
        <f t="shared" si="4"/>
        <v>38.07</v>
      </c>
      <c r="D96" s="561"/>
      <c r="E96" s="389">
        <v>14559</v>
      </c>
      <c r="F96" s="388">
        <f t="shared" si="5"/>
        <v>6338</v>
      </c>
      <c r="G96" s="466">
        <f t="shared" si="3"/>
        <v>4589</v>
      </c>
      <c r="H96" s="465">
        <v>90</v>
      </c>
    </row>
    <row r="97" spans="1:8" x14ac:dyDescent="0.2">
      <c r="A97" s="378">
        <v>96</v>
      </c>
      <c r="B97" s="386"/>
      <c r="C97" s="558">
        <f t="shared" si="4"/>
        <v>38.18</v>
      </c>
      <c r="D97" s="561"/>
      <c r="E97" s="389">
        <v>14559</v>
      </c>
      <c r="F97" s="388">
        <f t="shared" si="5"/>
        <v>6320</v>
      </c>
      <c r="G97" s="466">
        <f t="shared" si="3"/>
        <v>4576</v>
      </c>
      <c r="H97" s="465">
        <v>90</v>
      </c>
    </row>
    <row r="98" spans="1:8" x14ac:dyDescent="0.2">
      <c r="A98" s="378">
        <v>97</v>
      </c>
      <c r="B98" s="386"/>
      <c r="C98" s="558">
        <f t="shared" si="4"/>
        <v>38.29</v>
      </c>
      <c r="D98" s="561"/>
      <c r="E98" s="389">
        <v>14559</v>
      </c>
      <c r="F98" s="388">
        <f t="shared" si="5"/>
        <v>6302</v>
      </c>
      <c r="G98" s="466">
        <f t="shared" si="3"/>
        <v>4563</v>
      </c>
      <c r="H98" s="465">
        <v>90</v>
      </c>
    </row>
    <row r="99" spans="1:8" x14ac:dyDescent="0.2">
      <c r="A99" s="378">
        <v>98</v>
      </c>
      <c r="B99" s="386"/>
      <c r="C99" s="558">
        <f t="shared" si="4"/>
        <v>38.4</v>
      </c>
      <c r="D99" s="561"/>
      <c r="E99" s="389">
        <v>14559</v>
      </c>
      <c r="F99" s="388">
        <f t="shared" si="5"/>
        <v>6284</v>
      </c>
      <c r="G99" s="466">
        <f t="shared" si="3"/>
        <v>4550</v>
      </c>
      <c r="H99" s="465">
        <v>90</v>
      </c>
    </row>
    <row r="100" spans="1:8" x14ac:dyDescent="0.2">
      <c r="A100" s="378">
        <v>99</v>
      </c>
      <c r="B100" s="386"/>
      <c r="C100" s="558">
        <f t="shared" si="4"/>
        <v>38.51</v>
      </c>
      <c r="D100" s="561"/>
      <c r="E100" s="389">
        <v>14559</v>
      </c>
      <c r="F100" s="388">
        <f t="shared" si="5"/>
        <v>6266</v>
      </c>
      <c r="G100" s="466">
        <f t="shared" si="3"/>
        <v>4537</v>
      </c>
      <c r="H100" s="465">
        <v>90</v>
      </c>
    </row>
    <row r="101" spans="1:8" x14ac:dyDescent="0.2">
      <c r="A101" s="378">
        <v>100</v>
      </c>
      <c r="B101" s="386"/>
      <c r="C101" s="558">
        <f t="shared" si="4"/>
        <v>38.619999999999997</v>
      </c>
      <c r="D101" s="561"/>
      <c r="E101" s="389">
        <v>14559</v>
      </c>
      <c r="F101" s="388">
        <f t="shared" si="5"/>
        <v>6249</v>
      </c>
      <c r="G101" s="466">
        <f t="shared" si="3"/>
        <v>4524</v>
      </c>
      <c r="H101" s="465">
        <v>90</v>
      </c>
    </row>
    <row r="102" spans="1:8" x14ac:dyDescent="0.2">
      <c r="A102" s="378">
        <v>101</v>
      </c>
      <c r="B102" s="386"/>
      <c r="C102" s="558">
        <f t="shared" si="4"/>
        <v>38.729999999999997</v>
      </c>
      <c r="D102" s="561"/>
      <c r="E102" s="389">
        <v>14559</v>
      </c>
      <c r="F102" s="388">
        <f t="shared" si="5"/>
        <v>6231</v>
      </c>
      <c r="G102" s="466">
        <f t="shared" si="3"/>
        <v>4511</v>
      </c>
      <c r="H102" s="465">
        <v>90</v>
      </c>
    </row>
    <row r="103" spans="1:8" x14ac:dyDescent="0.2">
      <c r="A103" s="378">
        <v>102</v>
      </c>
      <c r="B103" s="386"/>
      <c r="C103" s="558">
        <f t="shared" si="4"/>
        <v>38.83</v>
      </c>
      <c r="D103" s="561"/>
      <c r="E103" s="389">
        <v>14559</v>
      </c>
      <c r="F103" s="388">
        <f t="shared" si="5"/>
        <v>6215</v>
      </c>
      <c r="G103" s="466">
        <f t="shared" si="3"/>
        <v>4499</v>
      </c>
      <c r="H103" s="465">
        <v>90</v>
      </c>
    </row>
    <row r="104" spans="1:8" x14ac:dyDescent="0.2">
      <c r="A104" s="378">
        <v>103</v>
      </c>
      <c r="B104" s="386"/>
      <c r="C104" s="558">
        <f t="shared" si="4"/>
        <v>38.93</v>
      </c>
      <c r="D104" s="561"/>
      <c r="E104" s="389">
        <v>14559</v>
      </c>
      <c r="F104" s="388">
        <f t="shared" si="5"/>
        <v>6200</v>
      </c>
      <c r="G104" s="466">
        <f t="shared" si="3"/>
        <v>4488</v>
      </c>
      <c r="H104" s="465">
        <v>90</v>
      </c>
    </row>
    <row r="105" spans="1:8" x14ac:dyDescent="0.2">
      <c r="A105" s="378">
        <v>104</v>
      </c>
      <c r="B105" s="386"/>
      <c r="C105" s="558">
        <f t="shared" si="4"/>
        <v>39.03</v>
      </c>
      <c r="D105" s="561"/>
      <c r="E105" s="389">
        <v>14559</v>
      </c>
      <c r="F105" s="388">
        <f t="shared" si="5"/>
        <v>6184</v>
      </c>
      <c r="G105" s="466">
        <f t="shared" si="3"/>
        <v>4476</v>
      </c>
      <c r="H105" s="465">
        <v>90</v>
      </c>
    </row>
    <row r="106" spans="1:8" x14ac:dyDescent="0.2">
      <c r="A106" s="378">
        <v>105</v>
      </c>
      <c r="B106" s="386"/>
      <c r="C106" s="558">
        <f t="shared" si="4"/>
        <v>39.130000000000003</v>
      </c>
      <c r="D106" s="561"/>
      <c r="E106" s="389">
        <v>14559</v>
      </c>
      <c r="F106" s="388">
        <f t="shared" si="5"/>
        <v>6168</v>
      </c>
      <c r="G106" s="466">
        <f t="shared" si="3"/>
        <v>4465</v>
      </c>
      <c r="H106" s="465">
        <v>90</v>
      </c>
    </row>
    <row r="107" spans="1:8" x14ac:dyDescent="0.2">
      <c r="A107" s="378">
        <v>106</v>
      </c>
      <c r="B107" s="386"/>
      <c r="C107" s="558">
        <f t="shared" si="4"/>
        <v>39.22</v>
      </c>
      <c r="D107" s="561"/>
      <c r="E107" s="389">
        <v>14559</v>
      </c>
      <c r="F107" s="388">
        <f t="shared" si="5"/>
        <v>6154</v>
      </c>
      <c r="G107" s="466">
        <f t="shared" si="3"/>
        <v>4455</v>
      </c>
      <c r="H107" s="465">
        <v>90</v>
      </c>
    </row>
    <row r="108" spans="1:8" x14ac:dyDescent="0.2">
      <c r="A108" s="378">
        <v>107</v>
      </c>
      <c r="B108" s="386"/>
      <c r="C108" s="558">
        <f t="shared" si="4"/>
        <v>39.32</v>
      </c>
      <c r="D108" s="561"/>
      <c r="E108" s="389">
        <v>14559</v>
      </c>
      <c r="F108" s="388">
        <f t="shared" si="5"/>
        <v>6139</v>
      </c>
      <c r="G108" s="466">
        <f t="shared" si="3"/>
        <v>4443</v>
      </c>
      <c r="H108" s="465">
        <v>90</v>
      </c>
    </row>
    <row r="109" spans="1:8" x14ac:dyDescent="0.2">
      <c r="A109" s="378">
        <v>108</v>
      </c>
      <c r="B109" s="386"/>
      <c r="C109" s="558">
        <f t="shared" si="4"/>
        <v>39.409999999999997</v>
      </c>
      <c r="D109" s="561"/>
      <c r="E109" s="389">
        <v>14559</v>
      </c>
      <c r="F109" s="388">
        <f t="shared" si="5"/>
        <v>6125</v>
      </c>
      <c r="G109" s="466">
        <f t="shared" si="3"/>
        <v>4433</v>
      </c>
      <c r="H109" s="465">
        <v>90</v>
      </c>
    </row>
    <row r="110" spans="1:8" x14ac:dyDescent="0.2">
      <c r="A110" s="378">
        <v>109</v>
      </c>
      <c r="B110" s="386"/>
      <c r="C110" s="558">
        <f t="shared" si="4"/>
        <v>39.5</v>
      </c>
      <c r="D110" s="561"/>
      <c r="E110" s="389">
        <v>14559</v>
      </c>
      <c r="F110" s="388">
        <f t="shared" si="5"/>
        <v>6111</v>
      </c>
      <c r="G110" s="466">
        <f t="shared" si="3"/>
        <v>4423</v>
      </c>
      <c r="H110" s="465">
        <v>90</v>
      </c>
    </row>
    <row r="111" spans="1:8" x14ac:dyDescent="0.2">
      <c r="A111" s="378">
        <v>110</v>
      </c>
      <c r="B111" s="386"/>
      <c r="C111" s="558">
        <f t="shared" si="4"/>
        <v>39.590000000000003</v>
      </c>
      <c r="D111" s="561"/>
      <c r="E111" s="389">
        <v>14559</v>
      </c>
      <c r="F111" s="388">
        <f t="shared" si="5"/>
        <v>6098</v>
      </c>
      <c r="G111" s="466">
        <f t="shared" si="3"/>
        <v>4413</v>
      </c>
      <c r="H111" s="465">
        <v>90</v>
      </c>
    </row>
    <row r="112" spans="1:8" x14ac:dyDescent="0.2">
      <c r="A112" s="378">
        <v>111</v>
      </c>
      <c r="B112" s="386"/>
      <c r="C112" s="558">
        <f t="shared" si="4"/>
        <v>39.68</v>
      </c>
      <c r="D112" s="561"/>
      <c r="E112" s="389">
        <v>14559</v>
      </c>
      <c r="F112" s="388">
        <f t="shared" si="5"/>
        <v>6084</v>
      </c>
      <c r="G112" s="466">
        <f t="shared" si="3"/>
        <v>4403</v>
      </c>
      <c r="H112" s="465">
        <v>90</v>
      </c>
    </row>
    <row r="113" spans="1:8" x14ac:dyDescent="0.2">
      <c r="A113" s="378">
        <v>112</v>
      </c>
      <c r="B113" s="386"/>
      <c r="C113" s="558">
        <f t="shared" si="4"/>
        <v>39.76</v>
      </c>
      <c r="D113" s="561"/>
      <c r="E113" s="389">
        <v>14559</v>
      </c>
      <c r="F113" s="388">
        <f t="shared" si="5"/>
        <v>6072</v>
      </c>
      <c r="G113" s="466">
        <f t="shared" si="3"/>
        <v>4394</v>
      </c>
      <c r="H113" s="465">
        <v>90</v>
      </c>
    </row>
    <row r="114" spans="1:8" x14ac:dyDescent="0.2">
      <c r="A114" s="378">
        <v>113</v>
      </c>
      <c r="B114" s="386"/>
      <c r="C114" s="558">
        <f t="shared" si="4"/>
        <v>39.85</v>
      </c>
      <c r="D114" s="561"/>
      <c r="E114" s="389">
        <v>14559</v>
      </c>
      <c r="F114" s="388">
        <f t="shared" si="5"/>
        <v>6059</v>
      </c>
      <c r="G114" s="466">
        <f t="shared" si="3"/>
        <v>4384</v>
      </c>
      <c r="H114" s="465">
        <v>90</v>
      </c>
    </row>
    <row r="115" spans="1:8" x14ac:dyDescent="0.2">
      <c r="A115" s="378">
        <v>114</v>
      </c>
      <c r="B115" s="386"/>
      <c r="C115" s="558">
        <f t="shared" si="4"/>
        <v>39.93</v>
      </c>
      <c r="D115" s="561"/>
      <c r="E115" s="389">
        <v>14559</v>
      </c>
      <c r="F115" s="388">
        <f t="shared" si="5"/>
        <v>6047</v>
      </c>
      <c r="G115" s="466">
        <f t="shared" si="3"/>
        <v>4375</v>
      </c>
      <c r="H115" s="465">
        <v>90</v>
      </c>
    </row>
    <row r="116" spans="1:8" x14ac:dyDescent="0.2">
      <c r="A116" s="378">
        <v>115</v>
      </c>
      <c r="B116" s="386"/>
      <c r="C116" s="558">
        <f t="shared" si="4"/>
        <v>40.01</v>
      </c>
      <c r="D116" s="561"/>
      <c r="E116" s="389">
        <v>14559</v>
      </c>
      <c r="F116" s="388">
        <f t="shared" si="5"/>
        <v>6035</v>
      </c>
      <c r="G116" s="466">
        <f t="shared" si="3"/>
        <v>4367</v>
      </c>
      <c r="H116" s="465">
        <v>90</v>
      </c>
    </row>
    <row r="117" spans="1:8" x14ac:dyDescent="0.2">
      <c r="A117" s="378">
        <v>116</v>
      </c>
      <c r="B117" s="386"/>
      <c r="C117" s="558">
        <f t="shared" si="4"/>
        <v>40.090000000000003</v>
      </c>
      <c r="D117" s="561"/>
      <c r="E117" s="389">
        <v>14559</v>
      </c>
      <c r="F117" s="388">
        <f t="shared" si="5"/>
        <v>6023</v>
      </c>
      <c r="G117" s="466">
        <f t="shared" si="3"/>
        <v>4358</v>
      </c>
      <c r="H117" s="465">
        <v>90</v>
      </c>
    </row>
    <row r="118" spans="1:8" x14ac:dyDescent="0.2">
      <c r="A118" s="378">
        <v>117</v>
      </c>
      <c r="B118" s="386"/>
      <c r="C118" s="558">
        <f t="shared" si="4"/>
        <v>40.17</v>
      </c>
      <c r="D118" s="561"/>
      <c r="E118" s="389">
        <v>14559</v>
      </c>
      <c r="F118" s="388">
        <f t="shared" si="5"/>
        <v>6011</v>
      </c>
      <c r="G118" s="466">
        <f t="shared" si="3"/>
        <v>4349</v>
      </c>
      <c r="H118" s="465">
        <v>90</v>
      </c>
    </row>
    <row r="119" spans="1:8" x14ac:dyDescent="0.2">
      <c r="A119" s="378">
        <v>118</v>
      </c>
      <c r="B119" s="386"/>
      <c r="C119" s="558">
        <f t="shared" si="4"/>
        <v>40.24</v>
      </c>
      <c r="D119" s="561"/>
      <c r="E119" s="389">
        <v>14559</v>
      </c>
      <c r="F119" s="388">
        <f t="shared" si="5"/>
        <v>6001</v>
      </c>
      <c r="G119" s="466">
        <f t="shared" si="3"/>
        <v>4342</v>
      </c>
      <c r="H119" s="465">
        <v>90</v>
      </c>
    </row>
    <row r="120" spans="1:8" x14ac:dyDescent="0.2">
      <c r="A120" s="378">
        <v>119</v>
      </c>
      <c r="B120" s="386"/>
      <c r="C120" s="558">
        <f t="shared" si="4"/>
        <v>40.31</v>
      </c>
      <c r="D120" s="561"/>
      <c r="E120" s="389">
        <v>14559</v>
      </c>
      <c r="F120" s="388">
        <f t="shared" si="5"/>
        <v>5990</v>
      </c>
      <c r="G120" s="466">
        <f t="shared" si="3"/>
        <v>4334</v>
      </c>
      <c r="H120" s="465">
        <v>90</v>
      </c>
    </row>
    <row r="121" spans="1:8" x14ac:dyDescent="0.2">
      <c r="A121" s="378">
        <v>120</v>
      </c>
      <c r="B121" s="386"/>
      <c r="C121" s="558">
        <f t="shared" si="4"/>
        <v>40.380000000000003</v>
      </c>
      <c r="D121" s="561"/>
      <c r="E121" s="389">
        <v>14559</v>
      </c>
      <c r="F121" s="388">
        <f t="shared" si="5"/>
        <v>5980</v>
      </c>
      <c r="G121" s="466">
        <f t="shared" si="3"/>
        <v>4327</v>
      </c>
      <c r="H121" s="465">
        <v>90</v>
      </c>
    </row>
    <row r="122" spans="1:8" x14ac:dyDescent="0.2">
      <c r="A122" s="378">
        <v>121</v>
      </c>
      <c r="B122" s="386"/>
      <c r="C122" s="558">
        <f t="shared" si="4"/>
        <v>40.450000000000003</v>
      </c>
      <c r="D122" s="561"/>
      <c r="E122" s="389">
        <v>14559</v>
      </c>
      <c r="F122" s="388">
        <f t="shared" si="5"/>
        <v>5970</v>
      </c>
      <c r="G122" s="466">
        <f t="shared" si="3"/>
        <v>4319</v>
      </c>
      <c r="H122" s="465">
        <v>90</v>
      </c>
    </row>
    <row r="123" spans="1:8" x14ac:dyDescent="0.2">
      <c r="A123" s="378">
        <v>122</v>
      </c>
      <c r="B123" s="386"/>
      <c r="C123" s="558">
        <f t="shared" si="4"/>
        <v>40.520000000000003</v>
      </c>
      <c r="D123" s="561"/>
      <c r="E123" s="389">
        <v>14559</v>
      </c>
      <c r="F123" s="388">
        <f t="shared" si="5"/>
        <v>5960</v>
      </c>
      <c r="G123" s="466">
        <f t="shared" si="3"/>
        <v>4312</v>
      </c>
      <c r="H123" s="465">
        <v>90</v>
      </c>
    </row>
    <row r="124" spans="1:8" x14ac:dyDescent="0.2">
      <c r="A124" s="378">
        <v>123</v>
      </c>
      <c r="B124" s="386"/>
      <c r="C124" s="558">
        <f t="shared" si="4"/>
        <v>40.590000000000003</v>
      </c>
      <c r="D124" s="561"/>
      <c r="E124" s="389">
        <v>14559</v>
      </c>
      <c r="F124" s="388">
        <f t="shared" si="5"/>
        <v>5950</v>
      </c>
      <c r="G124" s="466">
        <f t="shared" si="3"/>
        <v>4304</v>
      </c>
      <c r="H124" s="465">
        <v>90</v>
      </c>
    </row>
    <row r="125" spans="1:8" x14ac:dyDescent="0.2">
      <c r="A125" s="378">
        <v>124</v>
      </c>
      <c r="B125" s="386"/>
      <c r="C125" s="558">
        <f t="shared" si="4"/>
        <v>40.65</v>
      </c>
      <c r="D125" s="561"/>
      <c r="E125" s="389">
        <v>14559</v>
      </c>
      <c r="F125" s="388">
        <f t="shared" si="5"/>
        <v>5941</v>
      </c>
      <c r="G125" s="466">
        <f t="shared" si="3"/>
        <v>4298</v>
      </c>
      <c r="H125" s="465">
        <v>90</v>
      </c>
    </row>
    <row r="126" spans="1:8" x14ac:dyDescent="0.2">
      <c r="A126" s="378">
        <v>125</v>
      </c>
      <c r="B126" s="386"/>
      <c r="C126" s="558">
        <f t="shared" si="4"/>
        <v>40.71</v>
      </c>
      <c r="D126" s="561"/>
      <c r="E126" s="389">
        <v>14559</v>
      </c>
      <c r="F126" s="388">
        <f t="shared" si="5"/>
        <v>5932</v>
      </c>
      <c r="G126" s="466">
        <f t="shared" si="3"/>
        <v>4292</v>
      </c>
      <c r="H126" s="465">
        <v>90</v>
      </c>
    </row>
    <row r="127" spans="1:8" x14ac:dyDescent="0.2">
      <c r="A127" s="378">
        <v>126</v>
      </c>
      <c r="B127" s="386"/>
      <c r="C127" s="558">
        <f t="shared" si="4"/>
        <v>40.770000000000003</v>
      </c>
      <c r="D127" s="561"/>
      <c r="E127" s="389">
        <v>14559</v>
      </c>
      <c r="F127" s="388">
        <f t="shared" si="5"/>
        <v>5924</v>
      </c>
      <c r="G127" s="466">
        <f t="shared" si="3"/>
        <v>4285</v>
      </c>
      <c r="H127" s="465">
        <v>90</v>
      </c>
    </row>
    <row r="128" spans="1:8" x14ac:dyDescent="0.2">
      <c r="A128" s="378">
        <v>127</v>
      </c>
      <c r="B128" s="386"/>
      <c r="C128" s="558">
        <f t="shared" si="4"/>
        <v>40.83</v>
      </c>
      <c r="D128" s="561"/>
      <c r="E128" s="389">
        <v>14559</v>
      </c>
      <c r="F128" s="388">
        <f t="shared" si="5"/>
        <v>5915</v>
      </c>
      <c r="G128" s="466">
        <f t="shared" si="3"/>
        <v>4279</v>
      </c>
      <c r="H128" s="465">
        <v>90</v>
      </c>
    </row>
    <row r="129" spans="1:8" x14ac:dyDescent="0.2">
      <c r="A129" s="378">
        <v>128</v>
      </c>
      <c r="B129" s="386"/>
      <c r="C129" s="558">
        <f t="shared" si="4"/>
        <v>40.89</v>
      </c>
      <c r="D129" s="561"/>
      <c r="E129" s="389">
        <v>14559</v>
      </c>
      <c r="F129" s="388">
        <f t="shared" si="5"/>
        <v>5907</v>
      </c>
      <c r="G129" s="466">
        <f t="shared" si="3"/>
        <v>4273</v>
      </c>
      <c r="H129" s="465">
        <v>90</v>
      </c>
    </row>
    <row r="130" spans="1:8" x14ac:dyDescent="0.2">
      <c r="A130" s="378">
        <v>129</v>
      </c>
      <c r="B130" s="386"/>
      <c r="C130" s="558">
        <f t="shared" si="4"/>
        <v>40.94</v>
      </c>
      <c r="D130" s="561"/>
      <c r="E130" s="389">
        <v>14559</v>
      </c>
      <c r="F130" s="388">
        <f t="shared" si="5"/>
        <v>5900</v>
      </c>
      <c r="G130" s="466">
        <f t="shared" si="3"/>
        <v>4267</v>
      </c>
      <c r="H130" s="465">
        <v>90</v>
      </c>
    </row>
    <row r="131" spans="1:8" x14ac:dyDescent="0.2">
      <c r="A131" s="378">
        <v>130</v>
      </c>
      <c r="B131" s="386"/>
      <c r="C131" s="558">
        <f t="shared" si="4"/>
        <v>41</v>
      </c>
      <c r="D131" s="561"/>
      <c r="E131" s="389">
        <v>14559</v>
      </c>
      <c r="F131" s="388">
        <f t="shared" si="5"/>
        <v>5891</v>
      </c>
      <c r="G131" s="466">
        <f t="shared" si="3"/>
        <v>4261</v>
      </c>
      <c r="H131" s="465">
        <v>90</v>
      </c>
    </row>
    <row r="132" spans="1:8" x14ac:dyDescent="0.2">
      <c r="A132" s="378">
        <v>131</v>
      </c>
      <c r="B132" s="386"/>
      <c r="C132" s="558">
        <f t="shared" si="4"/>
        <v>41.05</v>
      </c>
      <c r="D132" s="561"/>
      <c r="E132" s="389">
        <v>14559</v>
      </c>
      <c r="F132" s="388">
        <f t="shared" si="5"/>
        <v>5884</v>
      </c>
      <c r="G132" s="466">
        <f t="shared" si="3"/>
        <v>4256</v>
      </c>
      <c r="H132" s="465">
        <v>90</v>
      </c>
    </row>
    <row r="133" spans="1:8" x14ac:dyDescent="0.2">
      <c r="A133" s="378">
        <v>132</v>
      </c>
      <c r="B133" s="386"/>
      <c r="C133" s="558">
        <f t="shared" si="4"/>
        <v>41.1</v>
      </c>
      <c r="D133" s="561"/>
      <c r="E133" s="389">
        <v>14559</v>
      </c>
      <c r="F133" s="388">
        <f t="shared" si="5"/>
        <v>5877</v>
      </c>
      <c r="G133" s="466">
        <f t="shared" si="3"/>
        <v>4251</v>
      </c>
      <c r="H133" s="465">
        <v>90</v>
      </c>
    </row>
    <row r="134" spans="1:8" x14ac:dyDescent="0.2">
      <c r="A134" s="378">
        <v>133</v>
      </c>
      <c r="B134" s="386"/>
      <c r="C134" s="558">
        <f t="shared" si="4"/>
        <v>41.14</v>
      </c>
      <c r="D134" s="561"/>
      <c r="E134" s="389">
        <v>14559</v>
      </c>
      <c r="F134" s="388">
        <f t="shared" si="5"/>
        <v>5871</v>
      </c>
      <c r="G134" s="466">
        <f t="shared" si="3"/>
        <v>4247</v>
      </c>
      <c r="H134" s="465">
        <v>90</v>
      </c>
    </row>
    <row r="135" spans="1:8" x14ac:dyDescent="0.2">
      <c r="A135" s="378">
        <v>134</v>
      </c>
      <c r="B135" s="386"/>
      <c r="C135" s="558">
        <f t="shared" si="4"/>
        <v>41.19</v>
      </c>
      <c r="D135" s="561"/>
      <c r="E135" s="389">
        <v>14559</v>
      </c>
      <c r="F135" s="388">
        <f t="shared" si="5"/>
        <v>5864</v>
      </c>
      <c r="G135" s="466">
        <f t="shared" si="3"/>
        <v>4242</v>
      </c>
      <c r="H135" s="465">
        <v>90</v>
      </c>
    </row>
    <row r="136" spans="1:8" x14ac:dyDescent="0.2">
      <c r="A136" s="378">
        <v>135</v>
      </c>
      <c r="B136" s="386"/>
      <c r="C136" s="558">
        <f t="shared" si="4"/>
        <v>41.23</v>
      </c>
      <c r="D136" s="561"/>
      <c r="E136" s="389">
        <v>14559</v>
      </c>
      <c r="F136" s="388">
        <f t="shared" si="5"/>
        <v>5859</v>
      </c>
      <c r="G136" s="466">
        <f t="shared" si="3"/>
        <v>4237</v>
      </c>
      <c r="H136" s="465">
        <v>90</v>
      </c>
    </row>
    <row r="137" spans="1:8" x14ac:dyDescent="0.2">
      <c r="A137" s="378">
        <v>136</v>
      </c>
      <c r="B137" s="386"/>
      <c r="C137" s="558">
        <f t="shared" si="4"/>
        <v>41.28</v>
      </c>
      <c r="D137" s="561"/>
      <c r="E137" s="389">
        <v>14559</v>
      </c>
      <c r="F137" s="388">
        <f t="shared" si="5"/>
        <v>5852</v>
      </c>
      <c r="G137" s="466">
        <f t="shared" si="3"/>
        <v>4232</v>
      </c>
      <c r="H137" s="465">
        <v>90</v>
      </c>
    </row>
    <row r="138" spans="1:8" x14ac:dyDescent="0.2">
      <c r="A138" s="378">
        <v>137</v>
      </c>
      <c r="B138" s="386"/>
      <c r="C138" s="558">
        <f t="shared" si="4"/>
        <v>41.32</v>
      </c>
      <c r="D138" s="561"/>
      <c r="E138" s="389">
        <v>14559</v>
      </c>
      <c r="F138" s="388">
        <f t="shared" si="5"/>
        <v>5846</v>
      </c>
      <c r="G138" s="466">
        <f t="shared" si="3"/>
        <v>4228</v>
      </c>
      <c r="H138" s="465">
        <v>90</v>
      </c>
    </row>
    <row r="139" spans="1:8" x14ac:dyDescent="0.2">
      <c r="A139" s="378">
        <v>138</v>
      </c>
      <c r="B139" s="386"/>
      <c r="C139" s="558">
        <f t="shared" si="4"/>
        <v>41.36</v>
      </c>
      <c r="D139" s="561"/>
      <c r="E139" s="389">
        <v>14559</v>
      </c>
      <c r="F139" s="388">
        <f t="shared" si="5"/>
        <v>5841</v>
      </c>
      <c r="G139" s="466">
        <f t="shared" si="3"/>
        <v>4224</v>
      </c>
      <c r="H139" s="465">
        <v>90</v>
      </c>
    </row>
    <row r="140" spans="1:8" x14ac:dyDescent="0.2">
      <c r="A140" s="378">
        <v>139</v>
      </c>
      <c r="B140" s="386"/>
      <c r="C140" s="558">
        <f t="shared" si="4"/>
        <v>41.39</v>
      </c>
      <c r="D140" s="561"/>
      <c r="E140" s="389">
        <v>14559</v>
      </c>
      <c r="F140" s="388">
        <f t="shared" si="5"/>
        <v>5836</v>
      </c>
      <c r="G140" s="466">
        <f t="shared" si="3"/>
        <v>4221</v>
      </c>
      <c r="H140" s="465">
        <v>90</v>
      </c>
    </row>
    <row r="141" spans="1:8" x14ac:dyDescent="0.2">
      <c r="A141" s="378">
        <v>140</v>
      </c>
      <c r="B141" s="386"/>
      <c r="C141" s="558">
        <f t="shared" si="4"/>
        <v>41.43</v>
      </c>
      <c r="D141" s="561"/>
      <c r="E141" s="389">
        <v>14559</v>
      </c>
      <c r="F141" s="388">
        <f t="shared" si="5"/>
        <v>5831</v>
      </c>
      <c r="G141" s="466">
        <f t="shared" ref="G141:G204" si="6">ROUND(12*(1/C141*E141),0)</f>
        <v>4217</v>
      </c>
      <c r="H141" s="465">
        <v>90</v>
      </c>
    </row>
    <row r="142" spans="1:8" x14ac:dyDescent="0.2">
      <c r="A142" s="378">
        <v>141</v>
      </c>
      <c r="B142" s="386"/>
      <c r="C142" s="558">
        <f t="shared" si="4"/>
        <v>41.46</v>
      </c>
      <c r="D142" s="561"/>
      <c r="E142" s="389">
        <v>14559</v>
      </c>
      <c r="F142" s="388">
        <f t="shared" si="5"/>
        <v>5827</v>
      </c>
      <c r="G142" s="466">
        <f t="shared" si="6"/>
        <v>4214</v>
      </c>
      <c r="H142" s="465">
        <v>90</v>
      </c>
    </row>
    <row r="143" spans="1:8" x14ac:dyDescent="0.2">
      <c r="A143" s="378">
        <v>142</v>
      </c>
      <c r="B143" s="386"/>
      <c r="C143" s="558">
        <f t="shared" ref="C143:C161" si="7">ROUND(-0.0009*POWER(A143,2)+0.2862*A143+19,2)</f>
        <v>41.49</v>
      </c>
      <c r="D143" s="561"/>
      <c r="E143" s="389">
        <v>14559</v>
      </c>
      <c r="F143" s="388">
        <f t="shared" ref="F143:F206" si="8">ROUND(12*1.3614*(1/C143*E143)+H143,0)</f>
        <v>5823</v>
      </c>
      <c r="G143" s="466">
        <f t="shared" si="6"/>
        <v>4211</v>
      </c>
      <c r="H143" s="465">
        <v>90</v>
      </c>
    </row>
    <row r="144" spans="1:8" x14ac:dyDescent="0.2">
      <c r="A144" s="378">
        <v>143</v>
      </c>
      <c r="B144" s="386"/>
      <c r="C144" s="558">
        <f t="shared" si="7"/>
        <v>41.52</v>
      </c>
      <c r="D144" s="561"/>
      <c r="E144" s="389">
        <v>14559</v>
      </c>
      <c r="F144" s="388">
        <f t="shared" si="8"/>
        <v>5819</v>
      </c>
      <c r="G144" s="466">
        <f t="shared" si="6"/>
        <v>4208</v>
      </c>
      <c r="H144" s="465">
        <v>90</v>
      </c>
    </row>
    <row r="145" spans="1:8" x14ac:dyDescent="0.2">
      <c r="A145" s="378">
        <v>144</v>
      </c>
      <c r="B145" s="386"/>
      <c r="C145" s="558">
        <f t="shared" si="7"/>
        <v>41.55</v>
      </c>
      <c r="D145" s="561"/>
      <c r="E145" s="389">
        <v>14559</v>
      </c>
      <c r="F145" s="388">
        <f t="shared" si="8"/>
        <v>5814</v>
      </c>
      <c r="G145" s="466">
        <f t="shared" si="6"/>
        <v>4205</v>
      </c>
      <c r="H145" s="465">
        <v>90</v>
      </c>
    </row>
    <row r="146" spans="1:8" x14ac:dyDescent="0.2">
      <c r="A146" s="378">
        <v>145</v>
      </c>
      <c r="B146" s="386"/>
      <c r="C146" s="558">
        <f t="shared" si="7"/>
        <v>41.58</v>
      </c>
      <c r="D146" s="561"/>
      <c r="E146" s="389">
        <v>14559</v>
      </c>
      <c r="F146" s="388">
        <f t="shared" si="8"/>
        <v>5810</v>
      </c>
      <c r="G146" s="466">
        <f t="shared" si="6"/>
        <v>4202</v>
      </c>
      <c r="H146" s="465">
        <v>90</v>
      </c>
    </row>
    <row r="147" spans="1:8" x14ac:dyDescent="0.2">
      <c r="A147" s="378">
        <v>146</v>
      </c>
      <c r="B147" s="386"/>
      <c r="C147" s="558">
        <f t="shared" si="7"/>
        <v>41.6</v>
      </c>
      <c r="D147" s="561"/>
      <c r="E147" s="389">
        <v>14559</v>
      </c>
      <c r="F147" s="388">
        <f t="shared" si="8"/>
        <v>5807</v>
      </c>
      <c r="G147" s="466">
        <f t="shared" si="6"/>
        <v>4200</v>
      </c>
      <c r="H147" s="465">
        <v>90</v>
      </c>
    </row>
    <row r="148" spans="1:8" x14ac:dyDescent="0.2">
      <c r="A148" s="378">
        <v>147</v>
      </c>
      <c r="B148" s="386"/>
      <c r="C148" s="558">
        <f t="shared" si="7"/>
        <v>41.62</v>
      </c>
      <c r="D148" s="561"/>
      <c r="E148" s="389">
        <v>14559</v>
      </c>
      <c r="F148" s="388">
        <f t="shared" si="8"/>
        <v>5805</v>
      </c>
      <c r="G148" s="466">
        <f t="shared" si="6"/>
        <v>4198</v>
      </c>
      <c r="H148" s="465">
        <v>90</v>
      </c>
    </row>
    <row r="149" spans="1:8" x14ac:dyDescent="0.2">
      <c r="A149" s="378">
        <v>148</v>
      </c>
      <c r="B149" s="386"/>
      <c r="C149" s="558">
        <f t="shared" si="7"/>
        <v>41.64</v>
      </c>
      <c r="D149" s="561"/>
      <c r="E149" s="389">
        <v>14559</v>
      </c>
      <c r="F149" s="388">
        <f t="shared" si="8"/>
        <v>5802</v>
      </c>
      <c r="G149" s="466">
        <f t="shared" si="6"/>
        <v>4196</v>
      </c>
      <c r="H149" s="465">
        <v>90</v>
      </c>
    </row>
    <row r="150" spans="1:8" x14ac:dyDescent="0.2">
      <c r="A150" s="378">
        <v>149</v>
      </c>
      <c r="B150" s="386"/>
      <c r="C150" s="558">
        <f t="shared" si="7"/>
        <v>41.66</v>
      </c>
      <c r="D150" s="561"/>
      <c r="E150" s="389">
        <v>14559</v>
      </c>
      <c r="F150" s="388">
        <f t="shared" si="8"/>
        <v>5799</v>
      </c>
      <c r="G150" s="466">
        <f t="shared" si="6"/>
        <v>4194</v>
      </c>
      <c r="H150" s="465">
        <v>90</v>
      </c>
    </row>
    <row r="151" spans="1:8" x14ac:dyDescent="0.2">
      <c r="A151" s="378">
        <v>150</v>
      </c>
      <c r="B151" s="386"/>
      <c r="C151" s="558">
        <f t="shared" si="7"/>
        <v>41.68</v>
      </c>
      <c r="D151" s="561"/>
      <c r="E151" s="389">
        <v>14559</v>
      </c>
      <c r="F151" s="388">
        <f t="shared" si="8"/>
        <v>5797</v>
      </c>
      <c r="G151" s="466">
        <f t="shared" si="6"/>
        <v>4192</v>
      </c>
      <c r="H151" s="465">
        <v>90</v>
      </c>
    </row>
    <row r="152" spans="1:8" x14ac:dyDescent="0.2">
      <c r="A152" s="378">
        <v>151</v>
      </c>
      <c r="B152" s="386"/>
      <c r="C152" s="558">
        <f t="shared" si="7"/>
        <v>41.7</v>
      </c>
      <c r="D152" s="561"/>
      <c r="E152" s="389">
        <v>14559</v>
      </c>
      <c r="F152" s="388">
        <f t="shared" si="8"/>
        <v>5794</v>
      </c>
      <c r="G152" s="466">
        <f t="shared" si="6"/>
        <v>4190</v>
      </c>
      <c r="H152" s="465">
        <v>90</v>
      </c>
    </row>
    <row r="153" spans="1:8" x14ac:dyDescent="0.2">
      <c r="A153" s="378">
        <v>152</v>
      </c>
      <c r="B153" s="386"/>
      <c r="C153" s="558">
        <f t="shared" si="7"/>
        <v>41.71</v>
      </c>
      <c r="D153" s="561"/>
      <c r="E153" s="389">
        <v>14559</v>
      </c>
      <c r="F153" s="388">
        <f t="shared" si="8"/>
        <v>5792</v>
      </c>
      <c r="G153" s="466">
        <f t="shared" si="6"/>
        <v>4189</v>
      </c>
      <c r="H153" s="465">
        <v>90</v>
      </c>
    </row>
    <row r="154" spans="1:8" x14ac:dyDescent="0.2">
      <c r="A154" s="378">
        <v>153</v>
      </c>
      <c r="B154" s="386"/>
      <c r="C154" s="558">
        <f t="shared" si="7"/>
        <v>41.72</v>
      </c>
      <c r="D154" s="561"/>
      <c r="E154" s="389">
        <v>14559</v>
      </c>
      <c r="F154" s="388">
        <f t="shared" si="8"/>
        <v>5791</v>
      </c>
      <c r="G154" s="466">
        <f t="shared" si="6"/>
        <v>4188</v>
      </c>
      <c r="H154" s="465">
        <v>90</v>
      </c>
    </row>
    <row r="155" spans="1:8" x14ac:dyDescent="0.2">
      <c r="A155" s="378">
        <v>154</v>
      </c>
      <c r="B155" s="386"/>
      <c r="C155" s="558">
        <f t="shared" si="7"/>
        <v>41.73</v>
      </c>
      <c r="D155" s="561"/>
      <c r="E155" s="389">
        <v>14559</v>
      </c>
      <c r="F155" s="388">
        <f t="shared" si="8"/>
        <v>5790</v>
      </c>
      <c r="G155" s="466">
        <f t="shared" si="6"/>
        <v>4187</v>
      </c>
      <c r="H155" s="465">
        <v>90</v>
      </c>
    </row>
    <row r="156" spans="1:8" x14ac:dyDescent="0.2">
      <c r="A156" s="378">
        <v>155</v>
      </c>
      <c r="B156" s="386"/>
      <c r="C156" s="558">
        <f t="shared" si="7"/>
        <v>41.74</v>
      </c>
      <c r="D156" s="561"/>
      <c r="E156" s="389">
        <v>14559</v>
      </c>
      <c r="F156" s="388">
        <f t="shared" si="8"/>
        <v>5788</v>
      </c>
      <c r="G156" s="466">
        <f t="shared" si="6"/>
        <v>4186</v>
      </c>
      <c r="H156" s="465">
        <v>90</v>
      </c>
    </row>
    <row r="157" spans="1:8" x14ac:dyDescent="0.2">
      <c r="A157" s="378">
        <v>156</v>
      </c>
      <c r="B157" s="386"/>
      <c r="C157" s="558">
        <f t="shared" si="7"/>
        <v>41.74</v>
      </c>
      <c r="D157" s="561"/>
      <c r="E157" s="389">
        <v>14559</v>
      </c>
      <c r="F157" s="388">
        <f t="shared" si="8"/>
        <v>5788</v>
      </c>
      <c r="G157" s="466">
        <f t="shared" si="6"/>
        <v>4186</v>
      </c>
      <c r="H157" s="465">
        <v>90</v>
      </c>
    </row>
    <row r="158" spans="1:8" x14ac:dyDescent="0.2">
      <c r="A158" s="378">
        <v>157</v>
      </c>
      <c r="B158" s="386"/>
      <c r="C158" s="558">
        <f t="shared" si="7"/>
        <v>41.75</v>
      </c>
      <c r="D158" s="561"/>
      <c r="E158" s="389">
        <v>14559</v>
      </c>
      <c r="F158" s="388">
        <f t="shared" si="8"/>
        <v>5787</v>
      </c>
      <c r="G158" s="466">
        <f t="shared" si="6"/>
        <v>4185</v>
      </c>
      <c r="H158" s="465">
        <v>90</v>
      </c>
    </row>
    <row r="159" spans="1:8" x14ac:dyDescent="0.2">
      <c r="A159" s="378">
        <v>158</v>
      </c>
      <c r="B159" s="386"/>
      <c r="C159" s="558">
        <f t="shared" si="7"/>
        <v>41.75</v>
      </c>
      <c r="D159" s="561"/>
      <c r="E159" s="389">
        <v>14559</v>
      </c>
      <c r="F159" s="388">
        <f t="shared" si="8"/>
        <v>5787</v>
      </c>
      <c r="G159" s="466">
        <f t="shared" si="6"/>
        <v>4185</v>
      </c>
      <c r="H159" s="465">
        <v>90</v>
      </c>
    </row>
    <row r="160" spans="1:8" x14ac:dyDescent="0.2">
      <c r="A160" s="378">
        <v>159</v>
      </c>
      <c r="B160" s="386"/>
      <c r="C160" s="558">
        <f t="shared" si="7"/>
        <v>41.75</v>
      </c>
      <c r="D160" s="561"/>
      <c r="E160" s="389">
        <v>14559</v>
      </c>
      <c r="F160" s="388">
        <f t="shared" si="8"/>
        <v>5787</v>
      </c>
      <c r="G160" s="466">
        <f t="shared" si="6"/>
        <v>4185</v>
      </c>
      <c r="H160" s="465">
        <v>90</v>
      </c>
    </row>
    <row r="161" spans="1:8" x14ac:dyDescent="0.2">
      <c r="A161" s="378">
        <v>160</v>
      </c>
      <c r="B161" s="386"/>
      <c r="C161" s="558">
        <f t="shared" si="7"/>
        <v>41.75</v>
      </c>
      <c r="D161" s="561"/>
      <c r="E161" s="389">
        <v>14559</v>
      </c>
      <c r="F161" s="388">
        <f t="shared" si="8"/>
        <v>5787</v>
      </c>
      <c r="G161" s="466">
        <f t="shared" si="6"/>
        <v>4185</v>
      </c>
      <c r="H161" s="465">
        <v>90</v>
      </c>
    </row>
    <row r="162" spans="1:8" x14ac:dyDescent="0.2">
      <c r="A162" s="378">
        <v>161</v>
      </c>
      <c r="B162" s="386"/>
      <c r="C162" s="558">
        <v>41.75</v>
      </c>
      <c r="D162" s="561"/>
      <c r="E162" s="389">
        <v>14559</v>
      </c>
      <c r="F162" s="388">
        <f t="shared" si="8"/>
        <v>5787</v>
      </c>
      <c r="G162" s="466">
        <f t="shared" si="6"/>
        <v>4185</v>
      </c>
      <c r="H162" s="465">
        <v>90</v>
      </c>
    </row>
    <row r="163" spans="1:8" x14ac:dyDescent="0.2">
      <c r="A163" s="378">
        <v>162</v>
      </c>
      <c r="B163" s="386"/>
      <c r="C163" s="558">
        <v>41.75</v>
      </c>
      <c r="D163" s="561"/>
      <c r="E163" s="389">
        <v>14559</v>
      </c>
      <c r="F163" s="388">
        <f t="shared" si="8"/>
        <v>5787</v>
      </c>
      <c r="G163" s="466">
        <f t="shared" si="6"/>
        <v>4185</v>
      </c>
      <c r="H163" s="465">
        <v>90</v>
      </c>
    </row>
    <row r="164" spans="1:8" x14ac:dyDescent="0.2">
      <c r="A164" s="378">
        <v>163</v>
      </c>
      <c r="B164" s="386"/>
      <c r="C164" s="558">
        <v>41.75</v>
      </c>
      <c r="D164" s="561"/>
      <c r="E164" s="389">
        <v>14559</v>
      </c>
      <c r="F164" s="388">
        <f t="shared" si="8"/>
        <v>5787</v>
      </c>
      <c r="G164" s="466">
        <f t="shared" si="6"/>
        <v>4185</v>
      </c>
      <c r="H164" s="465">
        <v>90</v>
      </c>
    </row>
    <row r="165" spans="1:8" x14ac:dyDescent="0.2">
      <c r="A165" s="378">
        <v>164</v>
      </c>
      <c r="B165" s="386"/>
      <c r="C165" s="558">
        <v>41.75</v>
      </c>
      <c r="D165" s="561"/>
      <c r="E165" s="389">
        <v>14559</v>
      </c>
      <c r="F165" s="388">
        <f t="shared" si="8"/>
        <v>5787</v>
      </c>
      <c r="G165" s="466">
        <f t="shared" si="6"/>
        <v>4185</v>
      </c>
      <c r="H165" s="465">
        <v>90</v>
      </c>
    </row>
    <row r="166" spans="1:8" x14ac:dyDescent="0.2">
      <c r="A166" s="378">
        <v>165</v>
      </c>
      <c r="B166" s="386"/>
      <c r="C166" s="558">
        <v>41.75</v>
      </c>
      <c r="D166" s="561"/>
      <c r="E166" s="389">
        <v>14559</v>
      </c>
      <c r="F166" s="388">
        <f t="shared" si="8"/>
        <v>5787</v>
      </c>
      <c r="G166" s="466">
        <f t="shared" si="6"/>
        <v>4185</v>
      </c>
      <c r="H166" s="465">
        <v>90</v>
      </c>
    </row>
    <row r="167" spans="1:8" x14ac:dyDescent="0.2">
      <c r="A167" s="378">
        <v>166</v>
      </c>
      <c r="B167" s="386"/>
      <c r="C167" s="558">
        <v>41.75</v>
      </c>
      <c r="D167" s="561"/>
      <c r="E167" s="389">
        <v>14559</v>
      </c>
      <c r="F167" s="388">
        <f t="shared" si="8"/>
        <v>5787</v>
      </c>
      <c r="G167" s="466">
        <f t="shared" si="6"/>
        <v>4185</v>
      </c>
      <c r="H167" s="465">
        <v>90</v>
      </c>
    </row>
    <row r="168" spans="1:8" x14ac:dyDescent="0.2">
      <c r="A168" s="378">
        <v>167</v>
      </c>
      <c r="B168" s="386"/>
      <c r="C168" s="558">
        <v>41.75</v>
      </c>
      <c r="D168" s="561"/>
      <c r="E168" s="389">
        <v>14559</v>
      </c>
      <c r="F168" s="388">
        <f t="shared" si="8"/>
        <v>5787</v>
      </c>
      <c r="G168" s="466">
        <f t="shared" si="6"/>
        <v>4185</v>
      </c>
      <c r="H168" s="465">
        <v>90</v>
      </c>
    </row>
    <row r="169" spans="1:8" x14ac:dyDescent="0.2">
      <c r="A169" s="378">
        <v>168</v>
      </c>
      <c r="B169" s="386"/>
      <c r="C169" s="558">
        <v>41.75</v>
      </c>
      <c r="D169" s="561"/>
      <c r="E169" s="389">
        <v>14559</v>
      </c>
      <c r="F169" s="388">
        <f t="shared" si="8"/>
        <v>5787</v>
      </c>
      <c r="G169" s="466">
        <f t="shared" si="6"/>
        <v>4185</v>
      </c>
      <c r="H169" s="465">
        <v>90</v>
      </c>
    </row>
    <row r="170" spans="1:8" x14ac:dyDescent="0.2">
      <c r="A170" s="378">
        <v>169</v>
      </c>
      <c r="B170" s="386"/>
      <c r="C170" s="558">
        <v>41.75</v>
      </c>
      <c r="D170" s="561"/>
      <c r="E170" s="389">
        <v>14559</v>
      </c>
      <c r="F170" s="388">
        <f t="shared" si="8"/>
        <v>5787</v>
      </c>
      <c r="G170" s="466">
        <f t="shared" si="6"/>
        <v>4185</v>
      </c>
      <c r="H170" s="465">
        <v>90</v>
      </c>
    </row>
    <row r="171" spans="1:8" x14ac:dyDescent="0.2">
      <c r="A171" s="378">
        <v>170</v>
      </c>
      <c r="B171" s="386"/>
      <c r="C171" s="558">
        <v>41.75</v>
      </c>
      <c r="D171" s="561"/>
      <c r="E171" s="389">
        <v>14559</v>
      </c>
      <c r="F171" s="388">
        <f t="shared" si="8"/>
        <v>5787</v>
      </c>
      <c r="G171" s="466">
        <f t="shared" si="6"/>
        <v>4185</v>
      </c>
      <c r="H171" s="465">
        <v>90</v>
      </c>
    </row>
    <row r="172" spans="1:8" x14ac:dyDescent="0.2">
      <c r="A172" s="378">
        <v>171</v>
      </c>
      <c r="B172" s="386"/>
      <c r="C172" s="558">
        <v>41.75</v>
      </c>
      <c r="D172" s="561"/>
      <c r="E172" s="389">
        <v>14559</v>
      </c>
      <c r="F172" s="388">
        <f t="shared" si="8"/>
        <v>5787</v>
      </c>
      <c r="G172" s="466">
        <f t="shared" si="6"/>
        <v>4185</v>
      </c>
      <c r="H172" s="465">
        <v>90</v>
      </c>
    </row>
    <row r="173" spans="1:8" x14ac:dyDescent="0.2">
      <c r="A173" s="378">
        <v>172</v>
      </c>
      <c r="B173" s="386"/>
      <c r="C173" s="558">
        <v>41.75</v>
      </c>
      <c r="D173" s="561"/>
      <c r="E173" s="389">
        <v>14559</v>
      </c>
      <c r="F173" s="388">
        <f t="shared" si="8"/>
        <v>5787</v>
      </c>
      <c r="G173" s="466">
        <f t="shared" si="6"/>
        <v>4185</v>
      </c>
      <c r="H173" s="465">
        <v>90</v>
      </c>
    </row>
    <row r="174" spans="1:8" x14ac:dyDescent="0.2">
      <c r="A174" s="378">
        <v>173</v>
      </c>
      <c r="B174" s="386"/>
      <c r="C174" s="558">
        <v>41.75</v>
      </c>
      <c r="D174" s="561"/>
      <c r="E174" s="389">
        <v>14559</v>
      </c>
      <c r="F174" s="388">
        <f t="shared" si="8"/>
        <v>5787</v>
      </c>
      <c r="G174" s="466">
        <f t="shared" si="6"/>
        <v>4185</v>
      </c>
      <c r="H174" s="465">
        <v>90</v>
      </c>
    </row>
    <row r="175" spans="1:8" x14ac:dyDescent="0.2">
      <c r="A175" s="378">
        <v>174</v>
      </c>
      <c r="B175" s="386"/>
      <c r="C175" s="558">
        <v>41.75</v>
      </c>
      <c r="D175" s="561"/>
      <c r="E175" s="389">
        <v>14559</v>
      </c>
      <c r="F175" s="388">
        <f t="shared" si="8"/>
        <v>5787</v>
      </c>
      <c r="G175" s="466">
        <f t="shared" si="6"/>
        <v>4185</v>
      </c>
      <c r="H175" s="465">
        <v>90</v>
      </c>
    </row>
    <row r="176" spans="1:8" x14ac:dyDescent="0.2">
      <c r="A176" s="378">
        <v>175</v>
      </c>
      <c r="B176" s="386"/>
      <c r="C176" s="558">
        <v>41.75</v>
      </c>
      <c r="D176" s="561"/>
      <c r="E176" s="389">
        <v>14559</v>
      </c>
      <c r="F176" s="388">
        <f t="shared" si="8"/>
        <v>5787</v>
      </c>
      <c r="G176" s="466">
        <f t="shared" si="6"/>
        <v>4185</v>
      </c>
      <c r="H176" s="465">
        <v>90</v>
      </c>
    </row>
    <row r="177" spans="1:8" x14ac:dyDescent="0.2">
      <c r="A177" s="378">
        <v>176</v>
      </c>
      <c r="B177" s="386"/>
      <c r="C177" s="558">
        <v>41.75</v>
      </c>
      <c r="D177" s="561"/>
      <c r="E177" s="389">
        <v>14559</v>
      </c>
      <c r="F177" s="388">
        <f t="shared" si="8"/>
        <v>5787</v>
      </c>
      <c r="G177" s="466">
        <f t="shared" si="6"/>
        <v>4185</v>
      </c>
      <c r="H177" s="465">
        <v>90</v>
      </c>
    </row>
    <row r="178" spans="1:8" x14ac:dyDescent="0.2">
      <c r="A178" s="378">
        <v>177</v>
      </c>
      <c r="B178" s="386"/>
      <c r="C178" s="558">
        <v>41.75</v>
      </c>
      <c r="D178" s="561"/>
      <c r="E178" s="389">
        <v>14559</v>
      </c>
      <c r="F178" s="388">
        <f t="shared" si="8"/>
        <v>5787</v>
      </c>
      <c r="G178" s="466">
        <f t="shared" si="6"/>
        <v>4185</v>
      </c>
      <c r="H178" s="465">
        <v>90</v>
      </c>
    </row>
    <row r="179" spans="1:8" x14ac:dyDescent="0.2">
      <c r="A179" s="378">
        <v>178</v>
      </c>
      <c r="B179" s="386"/>
      <c r="C179" s="558">
        <v>41.75</v>
      </c>
      <c r="D179" s="561"/>
      <c r="E179" s="389">
        <v>14559</v>
      </c>
      <c r="F179" s="388">
        <f t="shared" si="8"/>
        <v>5787</v>
      </c>
      <c r="G179" s="466">
        <f t="shared" si="6"/>
        <v>4185</v>
      </c>
      <c r="H179" s="465">
        <v>90</v>
      </c>
    </row>
    <row r="180" spans="1:8" x14ac:dyDescent="0.2">
      <c r="A180" s="378">
        <v>179</v>
      </c>
      <c r="B180" s="386"/>
      <c r="C180" s="558">
        <v>41.75</v>
      </c>
      <c r="D180" s="561"/>
      <c r="E180" s="389">
        <v>14559</v>
      </c>
      <c r="F180" s="388">
        <f t="shared" si="8"/>
        <v>5787</v>
      </c>
      <c r="G180" s="466">
        <f t="shared" si="6"/>
        <v>4185</v>
      </c>
      <c r="H180" s="465">
        <v>90</v>
      </c>
    </row>
    <row r="181" spans="1:8" x14ac:dyDescent="0.2">
      <c r="A181" s="378">
        <v>180</v>
      </c>
      <c r="B181" s="386"/>
      <c r="C181" s="558">
        <v>41.75</v>
      </c>
      <c r="D181" s="561"/>
      <c r="E181" s="389">
        <v>14559</v>
      </c>
      <c r="F181" s="388">
        <f t="shared" si="8"/>
        <v>5787</v>
      </c>
      <c r="G181" s="466">
        <f t="shared" si="6"/>
        <v>4185</v>
      </c>
      <c r="H181" s="465">
        <v>90</v>
      </c>
    </row>
    <row r="182" spans="1:8" x14ac:dyDescent="0.2">
      <c r="A182" s="378">
        <v>181</v>
      </c>
      <c r="B182" s="386"/>
      <c r="C182" s="558">
        <v>41.75</v>
      </c>
      <c r="D182" s="561"/>
      <c r="E182" s="389">
        <v>14559</v>
      </c>
      <c r="F182" s="388">
        <f t="shared" si="8"/>
        <v>5787</v>
      </c>
      <c r="G182" s="466">
        <f t="shared" si="6"/>
        <v>4185</v>
      </c>
      <c r="H182" s="465">
        <v>90</v>
      </c>
    </row>
    <row r="183" spans="1:8" x14ac:dyDescent="0.2">
      <c r="A183" s="378">
        <v>182</v>
      </c>
      <c r="B183" s="386"/>
      <c r="C183" s="558">
        <v>41.75</v>
      </c>
      <c r="D183" s="561"/>
      <c r="E183" s="389">
        <v>14559</v>
      </c>
      <c r="F183" s="388">
        <f t="shared" si="8"/>
        <v>5787</v>
      </c>
      <c r="G183" s="466">
        <f t="shared" si="6"/>
        <v>4185</v>
      </c>
      <c r="H183" s="465">
        <v>90</v>
      </c>
    </row>
    <row r="184" spans="1:8" x14ac:dyDescent="0.2">
      <c r="A184" s="378">
        <v>183</v>
      </c>
      <c r="B184" s="386"/>
      <c r="C184" s="558">
        <v>41.75</v>
      </c>
      <c r="D184" s="561"/>
      <c r="E184" s="389">
        <v>14559</v>
      </c>
      <c r="F184" s="388">
        <f t="shared" si="8"/>
        <v>5787</v>
      </c>
      <c r="G184" s="466">
        <f t="shared" si="6"/>
        <v>4185</v>
      </c>
      <c r="H184" s="465">
        <v>90</v>
      </c>
    </row>
    <row r="185" spans="1:8" x14ac:dyDescent="0.2">
      <c r="A185" s="378">
        <v>184</v>
      </c>
      <c r="B185" s="386"/>
      <c r="C185" s="558">
        <v>41.75</v>
      </c>
      <c r="D185" s="561"/>
      <c r="E185" s="389">
        <v>14559</v>
      </c>
      <c r="F185" s="388">
        <f t="shared" si="8"/>
        <v>5787</v>
      </c>
      <c r="G185" s="466">
        <f t="shared" si="6"/>
        <v>4185</v>
      </c>
      <c r="H185" s="465">
        <v>90</v>
      </c>
    </row>
    <row r="186" spans="1:8" x14ac:dyDescent="0.2">
      <c r="A186" s="378">
        <v>185</v>
      </c>
      <c r="B186" s="386"/>
      <c r="C186" s="558">
        <v>41.75</v>
      </c>
      <c r="D186" s="561"/>
      <c r="E186" s="389">
        <v>14559</v>
      </c>
      <c r="F186" s="388">
        <f t="shared" si="8"/>
        <v>5787</v>
      </c>
      <c r="G186" s="466">
        <f t="shared" si="6"/>
        <v>4185</v>
      </c>
      <c r="H186" s="465">
        <v>90</v>
      </c>
    </row>
    <row r="187" spans="1:8" x14ac:dyDescent="0.2">
      <c r="A187" s="378">
        <v>186</v>
      </c>
      <c r="B187" s="386"/>
      <c r="C187" s="558">
        <v>41.75</v>
      </c>
      <c r="D187" s="561"/>
      <c r="E187" s="389">
        <v>14559</v>
      </c>
      <c r="F187" s="388">
        <f t="shared" si="8"/>
        <v>5787</v>
      </c>
      <c r="G187" s="466">
        <f t="shared" si="6"/>
        <v>4185</v>
      </c>
      <c r="H187" s="465">
        <v>90</v>
      </c>
    </row>
    <row r="188" spans="1:8" x14ac:dyDescent="0.2">
      <c r="A188" s="378">
        <v>187</v>
      </c>
      <c r="B188" s="386"/>
      <c r="C188" s="558">
        <v>41.75</v>
      </c>
      <c r="D188" s="561"/>
      <c r="E188" s="389">
        <v>14559</v>
      </c>
      <c r="F188" s="388">
        <f t="shared" si="8"/>
        <v>5787</v>
      </c>
      <c r="G188" s="466">
        <f t="shared" si="6"/>
        <v>4185</v>
      </c>
      <c r="H188" s="465">
        <v>90</v>
      </c>
    </row>
    <row r="189" spans="1:8" x14ac:dyDescent="0.2">
      <c r="A189" s="378">
        <v>188</v>
      </c>
      <c r="B189" s="386"/>
      <c r="C189" s="558">
        <v>41.75</v>
      </c>
      <c r="D189" s="561"/>
      <c r="E189" s="389">
        <v>14559</v>
      </c>
      <c r="F189" s="388">
        <f t="shared" si="8"/>
        <v>5787</v>
      </c>
      <c r="G189" s="466">
        <f t="shared" si="6"/>
        <v>4185</v>
      </c>
      <c r="H189" s="465">
        <v>90</v>
      </c>
    </row>
    <row r="190" spans="1:8" x14ac:dyDescent="0.2">
      <c r="A190" s="378">
        <v>189</v>
      </c>
      <c r="B190" s="386"/>
      <c r="C190" s="558">
        <v>41.75</v>
      </c>
      <c r="D190" s="561"/>
      <c r="E190" s="389">
        <v>14559</v>
      </c>
      <c r="F190" s="388">
        <f t="shared" si="8"/>
        <v>5787</v>
      </c>
      <c r="G190" s="466">
        <f t="shared" si="6"/>
        <v>4185</v>
      </c>
      <c r="H190" s="465">
        <v>90</v>
      </c>
    </row>
    <row r="191" spans="1:8" x14ac:dyDescent="0.2">
      <c r="A191" s="378">
        <v>190</v>
      </c>
      <c r="B191" s="386"/>
      <c r="C191" s="558">
        <v>41.75</v>
      </c>
      <c r="D191" s="561"/>
      <c r="E191" s="389">
        <v>14559</v>
      </c>
      <c r="F191" s="388">
        <f t="shared" si="8"/>
        <v>5787</v>
      </c>
      <c r="G191" s="466">
        <f t="shared" si="6"/>
        <v>4185</v>
      </c>
      <c r="H191" s="465">
        <v>90</v>
      </c>
    </row>
    <row r="192" spans="1:8" x14ac:dyDescent="0.2">
      <c r="A192" s="378">
        <v>191</v>
      </c>
      <c r="B192" s="386"/>
      <c r="C192" s="558">
        <v>41.75</v>
      </c>
      <c r="D192" s="561"/>
      <c r="E192" s="389">
        <v>14559</v>
      </c>
      <c r="F192" s="388">
        <f t="shared" si="8"/>
        <v>5787</v>
      </c>
      <c r="G192" s="466">
        <f t="shared" si="6"/>
        <v>4185</v>
      </c>
      <c r="H192" s="465">
        <v>90</v>
      </c>
    </row>
    <row r="193" spans="1:8" x14ac:dyDescent="0.2">
      <c r="A193" s="378">
        <v>192</v>
      </c>
      <c r="B193" s="386"/>
      <c r="C193" s="558">
        <v>41.75</v>
      </c>
      <c r="D193" s="561"/>
      <c r="E193" s="389">
        <v>14559</v>
      </c>
      <c r="F193" s="388">
        <f t="shared" si="8"/>
        <v>5787</v>
      </c>
      <c r="G193" s="466">
        <f t="shared" si="6"/>
        <v>4185</v>
      </c>
      <c r="H193" s="465">
        <v>90</v>
      </c>
    </row>
    <row r="194" spans="1:8" x14ac:dyDescent="0.2">
      <c r="A194" s="378">
        <v>193</v>
      </c>
      <c r="B194" s="386"/>
      <c r="C194" s="558">
        <v>41.75</v>
      </c>
      <c r="D194" s="561"/>
      <c r="E194" s="389">
        <v>14559</v>
      </c>
      <c r="F194" s="388">
        <f t="shared" si="8"/>
        <v>5787</v>
      </c>
      <c r="G194" s="466">
        <f t="shared" si="6"/>
        <v>4185</v>
      </c>
      <c r="H194" s="465">
        <v>90</v>
      </c>
    </row>
    <row r="195" spans="1:8" x14ac:dyDescent="0.2">
      <c r="A195" s="378">
        <v>194</v>
      </c>
      <c r="B195" s="386"/>
      <c r="C195" s="558">
        <v>41.75</v>
      </c>
      <c r="D195" s="561"/>
      <c r="E195" s="389">
        <v>14559</v>
      </c>
      <c r="F195" s="388">
        <f t="shared" si="8"/>
        <v>5787</v>
      </c>
      <c r="G195" s="466">
        <f t="shared" si="6"/>
        <v>4185</v>
      </c>
      <c r="H195" s="465">
        <v>90</v>
      </c>
    </row>
    <row r="196" spans="1:8" x14ac:dyDescent="0.2">
      <c r="A196" s="378">
        <v>195</v>
      </c>
      <c r="B196" s="386"/>
      <c r="C196" s="558">
        <v>41.75</v>
      </c>
      <c r="D196" s="561"/>
      <c r="E196" s="389">
        <v>14559</v>
      </c>
      <c r="F196" s="388">
        <f t="shared" si="8"/>
        <v>5787</v>
      </c>
      <c r="G196" s="466">
        <f t="shared" si="6"/>
        <v>4185</v>
      </c>
      <c r="H196" s="465">
        <v>90</v>
      </c>
    </row>
    <row r="197" spans="1:8" x14ac:dyDescent="0.2">
      <c r="A197" s="378">
        <v>196</v>
      </c>
      <c r="B197" s="386"/>
      <c r="C197" s="558">
        <v>41.75</v>
      </c>
      <c r="D197" s="561"/>
      <c r="E197" s="389">
        <v>14559</v>
      </c>
      <c r="F197" s="388">
        <f t="shared" si="8"/>
        <v>5787</v>
      </c>
      <c r="G197" s="466">
        <f t="shared" si="6"/>
        <v>4185</v>
      </c>
      <c r="H197" s="465">
        <v>90</v>
      </c>
    </row>
    <row r="198" spans="1:8" x14ac:dyDescent="0.2">
      <c r="A198" s="378">
        <v>197</v>
      </c>
      <c r="B198" s="386"/>
      <c r="C198" s="558">
        <v>41.75</v>
      </c>
      <c r="D198" s="561"/>
      <c r="E198" s="389">
        <v>14559</v>
      </c>
      <c r="F198" s="388">
        <f t="shared" si="8"/>
        <v>5787</v>
      </c>
      <c r="G198" s="466">
        <f t="shared" si="6"/>
        <v>4185</v>
      </c>
      <c r="H198" s="465">
        <v>90</v>
      </c>
    </row>
    <row r="199" spans="1:8" x14ac:dyDescent="0.2">
      <c r="A199" s="378">
        <v>198</v>
      </c>
      <c r="B199" s="386"/>
      <c r="C199" s="558">
        <v>41.75</v>
      </c>
      <c r="D199" s="561"/>
      <c r="E199" s="389">
        <v>14559</v>
      </c>
      <c r="F199" s="388">
        <f t="shared" si="8"/>
        <v>5787</v>
      </c>
      <c r="G199" s="466">
        <f t="shared" si="6"/>
        <v>4185</v>
      </c>
      <c r="H199" s="465">
        <v>90</v>
      </c>
    </row>
    <row r="200" spans="1:8" x14ac:dyDescent="0.2">
      <c r="A200" s="378">
        <v>199</v>
      </c>
      <c r="B200" s="386"/>
      <c r="C200" s="558">
        <v>41.75</v>
      </c>
      <c r="D200" s="561"/>
      <c r="E200" s="389">
        <v>14559</v>
      </c>
      <c r="F200" s="388">
        <f t="shared" si="8"/>
        <v>5787</v>
      </c>
      <c r="G200" s="466">
        <f t="shared" si="6"/>
        <v>4185</v>
      </c>
      <c r="H200" s="465">
        <v>90</v>
      </c>
    </row>
    <row r="201" spans="1:8" x14ac:dyDescent="0.2">
      <c r="A201" s="378">
        <v>200</v>
      </c>
      <c r="B201" s="386"/>
      <c r="C201" s="558">
        <v>41.75</v>
      </c>
      <c r="D201" s="561"/>
      <c r="E201" s="389">
        <v>14559</v>
      </c>
      <c r="F201" s="388">
        <f t="shared" si="8"/>
        <v>5787</v>
      </c>
      <c r="G201" s="466">
        <f t="shared" si="6"/>
        <v>4185</v>
      </c>
      <c r="H201" s="465">
        <v>90</v>
      </c>
    </row>
    <row r="202" spans="1:8" x14ac:dyDescent="0.2">
      <c r="A202" s="378">
        <v>201</v>
      </c>
      <c r="B202" s="386"/>
      <c r="C202" s="558">
        <v>41.75</v>
      </c>
      <c r="D202" s="561"/>
      <c r="E202" s="389">
        <v>14559</v>
      </c>
      <c r="F202" s="388">
        <f t="shared" si="8"/>
        <v>5787</v>
      </c>
      <c r="G202" s="466">
        <f t="shared" si="6"/>
        <v>4185</v>
      </c>
      <c r="H202" s="465">
        <v>90</v>
      </c>
    </row>
    <row r="203" spans="1:8" x14ac:dyDescent="0.2">
      <c r="A203" s="378">
        <v>202</v>
      </c>
      <c r="B203" s="386"/>
      <c r="C203" s="558">
        <v>41.75</v>
      </c>
      <c r="D203" s="561"/>
      <c r="E203" s="389">
        <v>14559</v>
      </c>
      <c r="F203" s="388">
        <f t="shared" si="8"/>
        <v>5787</v>
      </c>
      <c r="G203" s="466">
        <f t="shared" si="6"/>
        <v>4185</v>
      </c>
      <c r="H203" s="465">
        <v>90</v>
      </c>
    </row>
    <row r="204" spans="1:8" x14ac:dyDescent="0.2">
      <c r="A204" s="378">
        <v>203</v>
      </c>
      <c r="B204" s="386"/>
      <c r="C204" s="558">
        <v>41.75</v>
      </c>
      <c r="D204" s="561"/>
      <c r="E204" s="389">
        <v>14559</v>
      </c>
      <c r="F204" s="388">
        <f t="shared" si="8"/>
        <v>5787</v>
      </c>
      <c r="G204" s="466">
        <f t="shared" si="6"/>
        <v>4185</v>
      </c>
      <c r="H204" s="465">
        <v>90</v>
      </c>
    </row>
    <row r="205" spans="1:8" x14ac:dyDescent="0.2">
      <c r="A205" s="378">
        <v>204</v>
      </c>
      <c r="B205" s="386"/>
      <c r="C205" s="558">
        <v>41.75</v>
      </c>
      <c r="D205" s="561"/>
      <c r="E205" s="389">
        <v>14559</v>
      </c>
      <c r="F205" s="388">
        <f t="shared" si="8"/>
        <v>5787</v>
      </c>
      <c r="G205" s="466">
        <f t="shared" ref="G205:G268" si="9">ROUND(12*(1/C205*E205),0)</f>
        <v>4185</v>
      </c>
      <c r="H205" s="465">
        <v>90</v>
      </c>
    </row>
    <row r="206" spans="1:8" x14ac:dyDescent="0.2">
      <c r="A206" s="378">
        <v>205</v>
      </c>
      <c r="B206" s="386"/>
      <c r="C206" s="558">
        <v>41.75</v>
      </c>
      <c r="D206" s="561"/>
      <c r="E206" s="389">
        <v>14559</v>
      </c>
      <c r="F206" s="388">
        <f t="shared" si="8"/>
        <v>5787</v>
      </c>
      <c r="G206" s="466">
        <f t="shared" si="9"/>
        <v>4185</v>
      </c>
      <c r="H206" s="465">
        <v>90</v>
      </c>
    </row>
    <row r="207" spans="1:8" x14ac:dyDescent="0.2">
      <c r="A207" s="378">
        <v>206</v>
      </c>
      <c r="B207" s="386"/>
      <c r="C207" s="558">
        <v>41.75</v>
      </c>
      <c r="D207" s="561"/>
      <c r="E207" s="389">
        <v>14559</v>
      </c>
      <c r="F207" s="388">
        <f t="shared" ref="F207:F270" si="10">ROUND(12*1.3614*(1/C207*E207)+H207,0)</f>
        <v>5787</v>
      </c>
      <c r="G207" s="466">
        <f t="shared" si="9"/>
        <v>4185</v>
      </c>
      <c r="H207" s="465">
        <v>90</v>
      </c>
    </row>
    <row r="208" spans="1:8" x14ac:dyDescent="0.2">
      <c r="A208" s="378">
        <v>207</v>
      </c>
      <c r="B208" s="386"/>
      <c r="C208" s="558">
        <v>41.75</v>
      </c>
      <c r="D208" s="561"/>
      <c r="E208" s="389">
        <v>14559</v>
      </c>
      <c r="F208" s="388">
        <f t="shared" si="10"/>
        <v>5787</v>
      </c>
      <c r="G208" s="466">
        <f t="shared" si="9"/>
        <v>4185</v>
      </c>
      <c r="H208" s="465">
        <v>90</v>
      </c>
    </row>
    <row r="209" spans="1:8" x14ac:dyDescent="0.2">
      <c r="A209" s="378">
        <v>208</v>
      </c>
      <c r="B209" s="386"/>
      <c r="C209" s="558">
        <v>41.75</v>
      </c>
      <c r="D209" s="561"/>
      <c r="E209" s="389">
        <v>14559</v>
      </c>
      <c r="F209" s="388">
        <f t="shared" si="10"/>
        <v>5787</v>
      </c>
      <c r="G209" s="466">
        <f t="shared" si="9"/>
        <v>4185</v>
      </c>
      <c r="H209" s="465">
        <v>90</v>
      </c>
    </row>
    <row r="210" spans="1:8" x14ac:dyDescent="0.2">
      <c r="A210" s="378">
        <v>209</v>
      </c>
      <c r="B210" s="386"/>
      <c r="C210" s="558">
        <v>41.75</v>
      </c>
      <c r="D210" s="561"/>
      <c r="E210" s="389">
        <v>14559</v>
      </c>
      <c r="F210" s="388">
        <f t="shared" si="10"/>
        <v>5787</v>
      </c>
      <c r="G210" s="466">
        <f t="shared" si="9"/>
        <v>4185</v>
      </c>
      <c r="H210" s="465">
        <v>90</v>
      </c>
    </row>
    <row r="211" spans="1:8" x14ac:dyDescent="0.2">
      <c r="A211" s="378">
        <v>210</v>
      </c>
      <c r="B211" s="386"/>
      <c r="C211" s="558">
        <v>41.75</v>
      </c>
      <c r="D211" s="561"/>
      <c r="E211" s="389">
        <v>14559</v>
      </c>
      <c r="F211" s="388">
        <f t="shared" si="10"/>
        <v>5787</v>
      </c>
      <c r="G211" s="466">
        <f t="shared" si="9"/>
        <v>4185</v>
      </c>
      <c r="H211" s="465">
        <v>90</v>
      </c>
    </row>
    <row r="212" spans="1:8" x14ac:dyDescent="0.2">
      <c r="A212" s="378">
        <v>211</v>
      </c>
      <c r="B212" s="386"/>
      <c r="C212" s="558">
        <v>41.75</v>
      </c>
      <c r="D212" s="561"/>
      <c r="E212" s="389">
        <v>14559</v>
      </c>
      <c r="F212" s="388">
        <f t="shared" si="10"/>
        <v>5787</v>
      </c>
      <c r="G212" s="466">
        <f t="shared" si="9"/>
        <v>4185</v>
      </c>
      <c r="H212" s="465">
        <v>90</v>
      </c>
    </row>
    <row r="213" spans="1:8" x14ac:dyDescent="0.2">
      <c r="A213" s="378">
        <v>212</v>
      </c>
      <c r="B213" s="386"/>
      <c r="C213" s="558">
        <v>41.75</v>
      </c>
      <c r="D213" s="561"/>
      <c r="E213" s="389">
        <v>14559</v>
      </c>
      <c r="F213" s="388">
        <f t="shared" si="10"/>
        <v>5787</v>
      </c>
      <c r="G213" s="466">
        <f t="shared" si="9"/>
        <v>4185</v>
      </c>
      <c r="H213" s="465">
        <v>90</v>
      </c>
    </row>
    <row r="214" spans="1:8" x14ac:dyDescent="0.2">
      <c r="A214" s="378">
        <v>213</v>
      </c>
      <c r="B214" s="386"/>
      <c r="C214" s="558">
        <v>41.75</v>
      </c>
      <c r="D214" s="561"/>
      <c r="E214" s="389">
        <v>14559</v>
      </c>
      <c r="F214" s="388">
        <f t="shared" si="10"/>
        <v>5787</v>
      </c>
      <c r="G214" s="466">
        <f t="shared" si="9"/>
        <v>4185</v>
      </c>
      <c r="H214" s="465">
        <v>90</v>
      </c>
    </row>
    <row r="215" spans="1:8" x14ac:dyDescent="0.2">
      <c r="A215" s="378">
        <v>214</v>
      </c>
      <c r="B215" s="386"/>
      <c r="C215" s="558">
        <v>41.75</v>
      </c>
      <c r="D215" s="561"/>
      <c r="E215" s="389">
        <v>14559</v>
      </c>
      <c r="F215" s="388">
        <f t="shared" si="10"/>
        <v>5787</v>
      </c>
      <c r="G215" s="466">
        <f t="shared" si="9"/>
        <v>4185</v>
      </c>
      <c r="H215" s="465">
        <v>90</v>
      </c>
    </row>
    <row r="216" spans="1:8" x14ac:dyDescent="0.2">
      <c r="A216" s="378">
        <v>215</v>
      </c>
      <c r="B216" s="386"/>
      <c r="C216" s="558">
        <v>41.75</v>
      </c>
      <c r="D216" s="561"/>
      <c r="E216" s="389">
        <v>14559</v>
      </c>
      <c r="F216" s="388">
        <f t="shared" si="10"/>
        <v>5787</v>
      </c>
      <c r="G216" s="466">
        <f t="shared" si="9"/>
        <v>4185</v>
      </c>
      <c r="H216" s="465">
        <v>90</v>
      </c>
    </row>
    <row r="217" spans="1:8" x14ac:dyDescent="0.2">
      <c r="A217" s="378">
        <v>216</v>
      </c>
      <c r="B217" s="386"/>
      <c r="C217" s="558">
        <v>41.75</v>
      </c>
      <c r="D217" s="561"/>
      <c r="E217" s="389">
        <v>14559</v>
      </c>
      <c r="F217" s="388">
        <f t="shared" si="10"/>
        <v>5787</v>
      </c>
      <c r="G217" s="466">
        <f t="shared" si="9"/>
        <v>4185</v>
      </c>
      <c r="H217" s="465">
        <v>90</v>
      </c>
    </row>
    <row r="218" spans="1:8" x14ac:dyDescent="0.2">
      <c r="A218" s="378">
        <v>217</v>
      </c>
      <c r="B218" s="386"/>
      <c r="C218" s="558">
        <v>41.75</v>
      </c>
      <c r="D218" s="561"/>
      <c r="E218" s="389">
        <v>14559</v>
      </c>
      <c r="F218" s="388">
        <f t="shared" si="10"/>
        <v>5787</v>
      </c>
      <c r="G218" s="466">
        <f t="shared" si="9"/>
        <v>4185</v>
      </c>
      <c r="H218" s="465">
        <v>90</v>
      </c>
    </row>
    <row r="219" spans="1:8" x14ac:dyDescent="0.2">
      <c r="A219" s="378">
        <v>218</v>
      </c>
      <c r="B219" s="386"/>
      <c r="C219" s="558">
        <v>41.75</v>
      </c>
      <c r="D219" s="561"/>
      <c r="E219" s="389">
        <v>14559</v>
      </c>
      <c r="F219" s="388">
        <f t="shared" si="10"/>
        <v>5787</v>
      </c>
      <c r="G219" s="466">
        <f t="shared" si="9"/>
        <v>4185</v>
      </c>
      <c r="H219" s="465">
        <v>90</v>
      </c>
    </row>
    <row r="220" spans="1:8" x14ac:dyDescent="0.2">
      <c r="A220" s="378">
        <v>219</v>
      </c>
      <c r="B220" s="386"/>
      <c r="C220" s="558">
        <v>41.75</v>
      </c>
      <c r="D220" s="561"/>
      <c r="E220" s="389">
        <v>14559</v>
      </c>
      <c r="F220" s="388">
        <f t="shared" si="10"/>
        <v>5787</v>
      </c>
      <c r="G220" s="466">
        <f t="shared" si="9"/>
        <v>4185</v>
      </c>
      <c r="H220" s="465">
        <v>90</v>
      </c>
    </row>
    <row r="221" spans="1:8" x14ac:dyDescent="0.2">
      <c r="A221" s="378">
        <v>220</v>
      </c>
      <c r="B221" s="386"/>
      <c r="C221" s="558">
        <v>41.75</v>
      </c>
      <c r="D221" s="561"/>
      <c r="E221" s="389">
        <v>14559</v>
      </c>
      <c r="F221" s="388">
        <f t="shared" si="10"/>
        <v>5787</v>
      </c>
      <c r="G221" s="466">
        <f t="shared" si="9"/>
        <v>4185</v>
      </c>
      <c r="H221" s="465">
        <v>90</v>
      </c>
    </row>
    <row r="222" spans="1:8" x14ac:dyDescent="0.2">
      <c r="A222" s="378">
        <v>221</v>
      </c>
      <c r="B222" s="386"/>
      <c r="C222" s="558">
        <v>41.75</v>
      </c>
      <c r="D222" s="561"/>
      <c r="E222" s="389">
        <v>14559</v>
      </c>
      <c r="F222" s="388">
        <f t="shared" si="10"/>
        <v>5787</v>
      </c>
      <c r="G222" s="466">
        <f t="shared" si="9"/>
        <v>4185</v>
      </c>
      <c r="H222" s="465">
        <v>90</v>
      </c>
    </row>
    <row r="223" spans="1:8" x14ac:dyDescent="0.2">
      <c r="A223" s="378">
        <v>222</v>
      </c>
      <c r="B223" s="386"/>
      <c r="C223" s="558">
        <v>41.75</v>
      </c>
      <c r="D223" s="561"/>
      <c r="E223" s="389">
        <v>14559</v>
      </c>
      <c r="F223" s="388">
        <f t="shared" si="10"/>
        <v>5787</v>
      </c>
      <c r="G223" s="466">
        <f t="shared" si="9"/>
        <v>4185</v>
      </c>
      <c r="H223" s="465">
        <v>90</v>
      </c>
    </row>
    <row r="224" spans="1:8" x14ac:dyDescent="0.2">
      <c r="A224" s="378">
        <v>223</v>
      </c>
      <c r="B224" s="386"/>
      <c r="C224" s="558">
        <v>41.75</v>
      </c>
      <c r="D224" s="561"/>
      <c r="E224" s="389">
        <v>14559</v>
      </c>
      <c r="F224" s="388">
        <f t="shared" si="10"/>
        <v>5787</v>
      </c>
      <c r="G224" s="466">
        <f t="shared" si="9"/>
        <v>4185</v>
      </c>
      <c r="H224" s="465">
        <v>90</v>
      </c>
    </row>
    <row r="225" spans="1:8" x14ac:dyDescent="0.2">
      <c r="A225" s="378">
        <v>224</v>
      </c>
      <c r="B225" s="386"/>
      <c r="C225" s="558">
        <v>41.75</v>
      </c>
      <c r="D225" s="561"/>
      <c r="E225" s="389">
        <v>14559</v>
      </c>
      <c r="F225" s="388">
        <f t="shared" si="10"/>
        <v>5787</v>
      </c>
      <c r="G225" s="466">
        <f t="shared" si="9"/>
        <v>4185</v>
      </c>
      <c r="H225" s="465">
        <v>90</v>
      </c>
    </row>
    <row r="226" spans="1:8" x14ac:dyDescent="0.2">
      <c r="A226" s="378">
        <v>225</v>
      </c>
      <c r="B226" s="386"/>
      <c r="C226" s="558">
        <v>41.75</v>
      </c>
      <c r="D226" s="561"/>
      <c r="E226" s="389">
        <v>14559</v>
      </c>
      <c r="F226" s="388">
        <f t="shared" si="10"/>
        <v>5787</v>
      </c>
      <c r="G226" s="466">
        <f t="shared" si="9"/>
        <v>4185</v>
      </c>
      <c r="H226" s="465">
        <v>90</v>
      </c>
    </row>
    <row r="227" spans="1:8" x14ac:dyDescent="0.2">
      <c r="A227" s="378">
        <v>226</v>
      </c>
      <c r="B227" s="386"/>
      <c r="C227" s="558">
        <v>41.75</v>
      </c>
      <c r="D227" s="561"/>
      <c r="E227" s="389">
        <v>14559</v>
      </c>
      <c r="F227" s="388">
        <f t="shared" si="10"/>
        <v>5787</v>
      </c>
      <c r="G227" s="466">
        <f t="shared" si="9"/>
        <v>4185</v>
      </c>
      <c r="H227" s="465">
        <v>90</v>
      </c>
    </row>
    <row r="228" spans="1:8" x14ac:dyDescent="0.2">
      <c r="A228" s="378">
        <v>227</v>
      </c>
      <c r="B228" s="386"/>
      <c r="C228" s="558">
        <v>41.75</v>
      </c>
      <c r="D228" s="561"/>
      <c r="E228" s="389">
        <v>14559</v>
      </c>
      <c r="F228" s="388">
        <f t="shared" si="10"/>
        <v>5787</v>
      </c>
      <c r="G228" s="466">
        <f t="shared" si="9"/>
        <v>4185</v>
      </c>
      <c r="H228" s="465">
        <v>90</v>
      </c>
    </row>
    <row r="229" spans="1:8" x14ac:dyDescent="0.2">
      <c r="A229" s="378">
        <v>228</v>
      </c>
      <c r="B229" s="386"/>
      <c r="C229" s="558">
        <v>41.75</v>
      </c>
      <c r="D229" s="561"/>
      <c r="E229" s="389">
        <v>14559</v>
      </c>
      <c r="F229" s="388">
        <f t="shared" si="10"/>
        <v>5787</v>
      </c>
      <c r="G229" s="466">
        <f t="shared" si="9"/>
        <v>4185</v>
      </c>
      <c r="H229" s="465">
        <v>90</v>
      </c>
    </row>
    <row r="230" spans="1:8" x14ac:dyDescent="0.2">
      <c r="A230" s="378">
        <v>229</v>
      </c>
      <c r="B230" s="386"/>
      <c r="C230" s="558">
        <v>41.75</v>
      </c>
      <c r="D230" s="561"/>
      <c r="E230" s="389">
        <v>14559</v>
      </c>
      <c r="F230" s="388">
        <f t="shared" si="10"/>
        <v>5787</v>
      </c>
      <c r="G230" s="466">
        <f t="shared" si="9"/>
        <v>4185</v>
      </c>
      <c r="H230" s="465">
        <v>90</v>
      </c>
    </row>
    <row r="231" spans="1:8" x14ac:dyDescent="0.2">
      <c r="A231" s="378">
        <v>230</v>
      </c>
      <c r="B231" s="386"/>
      <c r="C231" s="558">
        <v>41.75</v>
      </c>
      <c r="D231" s="561"/>
      <c r="E231" s="389">
        <v>14559</v>
      </c>
      <c r="F231" s="388">
        <f t="shared" si="10"/>
        <v>5787</v>
      </c>
      <c r="G231" s="466">
        <f t="shared" si="9"/>
        <v>4185</v>
      </c>
      <c r="H231" s="465">
        <v>90</v>
      </c>
    </row>
    <row r="232" spans="1:8" x14ac:dyDescent="0.2">
      <c r="A232" s="378">
        <v>231</v>
      </c>
      <c r="B232" s="386"/>
      <c r="C232" s="558">
        <v>41.75</v>
      </c>
      <c r="D232" s="561"/>
      <c r="E232" s="389">
        <v>14559</v>
      </c>
      <c r="F232" s="388">
        <f t="shared" si="10"/>
        <v>5787</v>
      </c>
      <c r="G232" s="466">
        <f t="shared" si="9"/>
        <v>4185</v>
      </c>
      <c r="H232" s="465">
        <v>90</v>
      </c>
    </row>
    <row r="233" spans="1:8" x14ac:dyDescent="0.2">
      <c r="A233" s="378">
        <v>232</v>
      </c>
      <c r="B233" s="386"/>
      <c r="C233" s="558">
        <v>41.75</v>
      </c>
      <c r="D233" s="561"/>
      <c r="E233" s="389">
        <v>14559</v>
      </c>
      <c r="F233" s="388">
        <f t="shared" si="10"/>
        <v>5787</v>
      </c>
      <c r="G233" s="466">
        <f t="shared" si="9"/>
        <v>4185</v>
      </c>
      <c r="H233" s="465">
        <v>90</v>
      </c>
    </row>
    <row r="234" spans="1:8" x14ac:dyDescent="0.2">
      <c r="A234" s="378">
        <v>233</v>
      </c>
      <c r="B234" s="386"/>
      <c r="C234" s="558">
        <v>41.75</v>
      </c>
      <c r="D234" s="561"/>
      <c r="E234" s="389">
        <v>14559</v>
      </c>
      <c r="F234" s="388">
        <f t="shared" si="10"/>
        <v>5787</v>
      </c>
      <c r="G234" s="466">
        <f t="shared" si="9"/>
        <v>4185</v>
      </c>
      <c r="H234" s="465">
        <v>90</v>
      </c>
    </row>
    <row r="235" spans="1:8" x14ac:dyDescent="0.2">
      <c r="A235" s="378">
        <v>234</v>
      </c>
      <c r="B235" s="386"/>
      <c r="C235" s="558">
        <v>41.75</v>
      </c>
      <c r="D235" s="561"/>
      <c r="E235" s="389">
        <v>14559</v>
      </c>
      <c r="F235" s="388">
        <f t="shared" si="10"/>
        <v>5787</v>
      </c>
      <c r="G235" s="466">
        <f t="shared" si="9"/>
        <v>4185</v>
      </c>
      <c r="H235" s="465">
        <v>90</v>
      </c>
    </row>
    <row r="236" spans="1:8" x14ac:dyDescent="0.2">
      <c r="A236" s="378">
        <v>235</v>
      </c>
      <c r="B236" s="386"/>
      <c r="C236" s="558">
        <v>41.75</v>
      </c>
      <c r="D236" s="561"/>
      <c r="E236" s="389">
        <v>14559</v>
      </c>
      <c r="F236" s="388">
        <f t="shared" si="10"/>
        <v>5787</v>
      </c>
      <c r="G236" s="466">
        <f t="shared" si="9"/>
        <v>4185</v>
      </c>
      <c r="H236" s="465">
        <v>90</v>
      </c>
    </row>
    <row r="237" spans="1:8" x14ac:dyDescent="0.2">
      <c r="A237" s="378">
        <v>236</v>
      </c>
      <c r="B237" s="386"/>
      <c r="C237" s="558">
        <v>41.75</v>
      </c>
      <c r="D237" s="561"/>
      <c r="E237" s="389">
        <v>14559</v>
      </c>
      <c r="F237" s="388">
        <f t="shared" si="10"/>
        <v>5787</v>
      </c>
      <c r="G237" s="466">
        <f t="shared" si="9"/>
        <v>4185</v>
      </c>
      <c r="H237" s="465">
        <v>90</v>
      </c>
    </row>
    <row r="238" spans="1:8" x14ac:dyDescent="0.2">
      <c r="A238" s="378">
        <v>237</v>
      </c>
      <c r="B238" s="386"/>
      <c r="C238" s="558">
        <v>41.75</v>
      </c>
      <c r="D238" s="561"/>
      <c r="E238" s="389">
        <v>14559</v>
      </c>
      <c r="F238" s="388">
        <f t="shared" si="10"/>
        <v>5787</v>
      </c>
      <c r="G238" s="466">
        <f t="shared" si="9"/>
        <v>4185</v>
      </c>
      <c r="H238" s="465">
        <v>90</v>
      </c>
    </row>
    <row r="239" spans="1:8" x14ac:dyDescent="0.2">
      <c r="A239" s="378">
        <v>238</v>
      </c>
      <c r="B239" s="386"/>
      <c r="C239" s="558">
        <v>41.75</v>
      </c>
      <c r="D239" s="561"/>
      <c r="E239" s="389">
        <v>14559</v>
      </c>
      <c r="F239" s="388">
        <f t="shared" si="10"/>
        <v>5787</v>
      </c>
      <c r="G239" s="466">
        <f t="shared" si="9"/>
        <v>4185</v>
      </c>
      <c r="H239" s="465">
        <v>90</v>
      </c>
    </row>
    <row r="240" spans="1:8" x14ac:dyDescent="0.2">
      <c r="A240" s="378">
        <v>239</v>
      </c>
      <c r="B240" s="386"/>
      <c r="C240" s="558">
        <v>41.75</v>
      </c>
      <c r="D240" s="561"/>
      <c r="E240" s="389">
        <v>14559</v>
      </c>
      <c r="F240" s="388">
        <f t="shared" si="10"/>
        <v>5787</v>
      </c>
      <c r="G240" s="466">
        <f t="shared" si="9"/>
        <v>4185</v>
      </c>
      <c r="H240" s="465">
        <v>90</v>
      </c>
    </row>
    <row r="241" spans="1:8" x14ac:dyDescent="0.2">
      <c r="A241" s="378">
        <v>240</v>
      </c>
      <c r="B241" s="386"/>
      <c r="C241" s="558">
        <v>41.75</v>
      </c>
      <c r="D241" s="561"/>
      <c r="E241" s="389">
        <v>14559</v>
      </c>
      <c r="F241" s="388">
        <f t="shared" si="10"/>
        <v>5787</v>
      </c>
      <c r="G241" s="466">
        <f t="shared" si="9"/>
        <v>4185</v>
      </c>
      <c r="H241" s="465">
        <v>90</v>
      </c>
    </row>
    <row r="242" spans="1:8" x14ac:dyDescent="0.2">
      <c r="A242" s="378">
        <v>241</v>
      </c>
      <c r="B242" s="386"/>
      <c r="C242" s="558">
        <v>41.75</v>
      </c>
      <c r="D242" s="561"/>
      <c r="E242" s="389">
        <v>14559</v>
      </c>
      <c r="F242" s="388">
        <f t="shared" si="10"/>
        <v>5787</v>
      </c>
      <c r="G242" s="466">
        <f t="shared" si="9"/>
        <v>4185</v>
      </c>
      <c r="H242" s="465">
        <v>90</v>
      </c>
    </row>
    <row r="243" spans="1:8" x14ac:dyDescent="0.2">
      <c r="A243" s="378">
        <v>242</v>
      </c>
      <c r="B243" s="386"/>
      <c r="C243" s="558">
        <v>41.75</v>
      </c>
      <c r="D243" s="561"/>
      <c r="E243" s="389">
        <v>14559</v>
      </c>
      <c r="F243" s="388">
        <f t="shared" si="10"/>
        <v>5787</v>
      </c>
      <c r="G243" s="466">
        <f t="shared" si="9"/>
        <v>4185</v>
      </c>
      <c r="H243" s="465">
        <v>90</v>
      </c>
    </row>
    <row r="244" spans="1:8" x14ac:dyDescent="0.2">
      <c r="A244" s="378">
        <v>243</v>
      </c>
      <c r="B244" s="386"/>
      <c r="C244" s="558">
        <v>41.75</v>
      </c>
      <c r="D244" s="561"/>
      <c r="E244" s="389">
        <v>14559</v>
      </c>
      <c r="F244" s="388">
        <f t="shared" si="10"/>
        <v>5787</v>
      </c>
      <c r="G244" s="466">
        <f t="shared" si="9"/>
        <v>4185</v>
      </c>
      <c r="H244" s="465">
        <v>90</v>
      </c>
    </row>
    <row r="245" spans="1:8" x14ac:dyDescent="0.2">
      <c r="A245" s="378">
        <v>244</v>
      </c>
      <c r="B245" s="386"/>
      <c r="C245" s="558">
        <v>41.75</v>
      </c>
      <c r="D245" s="561"/>
      <c r="E245" s="389">
        <v>14559</v>
      </c>
      <c r="F245" s="388">
        <f t="shared" si="10"/>
        <v>5787</v>
      </c>
      <c r="G245" s="466">
        <f t="shared" si="9"/>
        <v>4185</v>
      </c>
      <c r="H245" s="465">
        <v>90</v>
      </c>
    </row>
    <row r="246" spans="1:8" x14ac:dyDescent="0.2">
      <c r="A246" s="378">
        <v>245</v>
      </c>
      <c r="B246" s="386"/>
      <c r="C246" s="558">
        <v>41.75</v>
      </c>
      <c r="D246" s="561"/>
      <c r="E246" s="389">
        <v>14559</v>
      </c>
      <c r="F246" s="388">
        <f t="shared" si="10"/>
        <v>5787</v>
      </c>
      <c r="G246" s="466">
        <f t="shared" si="9"/>
        <v>4185</v>
      </c>
      <c r="H246" s="465">
        <v>90</v>
      </c>
    </row>
    <row r="247" spans="1:8" x14ac:dyDescent="0.2">
      <c r="A247" s="378">
        <v>246</v>
      </c>
      <c r="B247" s="386"/>
      <c r="C247" s="558">
        <v>41.75</v>
      </c>
      <c r="D247" s="561"/>
      <c r="E247" s="389">
        <v>14559</v>
      </c>
      <c r="F247" s="388">
        <f t="shared" si="10"/>
        <v>5787</v>
      </c>
      <c r="G247" s="466">
        <f t="shared" si="9"/>
        <v>4185</v>
      </c>
      <c r="H247" s="465">
        <v>90</v>
      </c>
    </row>
    <row r="248" spans="1:8" x14ac:dyDescent="0.2">
      <c r="A248" s="378">
        <v>247</v>
      </c>
      <c r="B248" s="386"/>
      <c r="C248" s="558">
        <v>41.75</v>
      </c>
      <c r="D248" s="561"/>
      <c r="E248" s="389">
        <v>14559</v>
      </c>
      <c r="F248" s="388">
        <f t="shared" si="10"/>
        <v>5787</v>
      </c>
      <c r="G248" s="466">
        <f t="shared" si="9"/>
        <v>4185</v>
      </c>
      <c r="H248" s="465">
        <v>90</v>
      </c>
    </row>
    <row r="249" spans="1:8" x14ac:dyDescent="0.2">
      <c r="A249" s="378">
        <v>248</v>
      </c>
      <c r="B249" s="386"/>
      <c r="C249" s="558">
        <v>41.75</v>
      </c>
      <c r="D249" s="561"/>
      <c r="E249" s="389">
        <v>14559</v>
      </c>
      <c r="F249" s="388">
        <f t="shared" si="10"/>
        <v>5787</v>
      </c>
      <c r="G249" s="466">
        <f t="shared" si="9"/>
        <v>4185</v>
      </c>
      <c r="H249" s="465">
        <v>90</v>
      </c>
    </row>
    <row r="250" spans="1:8" x14ac:dyDescent="0.2">
      <c r="A250" s="378">
        <v>249</v>
      </c>
      <c r="B250" s="386"/>
      <c r="C250" s="558">
        <v>41.75</v>
      </c>
      <c r="D250" s="561"/>
      <c r="E250" s="389">
        <v>14559</v>
      </c>
      <c r="F250" s="388">
        <f t="shared" si="10"/>
        <v>5787</v>
      </c>
      <c r="G250" s="466">
        <f t="shared" si="9"/>
        <v>4185</v>
      </c>
      <c r="H250" s="465">
        <v>90</v>
      </c>
    </row>
    <row r="251" spans="1:8" x14ac:dyDescent="0.2">
      <c r="A251" s="378">
        <v>250</v>
      </c>
      <c r="B251" s="386"/>
      <c r="C251" s="558">
        <v>41.75</v>
      </c>
      <c r="D251" s="561"/>
      <c r="E251" s="389">
        <v>14559</v>
      </c>
      <c r="F251" s="388">
        <f t="shared" si="10"/>
        <v>5787</v>
      </c>
      <c r="G251" s="466">
        <f t="shared" si="9"/>
        <v>4185</v>
      </c>
      <c r="H251" s="465">
        <v>90</v>
      </c>
    </row>
    <row r="252" spans="1:8" x14ac:dyDescent="0.2">
      <c r="A252" s="378">
        <v>251</v>
      </c>
      <c r="B252" s="386"/>
      <c r="C252" s="558">
        <v>41.75</v>
      </c>
      <c r="D252" s="561"/>
      <c r="E252" s="389">
        <v>14559</v>
      </c>
      <c r="F252" s="388">
        <f t="shared" si="10"/>
        <v>5787</v>
      </c>
      <c r="G252" s="466">
        <f t="shared" si="9"/>
        <v>4185</v>
      </c>
      <c r="H252" s="465">
        <v>90</v>
      </c>
    </row>
    <row r="253" spans="1:8" x14ac:dyDescent="0.2">
      <c r="A253" s="378">
        <v>252</v>
      </c>
      <c r="B253" s="386"/>
      <c r="C253" s="558">
        <v>41.75</v>
      </c>
      <c r="D253" s="561"/>
      <c r="E253" s="389">
        <v>14559</v>
      </c>
      <c r="F253" s="388">
        <f t="shared" si="10"/>
        <v>5787</v>
      </c>
      <c r="G253" s="466">
        <f t="shared" si="9"/>
        <v>4185</v>
      </c>
      <c r="H253" s="465">
        <v>90</v>
      </c>
    </row>
    <row r="254" spans="1:8" x14ac:dyDescent="0.2">
      <c r="A254" s="378">
        <v>253</v>
      </c>
      <c r="B254" s="386"/>
      <c r="C254" s="558">
        <v>41.75</v>
      </c>
      <c r="D254" s="561"/>
      <c r="E254" s="389">
        <v>14559</v>
      </c>
      <c r="F254" s="388">
        <f t="shared" si="10"/>
        <v>5787</v>
      </c>
      <c r="G254" s="466">
        <f t="shared" si="9"/>
        <v>4185</v>
      </c>
      <c r="H254" s="465">
        <v>90</v>
      </c>
    </row>
    <row r="255" spans="1:8" x14ac:dyDescent="0.2">
      <c r="A255" s="378">
        <v>254</v>
      </c>
      <c r="B255" s="386"/>
      <c r="C255" s="558">
        <v>41.75</v>
      </c>
      <c r="D255" s="561"/>
      <c r="E255" s="389">
        <v>14559</v>
      </c>
      <c r="F255" s="388">
        <f t="shared" si="10"/>
        <v>5787</v>
      </c>
      <c r="G255" s="466">
        <f t="shared" si="9"/>
        <v>4185</v>
      </c>
      <c r="H255" s="465">
        <v>90</v>
      </c>
    </row>
    <row r="256" spans="1:8" x14ac:dyDescent="0.2">
      <c r="A256" s="378">
        <v>255</v>
      </c>
      <c r="B256" s="386"/>
      <c r="C256" s="558">
        <v>41.75</v>
      </c>
      <c r="D256" s="561"/>
      <c r="E256" s="389">
        <v>14559</v>
      </c>
      <c r="F256" s="388">
        <f t="shared" si="10"/>
        <v>5787</v>
      </c>
      <c r="G256" s="466">
        <f t="shared" si="9"/>
        <v>4185</v>
      </c>
      <c r="H256" s="465">
        <v>90</v>
      </c>
    </row>
    <row r="257" spans="1:8" x14ac:dyDescent="0.2">
      <c r="A257" s="378">
        <v>256</v>
      </c>
      <c r="B257" s="386"/>
      <c r="C257" s="558">
        <v>41.75</v>
      </c>
      <c r="D257" s="561"/>
      <c r="E257" s="389">
        <v>14559</v>
      </c>
      <c r="F257" s="388">
        <f t="shared" si="10"/>
        <v>5787</v>
      </c>
      <c r="G257" s="466">
        <f t="shared" si="9"/>
        <v>4185</v>
      </c>
      <c r="H257" s="465">
        <v>90</v>
      </c>
    </row>
    <row r="258" spans="1:8" x14ac:dyDescent="0.2">
      <c r="A258" s="378">
        <v>257</v>
      </c>
      <c r="B258" s="386"/>
      <c r="C258" s="558">
        <v>41.75</v>
      </c>
      <c r="D258" s="561"/>
      <c r="E258" s="389">
        <v>14559</v>
      </c>
      <c r="F258" s="388">
        <f t="shared" si="10"/>
        <v>5787</v>
      </c>
      <c r="G258" s="466">
        <f t="shared" si="9"/>
        <v>4185</v>
      </c>
      <c r="H258" s="465">
        <v>90</v>
      </c>
    </row>
    <row r="259" spans="1:8" x14ac:dyDescent="0.2">
      <c r="A259" s="378">
        <v>258</v>
      </c>
      <c r="B259" s="386"/>
      <c r="C259" s="558">
        <v>41.75</v>
      </c>
      <c r="D259" s="561"/>
      <c r="E259" s="389">
        <v>14559</v>
      </c>
      <c r="F259" s="388">
        <f t="shared" si="10"/>
        <v>5787</v>
      </c>
      <c r="G259" s="466">
        <f t="shared" si="9"/>
        <v>4185</v>
      </c>
      <c r="H259" s="465">
        <v>90</v>
      </c>
    </row>
    <row r="260" spans="1:8" x14ac:dyDescent="0.2">
      <c r="A260" s="378">
        <v>259</v>
      </c>
      <c r="B260" s="386"/>
      <c r="C260" s="558">
        <v>41.75</v>
      </c>
      <c r="D260" s="561"/>
      <c r="E260" s="389">
        <v>14559</v>
      </c>
      <c r="F260" s="388">
        <f t="shared" si="10"/>
        <v>5787</v>
      </c>
      <c r="G260" s="466">
        <f t="shared" si="9"/>
        <v>4185</v>
      </c>
      <c r="H260" s="465">
        <v>90</v>
      </c>
    </row>
    <row r="261" spans="1:8" x14ac:dyDescent="0.2">
      <c r="A261" s="378">
        <v>260</v>
      </c>
      <c r="B261" s="386"/>
      <c r="C261" s="558">
        <v>41.75</v>
      </c>
      <c r="D261" s="561"/>
      <c r="E261" s="389">
        <v>14559</v>
      </c>
      <c r="F261" s="388">
        <f t="shared" si="10"/>
        <v>5787</v>
      </c>
      <c r="G261" s="466">
        <f t="shared" si="9"/>
        <v>4185</v>
      </c>
      <c r="H261" s="465">
        <v>90</v>
      </c>
    </row>
    <row r="262" spans="1:8" x14ac:dyDescent="0.2">
      <c r="A262" s="378">
        <v>261</v>
      </c>
      <c r="B262" s="386"/>
      <c r="C262" s="558">
        <v>41.75</v>
      </c>
      <c r="D262" s="561"/>
      <c r="E262" s="389">
        <v>14559</v>
      </c>
      <c r="F262" s="388">
        <f t="shared" si="10"/>
        <v>5787</v>
      </c>
      <c r="G262" s="466">
        <f t="shared" si="9"/>
        <v>4185</v>
      </c>
      <c r="H262" s="465">
        <v>90</v>
      </c>
    </row>
    <row r="263" spans="1:8" x14ac:dyDescent="0.2">
      <c r="A263" s="378">
        <v>262</v>
      </c>
      <c r="B263" s="386"/>
      <c r="C263" s="558">
        <v>41.75</v>
      </c>
      <c r="D263" s="561"/>
      <c r="E263" s="389">
        <v>14559</v>
      </c>
      <c r="F263" s="388">
        <f t="shared" si="10"/>
        <v>5787</v>
      </c>
      <c r="G263" s="466">
        <f t="shared" si="9"/>
        <v>4185</v>
      </c>
      <c r="H263" s="465">
        <v>90</v>
      </c>
    </row>
    <row r="264" spans="1:8" x14ac:dyDescent="0.2">
      <c r="A264" s="378">
        <v>263</v>
      </c>
      <c r="B264" s="386"/>
      <c r="C264" s="558">
        <v>41.75</v>
      </c>
      <c r="D264" s="561"/>
      <c r="E264" s="389">
        <v>14559</v>
      </c>
      <c r="F264" s="388">
        <f t="shared" si="10"/>
        <v>5787</v>
      </c>
      <c r="G264" s="466">
        <f t="shared" si="9"/>
        <v>4185</v>
      </c>
      <c r="H264" s="465">
        <v>90</v>
      </c>
    </row>
    <row r="265" spans="1:8" x14ac:dyDescent="0.2">
      <c r="A265" s="378">
        <v>264</v>
      </c>
      <c r="B265" s="386"/>
      <c r="C265" s="558">
        <v>41.75</v>
      </c>
      <c r="D265" s="561"/>
      <c r="E265" s="389">
        <v>14559</v>
      </c>
      <c r="F265" s="388">
        <f t="shared" si="10"/>
        <v>5787</v>
      </c>
      <c r="G265" s="466">
        <f t="shared" si="9"/>
        <v>4185</v>
      </c>
      <c r="H265" s="465">
        <v>90</v>
      </c>
    </row>
    <row r="266" spans="1:8" x14ac:dyDescent="0.2">
      <c r="A266" s="378">
        <v>265</v>
      </c>
      <c r="B266" s="386"/>
      <c r="C266" s="558">
        <v>41.75</v>
      </c>
      <c r="D266" s="561"/>
      <c r="E266" s="389">
        <v>14559</v>
      </c>
      <c r="F266" s="388">
        <f t="shared" si="10"/>
        <v>5787</v>
      </c>
      <c r="G266" s="466">
        <f t="shared" si="9"/>
        <v>4185</v>
      </c>
      <c r="H266" s="465">
        <v>90</v>
      </c>
    </row>
    <row r="267" spans="1:8" x14ac:dyDescent="0.2">
      <c r="A267" s="378">
        <v>266</v>
      </c>
      <c r="B267" s="386"/>
      <c r="C267" s="558">
        <v>41.75</v>
      </c>
      <c r="D267" s="561"/>
      <c r="E267" s="389">
        <v>14559</v>
      </c>
      <c r="F267" s="388">
        <f t="shared" si="10"/>
        <v>5787</v>
      </c>
      <c r="G267" s="466">
        <f t="shared" si="9"/>
        <v>4185</v>
      </c>
      <c r="H267" s="465">
        <v>90</v>
      </c>
    </row>
    <row r="268" spans="1:8" x14ac:dyDescent="0.2">
      <c r="A268" s="378">
        <v>267</v>
      </c>
      <c r="B268" s="386"/>
      <c r="C268" s="558">
        <v>41.75</v>
      </c>
      <c r="D268" s="561"/>
      <c r="E268" s="389">
        <v>14559</v>
      </c>
      <c r="F268" s="388">
        <f t="shared" si="10"/>
        <v>5787</v>
      </c>
      <c r="G268" s="466">
        <f t="shared" si="9"/>
        <v>4185</v>
      </c>
      <c r="H268" s="465">
        <v>90</v>
      </c>
    </row>
    <row r="269" spans="1:8" x14ac:dyDescent="0.2">
      <c r="A269" s="378">
        <v>268</v>
      </c>
      <c r="B269" s="386"/>
      <c r="C269" s="558">
        <v>41.75</v>
      </c>
      <c r="D269" s="561"/>
      <c r="E269" s="389">
        <v>14559</v>
      </c>
      <c r="F269" s="388">
        <f t="shared" si="10"/>
        <v>5787</v>
      </c>
      <c r="G269" s="466">
        <f t="shared" ref="G269:G332" si="11">ROUND(12*(1/C269*E269),0)</f>
        <v>4185</v>
      </c>
      <c r="H269" s="465">
        <v>90</v>
      </c>
    </row>
    <row r="270" spans="1:8" x14ac:dyDescent="0.2">
      <c r="A270" s="378">
        <v>269</v>
      </c>
      <c r="B270" s="386"/>
      <c r="C270" s="558">
        <v>41.75</v>
      </c>
      <c r="D270" s="561"/>
      <c r="E270" s="389">
        <v>14559</v>
      </c>
      <c r="F270" s="388">
        <f t="shared" si="10"/>
        <v>5787</v>
      </c>
      <c r="G270" s="466">
        <f t="shared" si="11"/>
        <v>4185</v>
      </c>
      <c r="H270" s="465">
        <v>90</v>
      </c>
    </row>
    <row r="271" spans="1:8" x14ac:dyDescent="0.2">
      <c r="A271" s="378">
        <v>270</v>
      </c>
      <c r="B271" s="386"/>
      <c r="C271" s="558">
        <v>41.75</v>
      </c>
      <c r="D271" s="561"/>
      <c r="E271" s="389">
        <v>14559</v>
      </c>
      <c r="F271" s="388">
        <f t="shared" ref="F271:F334" si="12">ROUND(12*1.3614*(1/C271*E271)+H271,0)</f>
        <v>5787</v>
      </c>
      <c r="G271" s="466">
        <f t="shared" si="11"/>
        <v>4185</v>
      </c>
      <c r="H271" s="465">
        <v>90</v>
      </c>
    </row>
    <row r="272" spans="1:8" x14ac:dyDescent="0.2">
      <c r="A272" s="378">
        <v>271</v>
      </c>
      <c r="B272" s="386"/>
      <c r="C272" s="558">
        <v>41.75</v>
      </c>
      <c r="D272" s="561"/>
      <c r="E272" s="389">
        <v>14559</v>
      </c>
      <c r="F272" s="388">
        <f t="shared" si="12"/>
        <v>5787</v>
      </c>
      <c r="G272" s="466">
        <f t="shared" si="11"/>
        <v>4185</v>
      </c>
      <c r="H272" s="465">
        <v>90</v>
      </c>
    </row>
    <row r="273" spans="1:8" x14ac:dyDescent="0.2">
      <c r="A273" s="378">
        <v>272</v>
      </c>
      <c r="B273" s="386"/>
      <c r="C273" s="558">
        <v>41.75</v>
      </c>
      <c r="D273" s="561"/>
      <c r="E273" s="389">
        <v>14559</v>
      </c>
      <c r="F273" s="388">
        <f t="shared" si="12"/>
        <v>5787</v>
      </c>
      <c r="G273" s="466">
        <f t="shared" si="11"/>
        <v>4185</v>
      </c>
      <c r="H273" s="465">
        <v>90</v>
      </c>
    </row>
    <row r="274" spans="1:8" x14ac:dyDescent="0.2">
      <c r="A274" s="378">
        <v>273</v>
      </c>
      <c r="B274" s="386"/>
      <c r="C274" s="558">
        <v>41.75</v>
      </c>
      <c r="D274" s="561"/>
      <c r="E274" s="389">
        <v>14559</v>
      </c>
      <c r="F274" s="388">
        <f t="shared" si="12"/>
        <v>5787</v>
      </c>
      <c r="G274" s="466">
        <f t="shared" si="11"/>
        <v>4185</v>
      </c>
      <c r="H274" s="465">
        <v>90</v>
      </c>
    </row>
    <row r="275" spans="1:8" x14ac:dyDescent="0.2">
      <c r="A275" s="378">
        <v>274</v>
      </c>
      <c r="B275" s="386"/>
      <c r="C275" s="558">
        <v>41.75</v>
      </c>
      <c r="D275" s="561"/>
      <c r="E275" s="389">
        <v>14559</v>
      </c>
      <c r="F275" s="388">
        <f t="shared" si="12"/>
        <v>5787</v>
      </c>
      <c r="G275" s="466">
        <f t="shared" si="11"/>
        <v>4185</v>
      </c>
      <c r="H275" s="465">
        <v>90</v>
      </c>
    </row>
    <row r="276" spans="1:8" x14ac:dyDescent="0.2">
      <c r="A276" s="378">
        <v>275</v>
      </c>
      <c r="B276" s="386"/>
      <c r="C276" s="558">
        <v>41.75</v>
      </c>
      <c r="D276" s="561"/>
      <c r="E276" s="389">
        <v>14559</v>
      </c>
      <c r="F276" s="388">
        <f t="shared" si="12"/>
        <v>5787</v>
      </c>
      <c r="G276" s="466">
        <f t="shared" si="11"/>
        <v>4185</v>
      </c>
      <c r="H276" s="465">
        <v>90</v>
      </c>
    </row>
    <row r="277" spans="1:8" x14ac:dyDescent="0.2">
      <c r="A277" s="378">
        <v>276</v>
      </c>
      <c r="B277" s="386"/>
      <c r="C277" s="558">
        <v>41.75</v>
      </c>
      <c r="D277" s="561"/>
      <c r="E277" s="389">
        <v>14559</v>
      </c>
      <c r="F277" s="388">
        <f t="shared" si="12"/>
        <v>5787</v>
      </c>
      <c r="G277" s="466">
        <f t="shared" si="11"/>
        <v>4185</v>
      </c>
      <c r="H277" s="465">
        <v>90</v>
      </c>
    </row>
    <row r="278" spans="1:8" x14ac:dyDescent="0.2">
      <c r="A278" s="378">
        <v>277</v>
      </c>
      <c r="B278" s="386"/>
      <c r="C278" s="558">
        <v>41.75</v>
      </c>
      <c r="D278" s="561"/>
      <c r="E278" s="389">
        <v>14559</v>
      </c>
      <c r="F278" s="388">
        <f t="shared" si="12"/>
        <v>5787</v>
      </c>
      <c r="G278" s="466">
        <f t="shared" si="11"/>
        <v>4185</v>
      </c>
      <c r="H278" s="465">
        <v>90</v>
      </c>
    </row>
    <row r="279" spans="1:8" x14ac:dyDescent="0.2">
      <c r="A279" s="378">
        <v>278</v>
      </c>
      <c r="B279" s="386"/>
      <c r="C279" s="558">
        <v>41.75</v>
      </c>
      <c r="D279" s="561"/>
      <c r="E279" s="389">
        <v>14559</v>
      </c>
      <c r="F279" s="388">
        <f t="shared" si="12"/>
        <v>5787</v>
      </c>
      <c r="G279" s="466">
        <f t="shared" si="11"/>
        <v>4185</v>
      </c>
      <c r="H279" s="465">
        <v>90</v>
      </c>
    </row>
    <row r="280" spans="1:8" x14ac:dyDescent="0.2">
      <c r="A280" s="378">
        <v>279</v>
      </c>
      <c r="B280" s="386"/>
      <c r="C280" s="558">
        <v>41.75</v>
      </c>
      <c r="D280" s="561"/>
      <c r="E280" s="389">
        <v>14559</v>
      </c>
      <c r="F280" s="388">
        <f t="shared" si="12"/>
        <v>5787</v>
      </c>
      <c r="G280" s="466">
        <f t="shared" si="11"/>
        <v>4185</v>
      </c>
      <c r="H280" s="465">
        <v>90</v>
      </c>
    </row>
    <row r="281" spans="1:8" x14ac:dyDescent="0.2">
      <c r="A281" s="378">
        <v>280</v>
      </c>
      <c r="B281" s="386"/>
      <c r="C281" s="558">
        <v>41.75</v>
      </c>
      <c r="D281" s="561"/>
      <c r="E281" s="389">
        <v>14559</v>
      </c>
      <c r="F281" s="388">
        <f t="shared" si="12"/>
        <v>5787</v>
      </c>
      <c r="G281" s="466">
        <f t="shared" si="11"/>
        <v>4185</v>
      </c>
      <c r="H281" s="465">
        <v>90</v>
      </c>
    </row>
    <row r="282" spans="1:8" x14ac:dyDescent="0.2">
      <c r="A282" s="378">
        <v>281</v>
      </c>
      <c r="B282" s="386"/>
      <c r="C282" s="558">
        <v>41.75</v>
      </c>
      <c r="D282" s="561"/>
      <c r="E282" s="389">
        <v>14559</v>
      </c>
      <c r="F282" s="388">
        <f t="shared" si="12"/>
        <v>5787</v>
      </c>
      <c r="G282" s="466">
        <f t="shared" si="11"/>
        <v>4185</v>
      </c>
      <c r="H282" s="465">
        <v>90</v>
      </c>
    </row>
    <row r="283" spans="1:8" x14ac:dyDescent="0.2">
      <c r="A283" s="378">
        <v>282</v>
      </c>
      <c r="B283" s="386"/>
      <c r="C283" s="558">
        <v>41.75</v>
      </c>
      <c r="D283" s="561"/>
      <c r="E283" s="389">
        <v>14559</v>
      </c>
      <c r="F283" s="388">
        <f t="shared" si="12"/>
        <v>5787</v>
      </c>
      <c r="G283" s="466">
        <f t="shared" si="11"/>
        <v>4185</v>
      </c>
      <c r="H283" s="465">
        <v>90</v>
      </c>
    </row>
    <row r="284" spans="1:8" x14ac:dyDescent="0.2">
      <c r="A284" s="378">
        <v>283</v>
      </c>
      <c r="B284" s="386"/>
      <c r="C284" s="558">
        <v>41.75</v>
      </c>
      <c r="D284" s="561"/>
      <c r="E284" s="389">
        <v>14559</v>
      </c>
      <c r="F284" s="388">
        <f t="shared" si="12"/>
        <v>5787</v>
      </c>
      <c r="G284" s="466">
        <f t="shared" si="11"/>
        <v>4185</v>
      </c>
      <c r="H284" s="465">
        <v>90</v>
      </c>
    </row>
    <row r="285" spans="1:8" x14ac:dyDescent="0.2">
      <c r="A285" s="378">
        <v>284</v>
      </c>
      <c r="B285" s="386"/>
      <c r="C285" s="558">
        <v>41.75</v>
      </c>
      <c r="D285" s="561"/>
      <c r="E285" s="389">
        <v>14559</v>
      </c>
      <c r="F285" s="388">
        <f t="shared" si="12"/>
        <v>5787</v>
      </c>
      <c r="G285" s="466">
        <f t="shared" si="11"/>
        <v>4185</v>
      </c>
      <c r="H285" s="465">
        <v>90</v>
      </c>
    </row>
    <row r="286" spans="1:8" x14ac:dyDescent="0.2">
      <c r="A286" s="378">
        <v>285</v>
      </c>
      <c r="B286" s="386"/>
      <c r="C286" s="558">
        <v>41.75</v>
      </c>
      <c r="D286" s="561"/>
      <c r="E286" s="389">
        <v>14559</v>
      </c>
      <c r="F286" s="388">
        <f t="shared" si="12"/>
        <v>5787</v>
      </c>
      <c r="G286" s="466">
        <f t="shared" si="11"/>
        <v>4185</v>
      </c>
      <c r="H286" s="465">
        <v>90</v>
      </c>
    </row>
    <row r="287" spans="1:8" x14ac:dyDescent="0.2">
      <c r="A287" s="378">
        <v>286</v>
      </c>
      <c r="B287" s="386"/>
      <c r="C287" s="558">
        <v>41.75</v>
      </c>
      <c r="D287" s="561"/>
      <c r="E287" s="389">
        <v>14559</v>
      </c>
      <c r="F287" s="388">
        <f t="shared" si="12"/>
        <v>5787</v>
      </c>
      <c r="G287" s="466">
        <f t="shared" si="11"/>
        <v>4185</v>
      </c>
      <c r="H287" s="465">
        <v>90</v>
      </c>
    </row>
    <row r="288" spans="1:8" x14ac:dyDescent="0.2">
      <c r="A288" s="378">
        <v>287</v>
      </c>
      <c r="B288" s="386"/>
      <c r="C288" s="558">
        <v>41.75</v>
      </c>
      <c r="D288" s="561"/>
      <c r="E288" s="389">
        <v>14559</v>
      </c>
      <c r="F288" s="388">
        <f t="shared" si="12"/>
        <v>5787</v>
      </c>
      <c r="G288" s="466">
        <f t="shared" si="11"/>
        <v>4185</v>
      </c>
      <c r="H288" s="465">
        <v>90</v>
      </c>
    </row>
    <row r="289" spans="1:8" x14ac:dyDescent="0.2">
      <c r="A289" s="378">
        <v>288</v>
      </c>
      <c r="B289" s="386"/>
      <c r="C289" s="558">
        <v>41.75</v>
      </c>
      <c r="D289" s="561"/>
      <c r="E289" s="389">
        <v>14559</v>
      </c>
      <c r="F289" s="388">
        <f t="shared" si="12"/>
        <v>5787</v>
      </c>
      <c r="G289" s="466">
        <f t="shared" si="11"/>
        <v>4185</v>
      </c>
      <c r="H289" s="465">
        <v>90</v>
      </c>
    </row>
    <row r="290" spans="1:8" x14ac:dyDescent="0.2">
      <c r="A290" s="378">
        <v>289</v>
      </c>
      <c r="B290" s="386"/>
      <c r="C290" s="558">
        <v>41.75</v>
      </c>
      <c r="D290" s="561"/>
      <c r="E290" s="389">
        <v>14559</v>
      </c>
      <c r="F290" s="388">
        <f t="shared" si="12"/>
        <v>5787</v>
      </c>
      <c r="G290" s="466">
        <f t="shared" si="11"/>
        <v>4185</v>
      </c>
      <c r="H290" s="465">
        <v>90</v>
      </c>
    </row>
    <row r="291" spans="1:8" x14ac:dyDescent="0.2">
      <c r="A291" s="378">
        <v>290</v>
      </c>
      <c r="B291" s="386"/>
      <c r="C291" s="558">
        <v>41.75</v>
      </c>
      <c r="D291" s="561"/>
      <c r="E291" s="389">
        <v>14559</v>
      </c>
      <c r="F291" s="388">
        <f t="shared" si="12"/>
        <v>5787</v>
      </c>
      <c r="G291" s="466">
        <f t="shared" si="11"/>
        <v>4185</v>
      </c>
      <c r="H291" s="465">
        <v>90</v>
      </c>
    </row>
    <row r="292" spans="1:8" x14ac:dyDescent="0.2">
      <c r="A292" s="378">
        <v>291</v>
      </c>
      <c r="B292" s="386"/>
      <c r="C292" s="558">
        <v>41.75</v>
      </c>
      <c r="D292" s="561"/>
      <c r="E292" s="389">
        <v>14559</v>
      </c>
      <c r="F292" s="388">
        <f t="shared" si="12"/>
        <v>5787</v>
      </c>
      <c r="G292" s="466">
        <f t="shared" si="11"/>
        <v>4185</v>
      </c>
      <c r="H292" s="465">
        <v>90</v>
      </c>
    </row>
    <row r="293" spans="1:8" x14ac:dyDescent="0.2">
      <c r="A293" s="378">
        <v>292</v>
      </c>
      <c r="B293" s="386"/>
      <c r="C293" s="558">
        <v>41.75</v>
      </c>
      <c r="D293" s="561"/>
      <c r="E293" s="389">
        <v>14559</v>
      </c>
      <c r="F293" s="388">
        <f t="shared" si="12"/>
        <v>5787</v>
      </c>
      <c r="G293" s="466">
        <f t="shared" si="11"/>
        <v>4185</v>
      </c>
      <c r="H293" s="465">
        <v>90</v>
      </c>
    </row>
    <row r="294" spans="1:8" x14ac:dyDescent="0.2">
      <c r="A294" s="378">
        <v>293</v>
      </c>
      <c r="B294" s="386"/>
      <c r="C294" s="558">
        <v>41.75</v>
      </c>
      <c r="D294" s="561"/>
      <c r="E294" s="389">
        <v>14559</v>
      </c>
      <c r="F294" s="388">
        <f t="shared" si="12"/>
        <v>5787</v>
      </c>
      <c r="G294" s="466">
        <f t="shared" si="11"/>
        <v>4185</v>
      </c>
      <c r="H294" s="465">
        <v>90</v>
      </c>
    </row>
    <row r="295" spans="1:8" x14ac:dyDescent="0.2">
      <c r="A295" s="378">
        <v>294</v>
      </c>
      <c r="B295" s="386"/>
      <c r="C295" s="558">
        <v>41.75</v>
      </c>
      <c r="D295" s="561"/>
      <c r="E295" s="389">
        <v>14559</v>
      </c>
      <c r="F295" s="388">
        <f t="shared" si="12"/>
        <v>5787</v>
      </c>
      <c r="G295" s="466">
        <f t="shared" si="11"/>
        <v>4185</v>
      </c>
      <c r="H295" s="465">
        <v>90</v>
      </c>
    </row>
    <row r="296" spans="1:8" x14ac:dyDescent="0.2">
      <c r="A296" s="378">
        <v>295</v>
      </c>
      <c r="B296" s="386"/>
      <c r="C296" s="558">
        <v>41.75</v>
      </c>
      <c r="D296" s="561"/>
      <c r="E296" s="389">
        <v>14559</v>
      </c>
      <c r="F296" s="388">
        <f t="shared" si="12"/>
        <v>5787</v>
      </c>
      <c r="G296" s="466">
        <f t="shared" si="11"/>
        <v>4185</v>
      </c>
      <c r="H296" s="465">
        <v>90</v>
      </c>
    </row>
    <row r="297" spans="1:8" x14ac:dyDescent="0.2">
      <c r="A297" s="378">
        <v>296</v>
      </c>
      <c r="B297" s="386"/>
      <c r="C297" s="558">
        <v>41.75</v>
      </c>
      <c r="D297" s="561"/>
      <c r="E297" s="389">
        <v>14559</v>
      </c>
      <c r="F297" s="388">
        <f t="shared" si="12"/>
        <v>5787</v>
      </c>
      <c r="G297" s="466">
        <f t="shared" si="11"/>
        <v>4185</v>
      </c>
      <c r="H297" s="465">
        <v>90</v>
      </c>
    </row>
    <row r="298" spans="1:8" x14ac:dyDescent="0.2">
      <c r="A298" s="378">
        <v>297</v>
      </c>
      <c r="B298" s="386"/>
      <c r="C298" s="558">
        <v>41.75</v>
      </c>
      <c r="D298" s="561"/>
      <c r="E298" s="389">
        <v>14559</v>
      </c>
      <c r="F298" s="388">
        <f t="shared" si="12"/>
        <v>5787</v>
      </c>
      <c r="G298" s="466">
        <f t="shared" si="11"/>
        <v>4185</v>
      </c>
      <c r="H298" s="465">
        <v>90</v>
      </c>
    </row>
    <row r="299" spans="1:8" x14ac:dyDescent="0.2">
      <c r="A299" s="378">
        <v>298</v>
      </c>
      <c r="B299" s="386"/>
      <c r="C299" s="558">
        <v>41.75</v>
      </c>
      <c r="D299" s="561"/>
      <c r="E299" s="389">
        <v>14559</v>
      </c>
      <c r="F299" s="388">
        <f t="shared" si="12"/>
        <v>5787</v>
      </c>
      <c r="G299" s="466">
        <f t="shared" si="11"/>
        <v>4185</v>
      </c>
      <c r="H299" s="465">
        <v>90</v>
      </c>
    </row>
    <row r="300" spans="1:8" x14ac:dyDescent="0.2">
      <c r="A300" s="378">
        <v>299</v>
      </c>
      <c r="B300" s="386"/>
      <c r="C300" s="558">
        <v>41.75</v>
      </c>
      <c r="D300" s="561"/>
      <c r="E300" s="389">
        <v>14559</v>
      </c>
      <c r="F300" s="388">
        <f t="shared" si="12"/>
        <v>5787</v>
      </c>
      <c r="G300" s="466">
        <f t="shared" si="11"/>
        <v>4185</v>
      </c>
      <c r="H300" s="465">
        <v>90</v>
      </c>
    </row>
    <row r="301" spans="1:8" x14ac:dyDescent="0.2">
      <c r="A301" s="378">
        <v>300</v>
      </c>
      <c r="B301" s="386"/>
      <c r="C301" s="558">
        <v>41.75</v>
      </c>
      <c r="D301" s="561"/>
      <c r="E301" s="389">
        <v>14559</v>
      </c>
      <c r="F301" s="388">
        <f t="shared" si="12"/>
        <v>5787</v>
      </c>
      <c r="G301" s="466">
        <f t="shared" si="11"/>
        <v>4185</v>
      </c>
      <c r="H301" s="465">
        <v>90</v>
      </c>
    </row>
    <row r="302" spans="1:8" x14ac:dyDescent="0.2">
      <c r="A302" s="378">
        <v>301</v>
      </c>
      <c r="B302" s="386"/>
      <c r="C302" s="558">
        <v>41.75</v>
      </c>
      <c r="D302" s="561"/>
      <c r="E302" s="389">
        <v>14559</v>
      </c>
      <c r="F302" s="388">
        <f t="shared" si="12"/>
        <v>5787</v>
      </c>
      <c r="G302" s="466">
        <f t="shared" si="11"/>
        <v>4185</v>
      </c>
      <c r="H302" s="465">
        <v>90</v>
      </c>
    </row>
    <row r="303" spans="1:8" x14ac:dyDescent="0.2">
      <c r="A303" s="378">
        <v>302</v>
      </c>
      <c r="B303" s="386"/>
      <c r="C303" s="558">
        <v>41.75</v>
      </c>
      <c r="D303" s="561"/>
      <c r="E303" s="389">
        <v>14559</v>
      </c>
      <c r="F303" s="388">
        <f t="shared" si="12"/>
        <v>5787</v>
      </c>
      <c r="G303" s="466">
        <f t="shared" si="11"/>
        <v>4185</v>
      </c>
      <c r="H303" s="465">
        <v>90</v>
      </c>
    </row>
    <row r="304" spans="1:8" x14ac:dyDescent="0.2">
      <c r="A304" s="378">
        <v>303</v>
      </c>
      <c r="B304" s="386"/>
      <c r="C304" s="558">
        <v>41.75</v>
      </c>
      <c r="D304" s="561"/>
      <c r="E304" s="389">
        <v>14559</v>
      </c>
      <c r="F304" s="388">
        <f t="shared" si="12"/>
        <v>5787</v>
      </c>
      <c r="G304" s="466">
        <f t="shared" si="11"/>
        <v>4185</v>
      </c>
      <c r="H304" s="465">
        <v>90</v>
      </c>
    </row>
    <row r="305" spans="1:8" x14ac:dyDescent="0.2">
      <c r="A305" s="378">
        <v>304</v>
      </c>
      <c r="B305" s="386"/>
      <c r="C305" s="558">
        <v>41.75</v>
      </c>
      <c r="D305" s="561"/>
      <c r="E305" s="389">
        <v>14559</v>
      </c>
      <c r="F305" s="388">
        <f t="shared" si="12"/>
        <v>5787</v>
      </c>
      <c r="G305" s="466">
        <f t="shared" si="11"/>
        <v>4185</v>
      </c>
      <c r="H305" s="465">
        <v>90</v>
      </c>
    </row>
    <row r="306" spans="1:8" x14ac:dyDescent="0.2">
      <c r="A306" s="378">
        <v>305</v>
      </c>
      <c r="B306" s="386"/>
      <c r="C306" s="558">
        <v>41.75</v>
      </c>
      <c r="D306" s="561"/>
      <c r="E306" s="389">
        <v>14559</v>
      </c>
      <c r="F306" s="388">
        <f t="shared" si="12"/>
        <v>5787</v>
      </c>
      <c r="G306" s="466">
        <f t="shared" si="11"/>
        <v>4185</v>
      </c>
      <c r="H306" s="465">
        <v>90</v>
      </c>
    </row>
    <row r="307" spans="1:8" x14ac:dyDescent="0.2">
      <c r="A307" s="378">
        <v>306</v>
      </c>
      <c r="B307" s="386"/>
      <c r="C307" s="558">
        <v>41.75</v>
      </c>
      <c r="D307" s="561"/>
      <c r="E307" s="389">
        <v>14559</v>
      </c>
      <c r="F307" s="388">
        <f t="shared" si="12"/>
        <v>5787</v>
      </c>
      <c r="G307" s="466">
        <f t="shared" si="11"/>
        <v>4185</v>
      </c>
      <c r="H307" s="465">
        <v>90</v>
      </c>
    </row>
    <row r="308" spans="1:8" x14ac:dyDescent="0.2">
      <c r="A308" s="378">
        <v>307</v>
      </c>
      <c r="B308" s="386"/>
      <c r="C308" s="558">
        <v>41.75</v>
      </c>
      <c r="D308" s="561"/>
      <c r="E308" s="389">
        <v>14559</v>
      </c>
      <c r="F308" s="388">
        <f t="shared" si="12"/>
        <v>5787</v>
      </c>
      <c r="G308" s="466">
        <f t="shared" si="11"/>
        <v>4185</v>
      </c>
      <c r="H308" s="465">
        <v>90</v>
      </c>
    </row>
    <row r="309" spans="1:8" x14ac:dyDescent="0.2">
      <c r="A309" s="378">
        <v>308</v>
      </c>
      <c r="B309" s="386"/>
      <c r="C309" s="558">
        <v>41.75</v>
      </c>
      <c r="D309" s="561"/>
      <c r="E309" s="389">
        <v>14559</v>
      </c>
      <c r="F309" s="388">
        <f t="shared" si="12"/>
        <v>5787</v>
      </c>
      <c r="G309" s="466">
        <f t="shared" si="11"/>
        <v>4185</v>
      </c>
      <c r="H309" s="465">
        <v>90</v>
      </c>
    </row>
    <row r="310" spans="1:8" x14ac:dyDescent="0.2">
      <c r="A310" s="378">
        <v>309</v>
      </c>
      <c r="B310" s="386"/>
      <c r="C310" s="558">
        <v>41.75</v>
      </c>
      <c r="D310" s="561"/>
      <c r="E310" s="389">
        <v>14559</v>
      </c>
      <c r="F310" s="388">
        <f t="shared" si="12"/>
        <v>5787</v>
      </c>
      <c r="G310" s="466">
        <f t="shared" si="11"/>
        <v>4185</v>
      </c>
      <c r="H310" s="465">
        <v>90</v>
      </c>
    </row>
    <row r="311" spans="1:8" x14ac:dyDescent="0.2">
      <c r="A311" s="378">
        <v>310</v>
      </c>
      <c r="B311" s="386"/>
      <c r="C311" s="558">
        <v>41.75</v>
      </c>
      <c r="D311" s="561"/>
      <c r="E311" s="389">
        <v>14559</v>
      </c>
      <c r="F311" s="388">
        <f t="shared" si="12"/>
        <v>5787</v>
      </c>
      <c r="G311" s="466">
        <f t="shared" si="11"/>
        <v>4185</v>
      </c>
      <c r="H311" s="465">
        <v>90</v>
      </c>
    </row>
    <row r="312" spans="1:8" x14ac:dyDescent="0.2">
      <c r="A312" s="378">
        <v>311</v>
      </c>
      <c r="B312" s="386"/>
      <c r="C312" s="558">
        <v>41.75</v>
      </c>
      <c r="D312" s="561"/>
      <c r="E312" s="389">
        <v>14559</v>
      </c>
      <c r="F312" s="388">
        <f t="shared" si="12"/>
        <v>5787</v>
      </c>
      <c r="G312" s="466">
        <f t="shared" si="11"/>
        <v>4185</v>
      </c>
      <c r="H312" s="465">
        <v>90</v>
      </c>
    </row>
    <row r="313" spans="1:8" x14ac:dyDescent="0.2">
      <c r="A313" s="378">
        <v>312</v>
      </c>
      <c r="B313" s="386"/>
      <c r="C313" s="558">
        <v>41.75</v>
      </c>
      <c r="D313" s="561"/>
      <c r="E313" s="389">
        <v>14559</v>
      </c>
      <c r="F313" s="388">
        <f t="shared" si="12"/>
        <v>5787</v>
      </c>
      <c r="G313" s="466">
        <f t="shared" si="11"/>
        <v>4185</v>
      </c>
      <c r="H313" s="465">
        <v>90</v>
      </c>
    </row>
    <row r="314" spans="1:8" x14ac:dyDescent="0.2">
      <c r="A314" s="378">
        <v>313</v>
      </c>
      <c r="B314" s="386"/>
      <c r="C314" s="558">
        <v>41.75</v>
      </c>
      <c r="D314" s="561"/>
      <c r="E314" s="389">
        <v>14559</v>
      </c>
      <c r="F314" s="388">
        <f t="shared" si="12"/>
        <v>5787</v>
      </c>
      <c r="G314" s="466">
        <f t="shared" si="11"/>
        <v>4185</v>
      </c>
      <c r="H314" s="465">
        <v>90</v>
      </c>
    </row>
    <row r="315" spans="1:8" x14ac:dyDescent="0.2">
      <c r="A315" s="378">
        <v>314</v>
      </c>
      <c r="B315" s="386"/>
      <c r="C315" s="558">
        <v>41.75</v>
      </c>
      <c r="D315" s="561"/>
      <c r="E315" s="389">
        <v>14559</v>
      </c>
      <c r="F315" s="388">
        <f t="shared" si="12"/>
        <v>5787</v>
      </c>
      <c r="G315" s="466">
        <f t="shared" si="11"/>
        <v>4185</v>
      </c>
      <c r="H315" s="465">
        <v>90</v>
      </c>
    </row>
    <row r="316" spans="1:8" x14ac:dyDescent="0.2">
      <c r="A316" s="378">
        <v>315</v>
      </c>
      <c r="B316" s="386"/>
      <c r="C316" s="558">
        <v>41.75</v>
      </c>
      <c r="D316" s="561"/>
      <c r="E316" s="389">
        <v>14559</v>
      </c>
      <c r="F316" s="388">
        <f t="shared" si="12"/>
        <v>5787</v>
      </c>
      <c r="G316" s="466">
        <f t="shared" si="11"/>
        <v>4185</v>
      </c>
      <c r="H316" s="465">
        <v>90</v>
      </c>
    </row>
    <row r="317" spans="1:8" x14ac:dyDescent="0.2">
      <c r="A317" s="378">
        <v>316</v>
      </c>
      <c r="B317" s="386"/>
      <c r="C317" s="558">
        <v>41.75</v>
      </c>
      <c r="D317" s="561"/>
      <c r="E317" s="389">
        <v>14559</v>
      </c>
      <c r="F317" s="388">
        <f t="shared" si="12"/>
        <v>5787</v>
      </c>
      <c r="G317" s="466">
        <f t="shared" si="11"/>
        <v>4185</v>
      </c>
      <c r="H317" s="465">
        <v>90</v>
      </c>
    </row>
    <row r="318" spans="1:8" x14ac:dyDescent="0.2">
      <c r="A318" s="378">
        <v>317</v>
      </c>
      <c r="B318" s="386"/>
      <c r="C318" s="558">
        <v>41.75</v>
      </c>
      <c r="D318" s="561"/>
      <c r="E318" s="389">
        <v>14559</v>
      </c>
      <c r="F318" s="388">
        <f t="shared" si="12"/>
        <v>5787</v>
      </c>
      <c r="G318" s="466">
        <f t="shared" si="11"/>
        <v>4185</v>
      </c>
      <c r="H318" s="465">
        <v>90</v>
      </c>
    </row>
    <row r="319" spans="1:8" x14ac:dyDescent="0.2">
      <c r="A319" s="378">
        <v>318</v>
      </c>
      <c r="B319" s="386"/>
      <c r="C319" s="558">
        <v>41.75</v>
      </c>
      <c r="D319" s="561"/>
      <c r="E319" s="389">
        <v>14559</v>
      </c>
      <c r="F319" s="388">
        <f t="shared" si="12"/>
        <v>5787</v>
      </c>
      <c r="G319" s="466">
        <f t="shared" si="11"/>
        <v>4185</v>
      </c>
      <c r="H319" s="465">
        <v>90</v>
      </c>
    </row>
    <row r="320" spans="1:8" x14ac:dyDescent="0.2">
      <c r="A320" s="378">
        <v>319</v>
      </c>
      <c r="B320" s="386"/>
      <c r="C320" s="558">
        <v>41.75</v>
      </c>
      <c r="D320" s="561"/>
      <c r="E320" s="389">
        <v>14559</v>
      </c>
      <c r="F320" s="388">
        <f t="shared" si="12"/>
        <v>5787</v>
      </c>
      <c r="G320" s="466">
        <f t="shared" si="11"/>
        <v>4185</v>
      </c>
      <c r="H320" s="465">
        <v>90</v>
      </c>
    </row>
    <row r="321" spans="1:8" x14ac:dyDescent="0.2">
      <c r="A321" s="378">
        <v>320</v>
      </c>
      <c r="B321" s="386"/>
      <c r="C321" s="558">
        <v>41.75</v>
      </c>
      <c r="D321" s="561"/>
      <c r="E321" s="389">
        <v>14559</v>
      </c>
      <c r="F321" s="388">
        <f t="shared" si="12"/>
        <v>5787</v>
      </c>
      <c r="G321" s="466">
        <f t="shared" si="11"/>
        <v>4185</v>
      </c>
      <c r="H321" s="465">
        <v>90</v>
      </c>
    </row>
    <row r="322" spans="1:8" x14ac:dyDescent="0.2">
      <c r="A322" s="378">
        <v>321</v>
      </c>
      <c r="B322" s="386"/>
      <c r="C322" s="558">
        <v>41.75</v>
      </c>
      <c r="D322" s="561"/>
      <c r="E322" s="389">
        <v>14559</v>
      </c>
      <c r="F322" s="388">
        <f t="shared" si="12"/>
        <v>5787</v>
      </c>
      <c r="G322" s="466">
        <f t="shared" si="11"/>
        <v>4185</v>
      </c>
      <c r="H322" s="465">
        <v>90</v>
      </c>
    </row>
    <row r="323" spans="1:8" x14ac:dyDescent="0.2">
      <c r="A323" s="378">
        <v>322</v>
      </c>
      <c r="B323" s="386"/>
      <c r="C323" s="558">
        <v>41.75</v>
      </c>
      <c r="D323" s="561"/>
      <c r="E323" s="389">
        <v>14559</v>
      </c>
      <c r="F323" s="388">
        <f t="shared" si="12"/>
        <v>5787</v>
      </c>
      <c r="G323" s="466">
        <f t="shared" si="11"/>
        <v>4185</v>
      </c>
      <c r="H323" s="465">
        <v>90</v>
      </c>
    </row>
    <row r="324" spans="1:8" x14ac:dyDescent="0.2">
      <c r="A324" s="378">
        <v>323</v>
      </c>
      <c r="B324" s="386"/>
      <c r="C324" s="558">
        <v>41.75</v>
      </c>
      <c r="D324" s="561"/>
      <c r="E324" s="389">
        <v>14559</v>
      </c>
      <c r="F324" s="388">
        <f t="shared" si="12"/>
        <v>5787</v>
      </c>
      <c r="G324" s="466">
        <f t="shared" si="11"/>
        <v>4185</v>
      </c>
      <c r="H324" s="465">
        <v>90</v>
      </c>
    </row>
    <row r="325" spans="1:8" x14ac:dyDescent="0.2">
      <c r="A325" s="378">
        <v>324</v>
      </c>
      <c r="B325" s="386"/>
      <c r="C325" s="558">
        <v>41.75</v>
      </c>
      <c r="D325" s="561"/>
      <c r="E325" s="389">
        <v>14559</v>
      </c>
      <c r="F325" s="388">
        <f t="shared" si="12"/>
        <v>5787</v>
      </c>
      <c r="G325" s="466">
        <f t="shared" si="11"/>
        <v>4185</v>
      </c>
      <c r="H325" s="465">
        <v>90</v>
      </c>
    </row>
    <row r="326" spans="1:8" x14ac:dyDescent="0.2">
      <c r="A326" s="378">
        <v>325</v>
      </c>
      <c r="B326" s="386"/>
      <c r="C326" s="558">
        <v>41.75</v>
      </c>
      <c r="D326" s="561"/>
      <c r="E326" s="389">
        <v>14559</v>
      </c>
      <c r="F326" s="388">
        <f t="shared" si="12"/>
        <v>5787</v>
      </c>
      <c r="G326" s="466">
        <f t="shared" si="11"/>
        <v>4185</v>
      </c>
      <c r="H326" s="465">
        <v>90</v>
      </c>
    </row>
    <row r="327" spans="1:8" x14ac:dyDescent="0.2">
      <c r="A327" s="378">
        <v>326</v>
      </c>
      <c r="B327" s="386"/>
      <c r="C327" s="558">
        <v>41.75</v>
      </c>
      <c r="D327" s="561"/>
      <c r="E327" s="389">
        <v>14559</v>
      </c>
      <c r="F327" s="388">
        <f t="shared" si="12"/>
        <v>5787</v>
      </c>
      <c r="G327" s="466">
        <f t="shared" si="11"/>
        <v>4185</v>
      </c>
      <c r="H327" s="465">
        <v>90</v>
      </c>
    </row>
    <row r="328" spans="1:8" x14ac:dyDescent="0.2">
      <c r="A328" s="378">
        <v>327</v>
      </c>
      <c r="B328" s="386"/>
      <c r="C328" s="558">
        <v>41.75</v>
      </c>
      <c r="D328" s="561"/>
      <c r="E328" s="389">
        <v>14559</v>
      </c>
      <c r="F328" s="388">
        <f t="shared" si="12"/>
        <v>5787</v>
      </c>
      <c r="G328" s="466">
        <f t="shared" si="11"/>
        <v>4185</v>
      </c>
      <c r="H328" s="465">
        <v>90</v>
      </c>
    </row>
    <row r="329" spans="1:8" x14ac:dyDescent="0.2">
      <c r="A329" s="378">
        <v>328</v>
      </c>
      <c r="B329" s="386"/>
      <c r="C329" s="558">
        <v>41.75</v>
      </c>
      <c r="D329" s="561"/>
      <c r="E329" s="389">
        <v>14559</v>
      </c>
      <c r="F329" s="388">
        <f t="shared" si="12"/>
        <v>5787</v>
      </c>
      <c r="G329" s="466">
        <f t="shared" si="11"/>
        <v>4185</v>
      </c>
      <c r="H329" s="465">
        <v>90</v>
      </c>
    </row>
    <row r="330" spans="1:8" x14ac:dyDescent="0.2">
      <c r="A330" s="378">
        <v>329</v>
      </c>
      <c r="B330" s="386"/>
      <c r="C330" s="558">
        <v>41.75</v>
      </c>
      <c r="D330" s="561"/>
      <c r="E330" s="389">
        <v>14559</v>
      </c>
      <c r="F330" s="388">
        <f t="shared" si="12"/>
        <v>5787</v>
      </c>
      <c r="G330" s="466">
        <f t="shared" si="11"/>
        <v>4185</v>
      </c>
      <c r="H330" s="465">
        <v>90</v>
      </c>
    </row>
    <row r="331" spans="1:8" x14ac:dyDescent="0.2">
      <c r="A331" s="378">
        <v>330</v>
      </c>
      <c r="B331" s="386"/>
      <c r="C331" s="558">
        <v>41.75</v>
      </c>
      <c r="D331" s="561"/>
      <c r="E331" s="389">
        <v>14559</v>
      </c>
      <c r="F331" s="388">
        <f t="shared" si="12"/>
        <v>5787</v>
      </c>
      <c r="G331" s="466">
        <f t="shared" si="11"/>
        <v>4185</v>
      </c>
      <c r="H331" s="465">
        <v>90</v>
      </c>
    </row>
    <row r="332" spans="1:8" x14ac:dyDescent="0.2">
      <c r="A332" s="378">
        <v>331</v>
      </c>
      <c r="B332" s="386"/>
      <c r="C332" s="558">
        <v>41.75</v>
      </c>
      <c r="D332" s="561"/>
      <c r="E332" s="389">
        <v>14559</v>
      </c>
      <c r="F332" s="388">
        <f t="shared" si="12"/>
        <v>5787</v>
      </c>
      <c r="G332" s="466">
        <f t="shared" si="11"/>
        <v>4185</v>
      </c>
      <c r="H332" s="465">
        <v>90</v>
      </c>
    </row>
    <row r="333" spans="1:8" x14ac:dyDescent="0.2">
      <c r="A333" s="378">
        <v>332</v>
      </c>
      <c r="B333" s="386"/>
      <c r="C333" s="558">
        <v>41.75</v>
      </c>
      <c r="D333" s="561"/>
      <c r="E333" s="389">
        <v>14559</v>
      </c>
      <c r="F333" s="388">
        <f t="shared" si="12"/>
        <v>5787</v>
      </c>
      <c r="G333" s="466">
        <f t="shared" ref="G333:G396" si="13">ROUND(12*(1/C333*E333),0)</f>
        <v>4185</v>
      </c>
      <c r="H333" s="465">
        <v>90</v>
      </c>
    </row>
    <row r="334" spans="1:8" x14ac:dyDescent="0.2">
      <c r="A334" s="378">
        <v>333</v>
      </c>
      <c r="B334" s="386"/>
      <c r="C334" s="558">
        <v>41.75</v>
      </c>
      <c r="D334" s="561"/>
      <c r="E334" s="389">
        <v>14559</v>
      </c>
      <c r="F334" s="388">
        <f t="shared" si="12"/>
        <v>5787</v>
      </c>
      <c r="G334" s="466">
        <f t="shared" si="13"/>
        <v>4185</v>
      </c>
      <c r="H334" s="465">
        <v>90</v>
      </c>
    </row>
    <row r="335" spans="1:8" x14ac:dyDescent="0.2">
      <c r="A335" s="378">
        <v>334</v>
      </c>
      <c r="B335" s="386"/>
      <c r="C335" s="558">
        <v>41.75</v>
      </c>
      <c r="D335" s="561"/>
      <c r="E335" s="389">
        <v>14559</v>
      </c>
      <c r="F335" s="388">
        <f t="shared" ref="F335:F398" si="14">ROUND(12*1.3614*(1/C335*E335)+H335,0)</f>
        <v>5787</v>
      </c>
      <c r="G335" s="466">
        <f t="shared" si="13"/>
        <v>4185</v>
      </c>
      <c r="H335" s="465">
        <v>90</v>
      </c>
    </row>
    <row r="336" spans="1:8" x14ac:dyDescent="0.2">
      <c r="A336" s="378">
        <v>335</v>
      </c>
      <c r="B336" s="386"/>
      <c r="C336" s="558">
        <v>41.75</v>
      </c>
      <c r="D336" s="561"/>
      <c r="E336" s="389">
        <v>14559</v>
      </c>
      <c r="F336" s="388">
        <f t="shared" si="14"/>
        <v>5787</v>
      </c>
      <c r="G336" s="466">
        <f t="shared" si="13"/>
        <v>4185</v>
      </c>
      <c r="H336" s="465">
        <v>90</v>
      </c>
    </row>
    <row r="337" spans="1:8" x14ac:dyDescent="0.2">
      <c r="A337" s="378">
        <v>336</v>
      </c>
      <c r="B337" s="386"/>
      <c r="C337" s="558">
        <v>41.75</v>
      </c>
      <c r="D337" s="561"/>
      <c r="E337" s="389">
        <v>14559</v>
      </c>
      <c r="F337" s="388">
        <f t="shared" si="14"/>
        <v>5787</v>
      </c>
      <c r="G337" s="466">
        <f t="shared" si="13"/>
        <v>4185</v>
      </c>
      <c r="H337" s="465">
        <v>90</v>
      </c>
    </row>
    <row r="338" spans="1:8" x14ac:dyDescent="0.2">
      <c r="A338" s="378">
        <v>337</v>
      </c>
      <c r="B338" s="386"/>
      <c r="C338" s="558">
        <v>41.75</v>
      </c>
      <c r="D338" s="561"/>
      <c r="E338" s="389">
        <v>14559</v>
      </c>
      <c r="F338" s="388">
        <f t="shared" si="14"/>
        <v>5787</v>
      </c>
      <c r="G338" s="466">
        <f t="shared" si="13"/>
        <v>4185</v>
      </c>
      <c r="H338" s="465">
        <v>90</v>
      </c>
    </row>
    <row r="339" spans="1:8" x14ac:dyDescent="0.2">
      <c r="A339" s="378">
        <v>338</v>
      </c>
      <c r="B339" s="386"/>
      <c r="C339" s="558">
        <v>41.75</v>
      </c>
      <c r="D339" s="561"/>
      <c r="E339" s="389">
        <v>14559</v>
      </c>
      <c r="F339" s="388">
        <f t="shared" si="14"/>
        <v>5787</v>
      </c>
      <c r="G339" s="466">
        <f t="shared" si="13"/>
        <v>4185</v>
      </c>
      <c r="H339" s="465">
        <v>90</v>
      </c>
    </row>
    <row r="340" spans="1:8" x14ac:dyDescent="0.2">
      <c r="A340" s="378">
        <v>339</v>
      </c>
      <c r="B340" s="386"/>
      <c r="C340" s="558">
        <v>41.75</v>
      </c>
      <c r="D340" s="561"/>
      <c r="E340" s="389">
        <v>14559</v>
      </c>
      <c r="F340" s="388">
        <f t="shared" si="14"/>
        <v>5787</v>
      </c>
      <c r="G340" s="466">
        <f t="shared" si="13"/>
        <v>4185</v>
      </c>
      <c r="H340" s="465">
        <v>90</v>
      </c>
    </row>
    <row r="341" spans="1:8" x14ac:dyDescent="0.2">
      <c r="A341" s="378">
        <v>340</v>
      </c>
      <c r="B341" s="386"/>
      <c r="C341" s="558">
        <v>41.75</v>
      </c>
      <c r="D341" s="561"/>
      <c r="E341" s="389">
        <v>14559</v>
      </c>
      <c r="F341" s="388">
        <f t="shared" si="14"/>
        <v>5787</v>
      </c>
      <c r="G341" s="466">
        <f t="shared" si="13"/>
        <v>4185</v>
      </c>
      <c r="H341" s="465">
        <v>90</v>
      </c>
    </row>
    <row r="342" spans="1:8" x14ac:dyDescent="0.2">
      <c r="A342" s="378">
        <v>341</v>
      </c>
      <c r="B342" s="386"/>
      <c r="C342" s="558">
        <v>41.75</v>
      </c>
      <c r="D342" s="561"/>
      <c r="E342" s="389">
        <v>14559</v>
      </c>
      <c r="F342" s="388">
        <f t="shared" si="14"/>
        <v>5787</v>
      </c>
      <c r="G342" s="466">
        <f t="shared" si="13"/>
        <v>4185</v>
      </c>
      <c r="H342" s="465">
        <v>90</v>
      </c>
    </row>
    <row r="343" spans="1:8" x14ac:dyDescent="0.2">
      <c r="A343" s="378">
        <v>342</v>
      </c>
      <c r="B343" s="386"/>
      <c r="C343" s="558">
        <v>41.75</v>
      </c>
      <c r="D343" s="561"/>
      <c r="E343" s="389">
        <v>14559</v>
      </c>
      <c r="F343" s="388">
        <f t="shared" si="14"/>
        <v>5787</v>
      </c>
      <c r="G343" s="466">
        <f t="shared" si="13"/>
        <v>4185</v>
      </c>
      <c r="H343" s="465">
        <v>90</v>
      </c>
    </row>
    <row r="344" spans="1:8" x14ac:dyDescent="0.2">
      <c r="A344" s="378">
        <v>343</v>
      </c>
      <c r="B344" s="386"/>
      <c r="C344" s="558">
        <v>41.75</v>
      </c>
      <c r="D344" s="561"/>
      <c r="E344" s="389">
        <v>14559</v>
      </c>
      <c r="F344" s="388">
        <f t="shared" si="14"/>
        <v>5787</v>
      </c>
      <c r="G344" s="466">
        <f t="shared" si="13"/>
        <v>4185</v>
      </c>
      <c r="H344" s="465">
        <v>90</v>
      </c>
    </row>
    <row r="345" spans="1:8" x14ac:dyDescent="0.2">
      <c r="A345" s="378">
        <v>344</v>
      </c>
      <c r="B345" s="386"/>
      <c r="C345" s="558">
        <v>41.75</v>
      </c>
      <c r="D345" s="561"/>
      <c r="E345" s="389">
        <v>14559</v>
      </c>
      <c r="F345" s="388">
        <f t="shared" si="14"/>
        <v>5787</v>
      </c>
      <c r="G345" s="466">
        <f t="shared" si="13"/>
        <v>4185</v>
      </c>
      <c r="H345" s="465">
        <v>90</v>
      </c>
    </row>
    <row r="346" spans="1:8" x14ac:dyDescent="0.2">
      <c r="A346" s="378">
        <v>345</v>
      </c>
      <c r="B346" s="386"/>
      <c r="C346" s="558">
        <v>41.75</v>
      </c>
      <c r="D346" s="561"/>
      <c r="E346" s="389">
        <v>14559</v>
      </c>
      <c r="F346" s="388">
        <f t="shared" si="14"/>
        <v>5787</v>
      </c>
      <c r="G346" s="466">
        <f t="shared" si="13"/>
        <v>4185</v>
      </c>
      <c r="H346" s="465">
        <v>90</v>
      </c>
    </row>
    <row r="347" spans="1:8" x14ac:dyDescent="0.2">
      <c r="A347" s="378">
        <v>346</v>
      </c>
      <c r="B347" s="386"/>
      <c r="C347" s="558">
        <v>41.75</v>
      </c>
      <c r="D347" s="561"/>
      <c r="E347" s="389">
        <v>14559</v>
      </c>
      <c r="F347" s="388">
        <f t="shared" si="14"/>
        <v>5787</v>
      </c>
      <c r="G347" s="466">
        <f t="shared" si="13"/>
        <v>4185</v>
      </c>
      <c r="H347" s="465">
        <v>90</v>
      </c>
    </row>
    <row r="348" spans="1:8" x14ac:dyDescent="0.2">
      <c r="A348" s="378">
        <v>347</v>
      </c>
      <c r="B348" s="386"/>
      <c r="C348" s="558">
        <v>41.75</v>
      </c>
      <c r="D348" s="561"/>
      <c r="E348" s="389">
        <v>14559</v>
      </c>
      <c r="F348" s="388">
        <f t="shared" si="14"/>
        <v>5787</v>
      </c>
      <c r="G348" s="466">
        <f t="shared" si="13"/>
        <v>4185</v>
      </c>
      <c r="H348" s="465">
        <v>90</v>
      </c>
    </row>
    <row r="349" spans="1:8" x14ac:dyDescent="0.2">
      <c r="A349" s="378">
        <v>348</v>
      </c>
      <c r="B349" s="386"/>
      <c r="C349" s="558">
        <v>41.75</v>
      </c>
      <c r="D349" s="561"/>
      <c r="E349" s="389">
        <v>14559</v>
      </c>
      <c r="F349" s="388">
        <f t="shared" si="14"/>
        <v>5787</v>
      </c>
      <c r="G349" s="466">
        <f t="shared" si="13"/>
        <v>4185</v>
      </c>
      <c r="H349" s="465">
        <v>90</v>
      </c>
    </row>
    <row r="350" spans="1:8" x14ac:dyDescent="0.2">
      <c r="A350" s="378">
        <v>349</v>
      </c>
      <c r="B350" s="386"/>
      <c r="C350" s="558">
        <v>41.75</v>
      </c>
      <c r="D350" s="561"/>
      <c r="E350" s="389">
        <v>14559</v>
      </c>
      <c r="F350" s="388">
        <f t="shared" si="14"/>
        <v>5787</v>
      </c>
      <c r="G350" s="466">
        <f t="shared" si="13"/>
        <v>4185</v>
      </c>
      <c r="H350" s="465">
        <v>90</v>
      </c>
    </row>
    <row r="351" spans="1:8" x14ac:dyDescent="0.2">
      <c r="A351" s="378">
        <v>350</v>
      </c>
      <c r="B351" s="386"/>
      <c r="C351" s="558">
        <v>41.75</v>
      </c>
      <c r="D351" s="561"/>
      <c r="E351" s="389">
        <v>14559</v>
      </c>
      <c r="F351" s="388">
        <f t="shared" si="14"/>
        <v>5787</v>
      </c>
      <c r="G351" s="466">
        <f t="shared" si="13"/>
        <v>4185</v>
      </c>
      <c r="H351" s="465">
        <v>90</v>
      </c>
    </row>
    <row r="352" spans="1:8" x14ac:dyDescent="0.2">
      <c r="A352" s="378">
        <v>351</v>
      </c>
      <c r="B352" s="386"/>
      <c r="C352" s="558">
        <v>41.75</v>
      </c>
      <c r="D352" s="561"/>
      <c r="E352" s="389">
        <v>14559</v>
      </c>
      <c r="F352" s="388">
        <f t="shared" si="14"/>
        <v>5787</v>
      </c>
      <c r="G352" s="466">
        <f t="shared" si="13"/>
        <v>4185</v>
      </c>
      <c r="H352" s="465">
        <v>90</v>
      </c>
    </row>
    <row r="353" spans="1:8" x14ac:dyDescent="0.2">
      <c r="A353" s="378">
        <v>352</v>
      </c>
      <c r="B353" s="386"/>
      <c r="C353" s="558">
        <v>41.75</v>
      </c>
      <c r="D353" s="561"/>
      <c r="E353" s="389">
        <v>14559</v>
      </c>
      <c r="F353" s="388">
        <f t="shared" si="14"/>
        <v>5787</v>
      </c>
      <c r="G353" s="466">
        <f t="shared" si="13"/>
        <v>4185</v>
      </c>
      <c r="H353" s="465">
        <v>90</v>
      </c>
    </row>
    <row r="354" spans="1:8" x14ac:dyDescent="0.2">
      <c r="A354" s="378">
        <v>353</v>
      </c>
      <c r="B354" s="386"/>
      <c r="C354" s="558">
        <v>41.75</v>
      </c>
      <c r="D354" s="561"/>
      <c r="E354" s="389">
        <v>14559</v>
      </c>
      <c r="F354" s="388">
        <f t="shared" si="14"/>
        <v>5787</v>
      </c>
      <c r="G354" s="466">
        <f t="shared" si="13"/>
        <v>4185</v>
      </c>
      <c r="H354" s="465">
        <v>90</v>
      </c>
    </row>
    <row r="355" spans="1:8" x14ac:dyDescent="0.2">
      <c r="A355" s="378">
        <v>354</v>
      </c>
      <c r="B355" s="386"/>
      <c r="C355" s="558">
        <v>41.75</v>
      </c>
      <c r="D355" s="561"/>
      <c r="E355" s="389">
        <v>14559</v>
      </c>
      <c r="F355" s="388">
        <f t="shared" si="14"/>
        <v>5787</v>
      </c>
      <c r="G355" s="466">
        <f t="shared" si="13"/>
        <v>4185</v>
      </c>
      <c r="H355" s="465">
        <v>90</v>
      </c>
    </row>
    <row r="356" spans="1:8" x14ac:dyDescent="0.2">
      <c r="A356" s="378">
        <v>355</v>
      </c>
      <c r="B356" s="386"/>
      <c r="C356" s="558">
        <v>41.75</v>
      </c>
      <c r="D356" s="561"/>
      <c r="E356" s="389">
        <v>14559</v>
      </c>
      <c r="F356" s="388">
        <f t="shared" si="14"/>
        <v>5787</v>
      </c>
      <c r="G356" s="466">
        <f t="shared" si="13"/>
        <v>4185</v>
      </c>
      <c r="H356" s="465">
        <v>90</v>
      </c>
    </row>
    <row r="357" spans="1:8" x14ac:dyDescent="0.2">
      <c r="A357" s="378">
        <v>356</v>
      </c>
      <c r="B357" s="386"/>
      <c r="C357" s="558">
        <v>41.75</v>
      </c>
      <c r="D357" s="561"/>
      <c r="E357" s="389">
        <v>14559</v>
      </c>
      <c r="F357" s="388">
        <f t="shared" si="14"/>
        <v>5787</v>
      </c>
      <c r="G357" s="466">
        <f t="shared" si="13"/>
        <v>4185</v>
      </c>
      <c r="H357" s="465">
        <v>90</v>
      </c>
    </row>
    <row r="358" spans="1:8" x14ac:dyDescent="0.2">
      <c r="A358" s="378">
        <v>357</v>
      </c>
      <c r="B358" s="386"/>
      <c r="C358" s="558">
        <v>41.75</v>
      </c>
      <c r="D358" s="561"/>
      <c r="E358" s="389">
        <v>14559</v>
      </c>
      <c r="F358" s="388">
        <f t="shared" si="14"/>
        <v>5787</v>
      </c>
      <c r="G358" s="466">
        <f t="shared" si="13"/>
        <v>4185</v>
      </c>
      <c r="H358" s="465">
        <v>90</v>
      </c>
    </row>
    <row r="359" spans="1:8" x14ac:dyDescent="0.2">
      <c r="A359" s="378">
        <v>358</v>
      </c>
      <c r="B359" s="386"/>
      <c r="C359" s="558">
        <v>41.75</v>
      </c>
      <c r="D359" s="561"/>
      <c r="E359" s="389">
        <v>14559</v>
      </c>
      <c r="F359" s="388">
        <f t="shared" si="14"/>
        <v>5787</v>
      </c>
      <c r="G359" s="466">
        <f t="shared" si="13"/>
        <v>4185</v>
      </c>
      <c r="H359" s="465">
        <v>90</v>
      </c>
    </row>
    <row r="360" spans="1:8" x14ac:dyDescent="0.2">
      <c r="A360" s="378">
        <v>359</v>
      </c>
      <c r="B360" s="386"/>
      <c r="C360" s="558">
        <v>41.75</v>
      </c>
      <c r="D360" s="561"/>
      <c r="E360" s="389">
        <v>14559</v>
      </c>
      <c r="F360" s="388">
        <f t="shared" si="14"/>
        <v>5787</v>
      </c>
      <c r="G360" s="466">
        <f t="shared" si="13"/>
        <v>4185</v>
      </c>
      <c r="H360" s="465">
        <v>90</v>
      </c>
    </row>
    <row r="361" spans="1:8" x14ac:dyDescent="0.2">
      <c r="A361" s="378">
        <v>360</v>
      </c>
      <c r="B361" s="386"/>
      <c r="C361" s="558">
        <v>41.75</v>
      </c>
      <c r="D361" s="561"/>
      <c r="E361" s="389">
        <v>14559</v>
      </c>
      <c r="F361" s="388">
        <f t="shared" si="14"/>
        <v>5787</v>
      </c>
      <c r="G361" s="466">
        <f t="shared" si="13"/>
        <v>4185</v>
      </c>
      <c r="H361" s="465">
        <v>90</v>
      </c>
    </row>
    <row r="362" spans="1:8" x14ac:dyDescent="0.2">
      <c r="A362" s="378">
        <v>361</v>
      </c>
      <c r="B362" s="386"/>
      <c r="C362" s="558">
        <v>41.75</v>
      </c>
      <c r="D362" s="561"/>
      <c r="E362" s="389">
        <v>14559</v>
      </c>
      <c r="F362" s="388">
        <f t="shared" si="14"/>
        <v>5787</v>
      </c>
      <c r="G362" s="466">
        <f t="shared" si="13"/>
        <v>4185</v>
      </c>
      <c r="H362" s="465">
        <v>90</v>
      </c>
    </row>
    <row r="363" spans="1:8" x14ac:dyDescent="0.2">
      <c r="A363" s="378">
        <v>362</v>
      </c>
      <c r="B363" s="386"/>
      <c r="C363" s="558">
        <v>41.75</v>
      </c>
      <c r="D363" s="561"/>
      <c r="E363" s="389">
        <v>14559</v>
      </c>
      <c r="F363" s="388">
        <f t="shared" si="14"/>
        <v>5787</v>
      </c>
      <c r="G363" s="466">
        <f t="shared" si="13"/>
        <v>4185</v>
      </c>
      <c r="H363" s="465">
        <v>90</v>
      </c>
    </row>
    <row r="364" spans="1:8" x14ac:dyDescent="0.2">
      <c r="A364" s="378">
        <v>363</v>
      </c>
      <c r="B364" s="386"/>
      <c r="C364" s="558">
        <v>41.75</v>
      </c>
      <c r="D364" s="561"/>
      <c r="E364" s="389">
        <v>14559</v>
      </c>
      <c r="F364" s="388">
        <f t="shared" si="14"/>
        <v>5787</v>
      </c>
      <c r="G364" s="466">
        <f t="shared" si="13"/>
        <v>4185</v>
      </c>
      <c r="H364" s="465">
        <v>90</v>
      </c>
    </row>
    <row r="365" spans="1:8" x14ac:dyDescent="0.2">
      <c r="A365" s="378">
        <v>364</v>
      </c>
      <c r="B365" s="386"/>
      <c r="C365" s="558">
        <v>41.75</v>
      </c>
      <c r="D365" s="561"/>
      <c r="E365" s="389">
        <v>14559</v>
      </c>
      <c r="F365" s="388">
        <f t="shared" si="14"/>
        <v>5787</v>
      </c>
      <c r="G365" s="466">
        <f t="shared" si="13"/>
        <v>4185</v>
      </c>
      <c r="H365" s="465">
        <v>90</v>
      </c>
    </row>
    <row r="366" spans="1:8" x14ac:dyDescent="0.2">
      <c r="A366" s="378">
        <v>365</v>
      </c>
      <c r="B366" s="386"/>
      <c r="C366" s="558">
        <v>41.75</v>
      </c>
      <c r="D366" s="561"/>
      <c r="E366" s="389">
        <v>14559</v>
      </c>
      <c r="F366" s="388">
        <f t="shared" si="14"/>
        <v>5787</v>
      </c>
      <c r="G366" s="466">
        <f t="shared" si="13"/>
        <v>4185</v>
      </c>
      <c r="H366" s="465">
        <v>90</v>
      </c>
    </row>
    <row r="367" spans="1:8" x14ac:dyDescent="0.2">
      <c r="A367" s="378">
        <v>366</v>
      </c>
      <c r="B367" s="386"/>
      <c r="C367" s="558">
        <v>41.75</v>
      </c>
      <c r="D367" s="561"/>
      <c r="E367" s="389">
        <v>14559</v>
      </c>
      <c r="F367" s="388">
        <f t="shared" si="14"/>
        <v>5787</v>
      </c>
      <c r="G367" s="466">
        <f t="shared" si="13"/>
        <v>4185</v>
      </c>
      <c r="H367" s="465">
        <v>90</v>
      </c>
    </row>
    <row r="368" spans="1:8" x14ac:dyDescent="0.2">
      <c r="A368" s="378">
        <v>367</v>
      </c>
      <c r="B368" s="386"/>
      <c r="C368" s="558">
        <v>41.75</v>
      </c>
      <c r="D368" s="561"/>
      <c r="E368" s="389">
        <v>14559</v>
      </c>
      <c r="F368" s="388">
        <f t="shared" si="14"/>
        <v>5787</v>
      </c>
      <c r="G368" s="466">
        <f t="shared" si="13"/>
        <v>4185</v>
      </c>
      <c r="H368" s="465">
        <v>90</v>
      </c>
    </row>
    <row r="369" spans="1:8" x14ac:dyDescent="0.2">
      <c r="A369" s="378">
        <v>368</v>
      </c>
      <c r="B369" s="386"/>
      <c r="C369" s="558">
        <v>41.75</v>
      </c>
      <c r="D369" s="561"/>
      <c r="E369" s="389">
        <v>14559</v>
      </c>
      <c r="F369" s="388">
        <f t="shared" si="14"/>
        <v>5787</v>
      </c>
      <c r="G369" s="466">
        <f t="shared" si="13"/>
        <v>4185</v>
      </c>
      <c r="H369" s="465">
        <v>90</v>
      </c>
    </row>
    <row r="370" spans="1:8" x14ac:dyDescent="0.2">
      <c r="A370" s="378">
        <v>369</v>
      </c>
      <c r="B370" s="386"/>
      <c r="C370" s="558">
        <v>41.75</v>
      </c>
      <c r="D370" s="561"/>
      <c r="E370" s="389">
        <v>14559</v>
      </c>
      <c r="F370" s="388">
        <f t="shared" si="14"/>
        <v>5787</v>
      </c>
      <c r="G370" s="466">
        <f t="shared" si="13"/>
        <v>4185</v>
      </c>
      <c r="H370" s="465">
        <v>90</v>
      </c>
    </row>
    <row r="371" spans="1:8" x14ac:dyDescent="0.2">
      <c r="A371" s="378">
        <v>370</v>
      </c>
      <c r="B371" s="386"/>
      <c r="C371" s="558">
        <v>41.75</v>
      </c>
      <c r="D371" s="561"/>
      <c r="E371" s="389">
        <v>14559</v>
      </c>
      <c r="F371" s="388">
        <f t="shared" si="14"/>
        <v>5787</v>
      </c>
      <c r="G371" s="466">
        <f t="shared" si="13"/>
        <v>4185</v>
      </c>
      <c r="H371" s="465">
        <v>90</v>
      </c>
    </row>
    <row r="372" spans="1:8" x14ac:dyDescent="0.2">
      <c r="A372" s="378">
        <v>371</v>
      </c>
      <c r="B372" s="386"/>
      <c r="C372" s="558">
        <v>41.75</v>
      </c>
      <c r="D372" s="561"/>
      <c r="E372" s="389">
        <v>14559</v>
      </c>
      <c r="F372" s="388">
        <f t="shared" si="14"/>
        <v>5787</v>
      </c>
      <c r="G372" s="466">
        <f t="shared" si="13"/>
        <v>4185</v>
      </c>
      <c r="H372" s="465">
        <v>90</v>
      </c>
    </row>
    <row r="373" spans="1:8" x14ac:dyDescent="0.2">
      <c r="A373" s="378">
        <v>372</v>
      </c>
      <c r="B373" s="386"/>
      <c r="C373" s="558">
        <v>41.75</v>
      </c>
      <c r="D373" s="561"/>
      <c r="E373" s="389">
        <v>14559</v>
      </c>
      <c r="F373" s="388">
        <f t="shared" si="14"/>
        <v>5787</v>
      </c>
      <c r="G373" s="466">
        <f t="shared" si="13"/>
        <v>4185</v>
      </c>
      <c r="H373" s="465">
        <v>90</v>
      </c>
    </row>
    <row r="374" spans="1:8" x14ac:dyDescent="0.2">
      <c r="A374" s="378">
        <v>373</v>
      </c>
      <c r="B374" s="386"/>
      <c r="C374" s="558">
        <v>41.75</v>
      </c>
      <c r="D374" s="561"/>
      <c r="E374" s="389">
        <v>14559</v>
      </c>
      <c r="F374" s="388">
        <f t="shared" si="14"/>
        <v>5787</v>
      </c>
      <c r="G374" s="466">
        <f t="shared" si="13"/>
        <v>4185</v>
      </c>
      <c r="H374" s="465">
        <v>90</v>
      </c>
    </row>
    <row r="375" spans="1:8" x14ac:dyDescent="0.2">
      <c r="A375" s="378">
        <v>374</v>
      </c>
      <c r="B375" s="386"/>
      <c r="C375" s="558">
        <v>41.75</v>
      </c>
      <c r="D375" s="561"/>
      <c r="E375" s="389">
        <v>14559</v>
      </c>
      <c r="F375" s="388">
        <f t="shared" si="14"/>
        <v>5787</v>
      </c>
      <c r="G375" s="466">
        <f t="shared" si="13"/>
        <v>4185</v>
      </c>
      <c r="H375" s="465">
        <v>90</v>
      </c>
    </row>
    <row r="376" spans="1:8" x14ac:dyDescent="0.2">
      <c r="A376" s="378">
        <v>375</v>
      </c>
      <c r="B376" s="386"/>
      <c r="C376" s="558">
        <v>41.75</v>
      </c>
      <c r="D376" s="561"/>
      <c r="E376" s="389">
        <v>14559</v>
      </c>
      <c r="F376" s="388">
        <f t="shared" si="14"/>
        <v>5787</v>
      </c>
      <c r="G376" s="466">
        <f t="shared" si="13"/>
        <v>4185</v>
      </c>
      <c r="H376" s="465">
        <v>90</v>
      </c>
    </row>
    <row r="377" spans="1:8" x14ac:dyDescent="0.2">
      <c r="A377" s="378">
        <v>376</v>
      </c>
      <c r="B377" s="386"/>
      <c r="C377" s="558">
        <v>41.75</v>
      </c>
      <c r="D377" s="561"/>
      <c r="E377" s="389">
        <v>14559</v>
      </c>
      <c r="F377" s="388">
        <f t="shared" si="14"/>
        <v>5787</v>
      </c>
      <c r="G377" s="466">
        <f t="shared" si="13"/>
        <v>4185</v>
      </c>
      <c r="H377" s="465">
        <v>90</v>
      </c>
    </row>
    <row r="378" spans="1:8" x14ac:dyDescent="0.2">
      <c r="A378" s="378">
        <v>377</v>
      </c>
      <c r="B378" s="386"/>
      <c r="C378" s="558">
        <v>41.75</v>
      </c>
      <c r="D378" s="561"/>
      <c r="E378" s="389">
        <v>14559</v>
      </c>
      <c r="F378" s="388">
        <f t="shared" si="14"/>
        <v>5787</v>
      </c>
      <c r="G378" s="466">
        <f t="shared" si="13"/>
        <v>4185</v>
      </c>
      <c r="H378" s="465">
        <v>90</v>
      </c>
    </row>
    <row r="379" spans="1:8" x14ac:dyDescent="0.2">
      <c r="A379" s="378">
        <v>378</v>
      </c>
      <c r="B379" s="386"/>
      <c r="C379" s="558">
        <v>41.75</v>
      </c>
      <c r="D379" s="561"/>
      <c r="E379" s="389">
        <v>14559</v>
      </c>
      <c r="F379" s="388">
        <f t="shared" si="14"/>
        <v>5787</v>
      </c>
      <c r="G379" s="466">
        <f t="shared" si="13"/>
        <v>4185</v>
      </c>
      <c r="H379" s="465">
        <v>90</v>
      </c>
    </row>
    <row r="380" spans="1:8" x14ac:dyDescent="0.2">
      <c r="A380" s="378">
        <v>379</v>
      </c>
      <c r="B380" s="386"/>
      <c r="C380" s="558">
        <v>41.75</v>
      </c>
      <c r="D380" s="561"/>
      <c r="E380" s="389">
        <v>14559</v>
      </c>
      <c r="F380" s="388">
        <f t="shared" si="14"/>
        <v>5787</v>
      </c>
      <c r="G380" s="466">
        <f t="shared" si="13"/>
        <v>4185</v>
      </c>
      <c r="H380" s="465">
        <v>90</v>
      </c>
    </row>
    <row r="381" spans="1:8" x14ac:dyDescent="0.2">
      <c r="A381" s="378">
        <v>380</v>
      </c>
      <c r="B381" s="386"/>
      <c r="C381" s="558">
        <v>41.75</v>
      </c>
      <c r="D381" s="561"/>
      <c r="E381" s="389">
        <v>14559</v>
      </c>
      <c r="F381" s="388">
        <f t="shared" si="14"/>
        <v>5787</v>
      </c>
      <c r="G381" s="466">
        <f t="shared" si="13"/>
        <v>4185</v>
      </c>
      <c r="H381" s="465">
        <v>90</v>
      </c>
    </row>
    <row r="382" spans="1:8" x14ac:dyDescent="0.2">
      <c r="A382" s="378">
        <v>381</v>
      </c>
      <c r="B382" s="386"/>
      <c r="C382" s="558">
        <v>41.75</v>
      </c>
      <c r="D382" s="561"/>
      <c r="E382" s="389">
        <v>14559</v>
      </c>
      <c r="F382" s="388">
        <f t="shared" si="14"/>
        <v>5787</v>
      </c>
      <c r="G382" s="466">
        <f t="shared" si="13"/>
        <v>4185</v>
      </c>
      <c r="H382" s="465">
        <v>90</v>
      </c>
    </row>
    <row r="383" spans="1:8" x14ac:dyDescent="0.2">
      <c r="A383" s="378">
        <v>382</v>
      </c>
      <c r="B383" s="386"/>
      <c r="C383" s="558">
        <v>41.75</v>
      </c>
      <c r="D383" s="561"/>
      <c r="E383" s="389">
        <v>14559</v>
      </c>
      <c r="F383" s="388">
        <f t="shared" si="14"/>
        <v>5787</v>
      </c>
      <c r="G383" s="466">
        <f t="shared" si="13"/>
        <v>4185</v>
      </c>
      <c r="H383" s="465">
        <v>90</v>
      </c>
    </row>
    <row r="384" spans="1:8" x14ac:dyDescent="0.2">
      <c r="A384" s="378">
        <v>383</v>
      </c>
      <c r="B384" s="386"/>
      <c r="C384" s="558">
        <v>41.75</v>
      </c>
      <c r="D384" s="561"/>
      <c r="E384" s="389">
        <v>14559</v>
      </c>
      <c r="F384" s="388">
        <f t="shared" si="14"/>
        <v>5787</v>
      </c>
      <c r="G384" s="466">
        <f t="shared" si="13"/>
        <v>4185</v>
      </c>
      <c r="H384" s="465">
        <v>90</v>
      </c>
    </row>
    <row r="385" spans="1:8" x14ac:dyDescent="0.2">
      <c r="A385" s="378">
        <v>384</v>
      </c>
      <c r="B385" s="386"/>
      <c r="C385" s="558">
        <v>41.75</v>
      </c>
      <c r="D385" s="561"/>
      <c r="E385" s="389">
        <v>14559</v>
      </c>
      <c r="F385" s="388">
        <f t="shared" si="14"/>
        <v>5787</v>
      </c>
      <c r="G385" s="466">
        <f t="shared" si="13"/>
        <v>4185</v>
      </c>
      <c r="H385" s="465">
        <v>90</v>
      </c>
    </row>
    <row r="386" spans="1:8" x14ac:dyDescent="0.2">
      <c r="A386" s="378">
        <v>385</v>
      </c>
      <c r="B386" s="386"/>
      <c r="C386" s="558">
        <v>41.75</v>
      </c>
      <c r="D386" s="561"/>
      <c r="E386" s="389">
        <v>14559</v>
      </c>
      <c r="F386" s="388">
        <f t="shared" si="14"/>
        <v>5787</v>
      </c>
      <c r="G386" s="466">
        <f t="shared" si="13"/>
        <v>4185</v>
      </c>
      <c r="H386" s="465">
        <v>90</v>
      </c>
    </row>
    <row r="387" spans="1:8" x14ac:dyDescent="0.2">
      <c r="A387" s="378">
        <v>386</v>
      </c>
      <c r="B387" s="386"/>
      <c r="C387" s="558">
        <v>41.75</v>
      </c>
      <c r="D387" s="561"/>
      <c r="E387" s="389">
        <v>14559</v>
      </c>
      <c r="F387" s="388">
        <f t="shared" si="14"/>
        <v>5787</v>
      </c>
      <c r="G387" s="466">
        <f t="shared" si="13"/>
        <v>4185</v>
      </c>
      <c r="H387" s="465">
        <v>90</v>
      </c>
    </row>
    <row r="388" spans="1:8" x14ac:dyDescent="0.2">
      <c r="A388" s="378">
        <v>387</v>
      </c>
      <c r="B388" s="386"/>
      <c r="C388" s="558">
        <v>41.75</v>
      </c>
      <c r="D388" s="561"/>
      <c r="E388" s="389">
        <v>14559</v>
      </c>
      <c r="F388" s="388">
        <f t="shared" si="14"/>
        <v>5787</v>
      </c>
      <c r="G388" s="466">
        <f t="shared" si="13"/>
        <v>4185</v>
      </c>
      <c r="H388" s="465">
        <v>90</v>
      </c>
    </row>
    <row r="389" spans="1:8" x14ac:dyDescent="0.2">
      <c r="A389" s="378">
        <v>388</v>
      </c>
      <c r="B389" s="386"/>
      <c r="C389" s="558">
        <v>41.75</v>
      </c>
      <c r="D389" s="561"/>
      <c r="E389" s="389">
        <v>14559</v>
      </c>
      <c r="F389" s="388">
        <f t="shared" si="14"/>
        <v>5787</v>
      </c>
      <c r="G389" s="466">
        <f t="shared" si="13"/>
        <v>4185</v>
      </c>
      <c r="H389" s="465">
        <v>90</v>
      </c>
    </row>
    <row r="390" spans="1:8" x14ac:dyDescent="0.2">
      <c r="A390" s="378">
        <v>389</v>
      </c>
      <c r="B390" s="386"/>
      <c r="C390" s="558">
        <v>41.75</v>
      </c>
      <c r="D390" s="561"/>
      <c r="E390" s="389">
        <v>14559</v>
      </c>
      <c r="F390" s="388">
        <f t="shared" si="14"/>
        <v>5787</v>
      </c>
      <c r="G390" s="466">
        <f t="shared" si="13"/>
        <v>4185</v>
      </c>
      <c r="H390" s="465">
        <v>90</v>
      </c>
    </row>
    <row r="391" spans="1:8" x14ac:dyDescent="0.2">
      <c r="A391" s="378">
        <v>390</v>
      </c>
      <c r="B391" s="386"/>
      <c r="C391" s="558">
        <v>41.75</v>
      </c>
      <c r="D391" s="561"/>
      <c r="E391" s="389">
        <v>14559</v>
      </c>
      <c r="F391" s="388">
        <f t="shared" si="14"/>
        <v>5787</v>
      </c>
      <c r="G391" s="466">
        <f t="shared" si="13"/>
        <v>4185</v>
      </c>
      <c r="H391" s="465">
        <v>90</v>
      </c>
    </row>
    <row r="392" spans="1:8" x14ac:dyDescent="0.2">
      <c r="A392" s="378">
        <v>391</v>
      </c>
      <c r="B392" s="386"/>
      <c r="C392" s="558">
        <v>41.75</v>
      </c>
      <c r="D392" s="561"/>
      <c r="E392" s="389">
        <v>14559</v>
      </c>
      <c r="F392" s="388">
        <f t="shared" si="14"/>
        <v>5787</v>
      </c>
      <c r="G392" s="466">
        <f t="shared" si="13"/>
        <v>4185</v>
      </c>
      <c r="H392" s="465">
        <v>90</v>
      </c>
    </row>
    <row r="393" spans="1:8" x14ac:dyDescent="0.2">
      <c r="A393" s="378">
        <v>392</v>
      </c>
      <c r="B393" s="386"/>
      <c r="C393" s="558">
        <v>41.75</v>
      </c>
      <c r="D393" s="561"/>
      <c r="E393" s="389">
        <v>14559</v>
      </c>
      <c r="F393" s="388">
        <f t="shared" si="14"/>
        <v>5787</v>
      </c>
      <c r="G393" s="466">
        <f t="shared" si="13"/>
        <v>4185</v>
      </c>
      <c r="H393" s="465">
        <v>90</v>
      </c>
    </row>
    <row r="394" spans="1:8" x14ac:dyDescent="0.2">
      <c r="A394" s="378">
        <v>393</v>
      </c>
      <c r="B394" s="386"/>
      <c r="C394" s="558">
        <v>41.75</v>
      </c>
      <c r="D394" s="561"/>
      <c r="E394" s="389">
        <v>14559</v>
      </c>
      <c r="F394" s="388">
        <f t="shared" si="14"/>
        <v>5787</v>
      </c>
      <c r="G394" s="466">
        <f t="shared" si="13"/>
        <v>4185</v>
      </c>
      <c r="H394" s="465">
        <v>90</v>
      </c>
    </row>
    <row r="395" spans="1:8" x14ac:dyDescent="0.2">
      <c r="A395" s="378">
        <v>394</v>
      </c>
      <c r="B395" s="386"/>
      <c r="C395" s="558">
        <v>41.75</v>
      </c>
      <c r="D395" s="561"/>
      <c r="E395" s="389">
        <v>14559</v>
      </c>
      <c r="F395" s="388">
        <f t="shared" si="14"/>
        <v>5787</v>
      </c>
      <c r="G395" s="466">
        <f t="shared" si="13"/>
        <v>4185</v>
      </c>
      <c r="H395" s="465">
        <v>90</v>
      </c>
    </row>
    <row r="396" spans="1:8" x14ac:dyDescent="0.2">
      <c r="A396" s="378">
        <v>395</v>
      </c>
      <c r="B396" s="386"/>
      <c r="C396" s="558">
        <v>41.75</v>
      </c>
      <c r="D396" s="561"/>
      <c r="E396" s="389">
        <v>14559</v>
      </c>
      <c r="F396" s="388">
        <f t="shared" si="14"/>
        <v>5787</v>
      </c>
      <c r="G396" s="466">
        <f t="shared" si="13"/>
        <v>4185</v>
      </c>
      <c r="H396" s="465">
        <v>90</v>
      </c>
    </row>
    <row r="397" spans="1:8" x14ac:dyDescent="0.2">
      <c r="A397" s="378">
        <v>396</v>
      </c>
      <c r="B397" s="386"/>
      <c r="C397" s="558">
        <v>41.75</v>
      </c>
      <c r="D397" s="561"/>
      <c r="E397" s="389">
        <v>14559</v>
      </c>
      <c r="F397" s="388">
        <f t="shared" si="14"/>
        <v>5787</v>
      </c>
      <c r="G397" s="466">
        <f t="shared" ref="G397:G428" si="15">ROUND(12*(1/C397*E397),0)</f>
        <v>4185</v>
      </c>
      <c r="H397" s="465">
        <v>90</v>
      </c>
    </row>
    <row r="398" spans="1:8" x14ac:dyDescent="0.2">
      <c r="A398" s="378">
        <v>397</v>
      </c>
      <c r="B398" s="386"/>
      <c r="C398" s="558">
        <v>41.75</v>
      </c>
      <c r="D398" s="561"/>
      <c r="E398" s="389">
        <v>14559</v>
      </c>
      <c r="F398" s="388">
        <f t="shared" si="14"/>
        <v>5787</v>
      </c>
      <c r="G398" s="466">
        <f t="shared" si="15"/>
        <v>4185</v>
      </c>
      <c r="H398" s="465">
        <v>90</v>
      </c>
    </row>
    <row r="399" spans="1:8" x14ac:dyDescent="0.2">
      <c r="A399" s="378">
        <v>398</v>
      </c>
      <c r="B399" s="386"/>
      <c r="C399" s="558">
        <v>41.75</v>
      </c>
      <c r="D399" s="561"/>
      <c r="E399" s="389">
        <v>14559</v>
      </c>
      <c r="F399" s="388">
        <f t="shared" ref="F399:F428" si="16">ROUND(12*1.3614*(1/C399*E399)+H399,0)</f>
        <v>5787</v>
      </c>
      <c r="G399" s="466">
        <f t="shared" si="15"/>
        <v>4185</v>
      </c>
      <c r="H399" s="465">
        <v>90</v>
      </c>
    </row>
    <row r="400" spans="1:8" x14ac:dyDescent="0.2">
      <c r="A400" s="378">
        <v>399</v>
      </c>
      <c r="B400" s="386"/>
      <c r="C400" s="558">
        <v>41.75</v>
      </c>
      <c r="D400" s="561"/>
      <c r="E400" s="389">
        <v>14559</v>
      </c>
      <c r="F400" s="388">
        <f t="shared" si="16"/>
        <v>5787</v>
      </c>
      <c r="G400" s="466">
        <f t="shared" si="15"/>
        <v>4185</v>
      </c>
      <c r="H400" s="465">
        <v>90</v>
      </c>
    </row>
    <row r="401" spans="1:8" x14ac:dyDescent="0.2">
      <c r="A401" s="378">
        <v>400</v>
      </c>
      <c r="B401" s="386"/>
      <c r="C401" s="558">
        <v>41.75</v>
      </c>
      <c r="D401" s="561"/>
      <c r="E401" s="389">
        <v>14559</v>
      </c>
      <c r="F401" s="388">
        <f t="shared" si="16"/>
        <v>5787</v>
      </c>
      <c r="G401" s="466">
        <f t="shared" si="15"/>
        <v>4185</v>
      </c>
      <c r="H401" s="465">
        <v>90</v>
      </c>
    </row>
    <row r="402" spans="1:8" x14ac:dyDescent="0.2">
      <c r="A402" s="378">
        <v>401</v>
      </c>
      <c r="B402" s="386"/>
      <c r="C402" s="558">
        <v>41.75</v>
      </c>
      <c r="D402" s="561"/>
      <c r="E402" s="389">
        <v>14559</v>
      </c>
      <c r="F402" s="388">
        <f t="shared" si="16"/>
        <v>5787</v>
      </c>
      <c r="G402" s="466">
        <f t="shared" si="15"/>
        <v>4185</v>
      </c>
      <c r="H402" s="465">
        <v>90</v>
      </c>
    </row>
    <row r="403" spans="1:8" x14ac:dyDescent="0.2">
      <c r="A403" s="378">
        <v>402</v>
      </c>
      <c r="B403" s="386"/>
      <c r="C403" s="558">
        <v>41.75</v>
      </c>
      <c r="D403" s="561"/>
      <c r="E403" s="389">
        <v>14559</v>
      </c>
      <c r="F403" s="388">
        <f t="shared" si="16"/>
        <v>5787</v>
      </c>
      <c r="G403" s="466">
        <f t="shared" si="15"/>
        <v>4185</v>
      </c>
      <c r="H403" s="465">
        <v>90</v>
      </c>
    </row>
    <row r="404" spans="1:8" x14ac:dyDescent="0.2">
      <c r="A404" s="378">
        <v>403</v>
      </c>
      <c r="B404" s="386"/>
      <c r="C404" s="558">
        <v>41.75</v>
      </c>
      <c r="D404" s="561"/>
      <c r="E404" s="389">
        <v>14559</v>
      </c>
      <c r="F404" s="388">
        <f t="shared" si="16"/>
        <v>5787</v>
      </c>
      <c r="G404" s="466">
        <f t="shared" si="15"/>
        <v>4185</v>
      </c>
      <c r="H404" s="465">
        <v>90</v>
      </c>
    </row>
    <row r="405" spans="1:8" x14ac:dyDescent="0.2">
      <c r="A405" s="378">
        <v>404</v>
      </c>
      <c r="B405" s="386"/>
      <c r="C405" s="558">
        <v>41.75</v>
      </c>
      <c r="D405" s="561"/>
      <c r="E405" s="389">
        <v>14559</v>
      </c>
      <c r="F405" s="388">
        <f t="shared" si="16"/>
        <v>5787</v>
      </c>
      <c r="G405" s="466">
        <f t="shared" si="15"/>
        <v>4185</v>
      </c>
      <c r="H405" s="465">
        <v>90</v>
      </c>
    </row>
    <row r="406" spans="1:8" x14ac:dyDescent="0.2">
      <c r="A406" s="378">
        <v>405</v>
      </c>
      <c r="B406" s="386"/>
      <c r="C406" s="558">
        <v>41.75</v>
      </c>
      <c r="D406" s="561"/>
      <c r="E406" s="389">
        <v>14559</v>
      </c>
      <c r="F406" s="388">
        <f t="shared" si="16"/>
        <v>5787</v>
      </c>
      <c r="G406" s="466">
        <f t="shared" si="15"/>
        <v>4185</v>
      </c>
      <c r="H406" s="465">
        <v>90</v>
      </c>
    </row>
    <row r="407" spans="1:8" x14ac:dyDescent="0.2">
      <c r="A407" s="378">
        <v>406</v>
      </c>
      <c r="B407" s="386"/>
      <c r="C407" s="558">
        <v>41.75</v>
      </c>
      <c r="D407" s="561"/>
      <c r="E407" s="389">
        <v>14559</v>
      </c>
      <c r="F407" s="388">
        <f t="shared" si="16"/>
        <v>5787</v>
      </c>
      <c r="G407" s="466">
        <f t="shared" si="15"/>
        <v>4185</v>
      </c>
      <c r="H407" s="465">
        <v>90</v>
      </c>
    </row>
    <row r="408" spans="1:8" x14ac:dyDescent="0.2">
      <c r="A408" s="378">
        <v>407</v>
      </c>
      <c r="B408" s="386"/>
      <c r="C408" s="558">
        <v>41.75</v>
      </c>
      <c r="D408" s="561"/>
      <c r="E408" s="389">
        <v>14559</v>
      </c>
      <c r="F408" s="388">
        <f t="shared" si="16"/>
        <v>5787</v>
      </c>
      <c r="G408" s="466">
        <f t="shared" si="15"/>
        <v>4185</v>
      </c>
      <c r="H408" s="465">
        <v>90</v>
      </c>
    </row>
    <row r="409" spans="1:8" x14ac:dyDescent="0.2">
      <c r="A409" s="378">
        <v>408</v>
      </c>
      <c r="B409" s="386"/>
      <c r="C409" s="558">
        <v>41.75</v>
      </c>
      <c r="D409" s="561"/>
      <c r="E409" s="389">
        <v>14559</v>
      </c>
      <c r="F409" s="388">
        <f t="shared" si="16"/>
        <v>5787</v>
      </c>
      <c r="G409" s="466">
        <f t="shared" si="15"/>
        <v>4185</v>
      </c>
      <c r="H409" s="465">
        <v>90</v>
      </c>
    </row>
    <row r="410" spans="1:8" x14ac:dyDescent="0.2">
      <c r="A410" s="378">
        <v>409</v>
      </c>
      <c r="B410" s="386"/>
      <c r="C410" s="558">
        <v>41.75</v>
      </c>
      <c r="D410" s="561"/>
      <c r="E410" s="389">
        <v>14559</v>
      </c>
      <c r="F410" s="388">
        <f t="shared" si="16"/>
        <v>5787</v>
      </c>
      <c r="G410" s="466">
        <f t="shared" si="15"/>
        <v>4185</v>
      </c>
      <c r="H410" s="465">
        <v>90</v>
      </c>
    </row>
    <row r="411" spans="1:8" x14ac:dyDescent="0.2">
      <c r="A411" s="378">
        <v>410</v>
      </c>
      <c r="B411" s="386"/>
      <c r="C411" s="558">
        <v>41.75</v>
      </c>
      <c r="D411" s="561"/>
      <c r="E411" s="389">
        <v>14559</v>
      </c>
      <c r="F411" s="388">
        <f t="shared" si="16"/>
        <v>5787</v>
      </c>
      <c r="G411" s="466">
        <f t="shared" si="15"/>
        <v>4185</v>
      </c>
      <c r="H411" s="465">
        <v>90</v>
      </c>
    </row>
    <row r="412" spans="1:8" x14ac:dyDescent="0.2">
      <c r="A412" s="378">
        <v>411</v>
      </c>
      <c r="B412" s="386"/>
      <c r="C412" s="558">
        <v>41.75</v>
      </c>
      <c r="D412" s="561"/>
      <c r="E412" s="389">
        <v>14559</v>
      </c>
      <c r="F412" s="388">
        <f t="shared" si="16"/>
        <v>5787</v>
      </c>
      <c r="G412" s="466">
        <f t="shared" si="15"/>
        <v>4185</v>
      </c>
      <c r="H412" s="465">
        <v>90</v>
      </c>
    </row>
    <row r="413" spans="1:8" x14ac:dyDescent="0.2">
      <c r="A413" s="378">
        <v>412</v>
      </c>
      <c r="B413" s="386"/>
      <c r="C413" s="558">
        <v>41.75</v>
      </c>
      <c r="D413" s="561"/>
      <c r="E413" s="389">
        <v>14559</v>
      </c>
      <c r="F413" s="388">
        <f t="shared" si="16"/>
        <v>5787</v>
      </c>
      <c r="G413" s="466">
        <f t="shared" si="15"/>
        <v>4185</v>
      </c>
      <c r="H413" s="465">
        <v>90</v>
      </c>
    </row>
    <row r="414" spans="1:8" x14ac:dyDescent="0.2">
      <c r="A414" s="378">
        <v>413</v>
      </c>
      <c r="B414" s="386"/>
      <c r="C414" s="558">
        <v>41.75</v>
      </c>
      <c r="D414" s="561"/>
      <c r="E414" s="389">
        <v>14559</v>
      </c>
      <c r="F414" s="388">
        <f t="shared" si="16"/>
        <v>5787</v>
      </c>
      <c r="G414" s="466">
        <f t="shared" si="15"/>
        <v>4185</v>
      </c>
      <c r="H414" s="465">
        <v>90</v>
      </c>
    </row>
    <row r="415" spans="1:8" x14ac:dyDescent="0.2">
      <c r="A415" s="378">
        <v>414</v>
      </c>
      <c r="B415" s="386"/>
      <c r="C415" s="558">
        <v>41.75</v>
      </c>
      <c r="D415" s="561"/>
      <c r="E415" s="389">
        <v>14559</v>
      </c>
      <c r="F415" s="388">
        <f t="shared" si="16"/>
        <v>5787</v>
      </c>
      <c r="G415" s="466">
        <f t="shared" si="15"/>
        <v>4185</v>
      </c>
      <c r="H415" s="465">
        <v>90</v>
      </c>
    </row>
    <row r="416" spans="1:8" x14ac:dyDescent="0.2">
      <c r="A416" s="378">
        <v>415</v>
      </c>
      <c r="B416" s="386"/>
      <c r="C416" s="558">
        <v>41.75</v>
      </c>
      <c r="D416" s="561"/>
      <c r="E416" s="389">
        <v>14559</v>
      </c>
      <c r="F416" s="388">
        <f t="shared" si="16"/>
        <v>5787</v>
      </c>
      <c r="G416" s="466">
        <f t="shared" si="15"/>
        <v>4185</v>
      </c>
      <c r="H416" s="465">
        <v>90</v>
      </c>
    </row>
    <row r="417" spans="1:8" x14ac:dyDescent="0.2">
      <c r="A417" s="378">
        <v>416</v>
      </c>
      <c r="B417" s="386"/>
      <c r="C417" s="558">
        <v>41.75</v>
      </c>
      <c r="D417" s="561"/>
      <c r="E417" s="389">
        <v>14559</v>
      </c>
      <c r="F417" s="388">
        <f t="shared" si="16"/>
        <v>5787</v>
      </c>
      <c r="G417" s="466">
        <f t="shared" si="15"/>
        <v>4185</v>
      </c>
      <c r="H417" s="465">
        <v>90</v>
      </c>
    </row>
    <row r="418" spans="1:8" x14ac:dyDescent="0.2">
      <c r="A418" s="378">
        <v>417</v>
      </c>
      <c r="B418" s="386"/>
      <c r="C418" s="558">
        <v>41.75</v>
      </c>
      <c r="D418" s="561"/>
      <c r="E418" s="389">
        <v>14559</v>
      </c>
      <c r="F418" s="388">
        <f t="shared" si="16"/>
        <v>5787</v>
      </c>
      <c r="G418" s="466">
        <f t="shared" si="15"/>
        <v>4185</v>
      </c>
      <c r="H418" s="465">
        <v>90</v>
      </c>
    </row>
    <row r="419" spans="1:8" x14ac:dyDescent="0.2">
      <c r="A419" s="378">
        <v>418</v>
      </c>
      <c r="B419" s="386"/>
      <c r="C419" s="558">
        <v>41.75</v>
      </c>
      <c r="D419" s="561"/>
      <c r="E419" s="389">
        <v>14559</v>
      </c>
      <c r="F419" s="388">
        <f t="shared" si="16"/>
        <v>5787</v>
      </c>
      <c r="G419" s="466">
        <f t="shared" si="15"/>
        <v>4185</v>
      </c>
      <c r="H419" s="465">
        <v>90</v>
      </c>
    </row>
    <row r="420" spans="1:8" x14ac:dyDescent="0.2">
      <c r="A420" s="378">
        <v>419</v>
      </c>
      <c r="B420" s="386"/>
      <c r="C420" s="558">
        <v>41.75</v>
      </c>
      <c r="D420" s="561"/>
      <c r="E420" s="389">
        <v>14559</v>
      </c>
      <c r="F420" s="388">
        <f t="shared" si="16"/>
        <v>5787</v>
      </c>
      <c r="G420" s="466">
        <f t="shared" si="15"/>
        <v>4185</v>
      </c>
      <c r="H420" s="465">
        <v>90</v>
      </c>
    </row>
    <row r="421" spans="1:8" x14ac:dyDescent="0.2">
      <c r="A421" s="378">
        <v>420</v>
      </c>
      <c r="B421" s="386"/>
      <c r="C421" s="558">
        <v>41.75</v>
      </c>
      <c r="D421" s="561"/>
      <c r="E421" s="389">
        <v>14559</v>
      </c>
      <c r="F421" s="388">
        <f t="shared" si="16"/>
        <v>5787</v>
      </c>
      <c r="G421" s="466">
        <f t="shared" si="15"/>
        <v>4185</v>
      </c>
      <c r="H421" s="465">
        <v>90</v>
      </c>
    </row>
    <row r="422" spans="1:8" x14ac:dyDescent="0.2">
      <c r="A422" s="378">
        <v>421</v>
      </c>
      <c r="B422" s="386"/>
      <c r="C422" s="558">
        <v>41.75</v>
      </c>
      <c r="D422" s="561"/>
      <c r="E422" s="389">
        <v>14559</v>
      </c>
      <c r="F422" s="388">
        <f t="shared" si="16"/>
        <v>5787</v>
      </c>
      <c r="G422" s="466">
        <f t="shared" si="15"/>
        <v>4185</v>
      </c>
      <c r="H422" s="465">
        <v>90</v>
      </c>
    </row>
    <row r="423" spans="1:8" x14ac:dyDescent="0.2">
      <c r="A423" s="378">
        <v>422</v>
      </c>
      <c r="B423" s="386"/>
      <c r="C423" s="558">
        <v>41.75</v>
      </c>
      <c r="D423" s="561"/>
      <c r="E423" s="389">
        <v>14559</v>
      </c>
      <c r="F423" s="388">
        <f t="shared" si="16"/>
        <v>5787</v>
      </c>
      <c r="G423" s="466">
        <f t="shared" si="15"/>
        <v>4185</v>
      </c>
      <c r="H423" s="465">
        <v>90</v>
      </c>
    </row>
    <row r="424" spans="1:8" x14ac:dyDescent="0.2">
      <c r="A424" s="378">
        <v>423</v>
      </c>
      <c r="B424" s="386"/>
      <c r="C424" s="558">
        <v>41.75</v>
      </c>
      <c r="D424" s="561"/>
      <c r="E424" s="389">
        <v>14559</v>
      </c>
      <c r="F424" s="388">
        <f t="shared" si="16"/>
        <v>5787</v>
      </c>
      <c r="G424" s="466">
        <f t="shared" si="15"/>
        <v>4185</v>
      </c>
      <c r="H424" s="465">
        <v>90</v>
      </c>
    </row>
    <row r="425" spans="1:8" x14ac:dyDescent="0.2">
      <c r="A425" s="378">
        <v>424</v>
      </c>
      <c r="B425" s="386"/>
      <c r="C425" s="558">
        <v>41.75</v>
      </c>
      <c r="D425" s="561"/>
      <c r="E425" s="389">
        <v>14559</v>
      </c>
      <c r="F425" s="388">
        <f t="shared" si="16"/>
        <v>5787</v>
      </c>
      <c r="G425" s="466">
        <f t="shared" si="15"/>
        <v>4185</v>
      </c>
      <c r="H425" s="465">
        <v>90</v>
      </c>
    </row>
    <row r="426" spans="1:8" x14ac:dyDescent="0.2">
      <c r="A426" s="378">
        <v>425</v>
      </c>
      <c r="B426" s="386"/>
      <c r="C426" s="558">
        <v>41.75</v>
      </c>
      <c r="D426" s="561"/>
      <c r="E426" s="389">
        <v>14559</v>
      </c>
      <c r="F426" s="388">
        <f t="shared" si="16"/>
        <v>5787</v>
      </c>
      <c r="G426" s="466">
        <f t="shared" si="15"/>
        <v>4185</v>
      </c>
      <c r="H426" s="465">
        <v>90</v>
      </c>
    </row>
    <row r="427" spans="1:8" x14ac:dyDescent="0.2">
      <c r="A427" s="378">
        <v>426</v>
      </c>
      <c r="B427" s="386"/>
      <c r="C427" s="558">
        <v>41.75</v>
      </c>
      <c r="D427" s="561"/>
      <c r="E427" s="389">
        <v>14559</v>
      </c>
      <c r="F427" s="388">
        <f t="shared" si="16"/>
        <v>5787</v>
      </c>
      <c r="G427" s="466">
        <f t="shared" si="15"/>
        <v>4185</v>
      </c>
      <c r="H427" s="465">
        <v>90</v>
      </c>
    </row>
    <row r="428" spans="1:8" ht="13.5" thickBot="1" x14ac:dyDescent="0.25">
      <c r="A428" s="392">
        <v>427</v>
      </c>
      <c r="B428" s="393"/>
      <c r="C428" s="563">
        <v>41.75</v>
      </c>
      <c r="D428" s="564"/>
      <c r="E428" s="396">
        <v>14559</v>
      </c>
      <c r="F428" s="395">
        <f t="shared" si="16"/>
        <v>5787</v>
      </c>
      <c r="G428" s="469">
        <f t="shared" si="15"/>
        <v>4185</v>
      </c>
      <c r="H428" s="468">
        <v>90</v>
      </c>
    </row>
  </sheetData>
  <mergeCells count="2">
    <mergeCell ref="A10:B10"/>
    <mergeCell ref="G11:H11"/>
  </mergeCells>
  <pageMargins left="0.59055118110236227" right="0.39370078740157483" top="0.98425196850393704" bottom="0.98425196850393704" header="0.51181102362204722" footer="0.51181102362204722"/>
  <pageSetup paperSize="9" scale="98" fitToHeight="28" orientation="portrait" r:id="rId1"/>
  <headerFooter alignWithMargins="0">
    <oddHeader>&amp;LKrajský úřad Plzeňského kraje&amp;R3. 3. 2017</oddHeader>
    <oddFooter>Stránka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83"/>
  <sheetViews>
    <sheetView workbookViewId="0">
      <pane ySplit="12" topLeftCell="A13" activePane="bottomLeft" state="frozenSplit"/>
      <selection activeCell="J36" sqref="J36"/>
      <selection pane="bottomLeft" activeCell="F13" sqref="F13"/>
    </sheetView>
  </sheetViews>
  <sheetFormatPr defaultRowHeight="12.75" x14ac:dyDescent="0.2"/>
  <cols>
    <col min="1" max="1" width="10" style="343" customWidth="1"/>
    <col min="2" max="2" width="9.5703125" style="343" customWidth="1"/>
    <col min="3" max="3" width="10.85546875" style="343" customWidth="1"/>
    <col min="4" max="4" width="13.42578125" style="343" customWidth="1"/>
    <col min="5" max="5" width="13.5703125" style="343" customWidth="1"/>
    <col min="6" max="6" width="12.85546875" style="343" customWidth="1"/>
    <col min="7" max="7" width="13.140625" style="343" customWidth="1"/>
    <col min="8" max="8" width="10.7109375" style="343" customWidth="1"/>
    <col min="9" max="9" width="16.140625" style="343" customWidth="1"/>
    <col min="10" max="16384" width="9.140625" style="343"/>
  </cols>
  <sheetData>
    <row r="1" spans="1:9" x14ac:dyDescent="0.2">
      <c r="H1" s="343" t="s">
        <v>730</v>
      </c>
    </row>
    <row r="2" spans="1:9" ht="4.5" customHeight="1" x14ac:dyDescent="0.2"/>
    <row r="3" spans="1:9" ht="20.25" x14ac:dyDescent="0.3">
      <c r="A3" s="344" t="s">
        <v>667</v>
      </c>
      <c r="C3" s="345"/>
      <c r="D3" s="345"/>
      <c r="E3" s="345"/>
      <c r="F3" s="346"/>
      <c r="G3" s="346"/>
      <c r="H3" s="347"/>
      <c r="I3" s="347"/>
    </row>
    <row r="4" spans="1:9" ht="15" x14ac:dyDescent="0.25">
      <c r="A4" s="458" t="s">
        <v>731</v>
      </c>
      <c r="B4" s="349"/>
      <c r="C4" s="349"/>
      <c r="D4" s="349"/>
      <c r="E4" s="349"/>
      <c r="F4" s="349"/>
      <c r="G4" s="349"/>
      <c r="I4" s="347"/>
    </row>
    <row r="5" spans="1:9" ht="5.25" customHeight="1" x14ac:dyDescent="0.25">
      <c r="A5" s="458"/>
      <c r="B5" s="349"/>
      <c r="C5" s="349"/>
      <c r="D5" s="349"/>
      <c r="E5" s="349"/>
      <c r="F5" s="349"/>
      <c r="G5" s="349"/>
      <c r="I5" s="347"/>
    </row>
    <row r="6" spans="1:9" ht="15.75" x14ac:dyDescent="0.25">
      <c r="A6" s="350"/>
      <c r="B6" s="351"/>
      <c r="C6" s="352" t="s">
        <v>7</v>
      </c>
      <c r="E6" s="353" t="s">
        <v>8</v>
      </c>
      <c r="I6" s="347"/>
    </row>
    <row r="7" spans="1:9" ht="15.75" x14ac:dyDescent="0.25">
      <c r="A7" s="354" t="s">
        <v>732</v>
      </c>
      <c r="B7" s="351"/>
      <c r="C7" s="355"/>
      <c r="D7" s="356"/>
      <c r="E7" s="355">
        <v>34</v>
      </c>
      <c r="I7" s="347"/>
    </row>
    <row r="8" spans="1:9" ht="15.75" x14ac:dyDescent="0.25">
      <c r="A8" s="354" t="s">
        <v>733</v>
      </c>
      <c r="B8" s="351"/>
      <c r="C8" s="355"/>
      <c r="D8" s="356"/>
      <c r="E8" s="355" t="s">
        <v>139</v>
      </c>
      <c r="I8" s="347"/>
    </row>
    <row r="9" spans="1:9" ht="15.75" x14ac:dyDescent="0.25">
      <c r="A9" s="354"/>
      <c r="B9" s="351"/>
      <c r="C9" s="355"/>
      <c r="D9" s="356"/>
      <c r="E9" s="355"/>
      <c r="I9" s="347"/>
    </row>
    <row r="10" spans="1:9" ht="6" customHeight="1" thickBot="1" x14ac:dyDescent="0.25">
      <c r="A10" s="594"/>
      <c r="B10" s="594"/>
      <c r="C10" s="365"/>
      <c r="D10" s="366"/>
      <c r="E10" s="367"/>
      <c r="F10" s="367"/>
      <c r="G10" s="367"/>
      <c r="I10" s="347"/>
    </row>
    <row r="11" spans="1:9" ht="15.75" x14ac:dyDescent="0.2">
      <c r="A11" s="566"/>
      <c r="B11" s="567" t="s">
        <v>1</v>
      </c>
      <c r="C11" s="568"/>
      <c r="D11" s="567" t="s">
        <v>2</v>
      </c>
      <c r="E11" s="568"/>
      <c r="F11" s="371" t="s">
        <v>3</v>
      </c>
      <c r="G11" s="603"/>
      <c r="H11" s="596"/>
    </row>
    <row r="12" spans="1:9" ht="45.75" thickBot="1" x14ac:dyDescent="0.25">
      <c r="A12" s="569" t="s">
        <v>664</v>
      </c>
      <c r="B12" s="570" t="s">
        <v>7</v>
      </c>
      <c r="C12" s="571" t="s">
        <v>8</v>
      </c>
      <c r="D12" s="572" t="s">
        <v>9</v>
      </c>
      <c r="E12" s="573" t="s">
        <v>665</v>
      </c>
      <c r="F12" s="572" t="s">
        <v>3</v>
      </c>
      <c r="G12" s="377" t="s">
        <v>12</v>
      </c>
      <c r="H12" s="573" t="s">
        <v>13</v>
      </c>
    </row>
    <row r="13" spans="1:9" x14ac:dyDescent="0.2">
      <c r="A13" s="399" t="s">
        <v>734</v>
      </c>
      <c r="B13" s="400"/>
      <c r="C13" s="575">
        <v>34</v>
      </c>
      <c r="D13" s="559"/>
      <c r="E13" s="382">
        <v>14559</v>
      </c>
      <c r="F13" s="381">
        <f>ROUND(12*1.3614*(1/C13*E13)+H13,0)</f>
        <v>7086</v>
      </c>
      <c r="G13" s="463">
        <f t="shared" ref="G13:G76" si="0">ROUND(12*(1/C13*E13),0)</f>
        <v>5138</v>
      </c>
      <c r="H13" s="384">
        <v>90</v>
      </c>
    </row>
    <row r="14" spans="1:9" x14ac:dyDescent="0.2">
      <c r="A14" s="378">
        <v>30</v>
      </c>
      <c r="B14" s="386"/>
      <c r="C14" s="558">
        <f>ROUND(10.899*LN(A14)+A14/150-3,2)</f>
        <v>34.270000000000003</v>
      </c>
      <c r="D14" s="561"/>
      <c r="E14" s="389">
        <v>14559</v>
      </c>
      <c r="F14" s="388">
        <f>ROUND(12*1.3614*(1/C14*E14)+H14,0)</f>
        <v>7030</v>
      </c>
      <c r="G14" s="466">
        <f t="shared" si="0"/>
        <v>5098</v>
      </c>
      <c r="H14" s="465">
        <v>90</v>
      </c>
    </row>
    <row r="15" spans="1:9" x14ac:dyDescent="0.2">
      <c r="A15" s="378">
        <v>31</v>
      </c>
      <c r="B15" s="386"/>
      <c r="C15" s="558">
        <f t="shared" ref="C15:C78" si="1">ROUND(10.899*LN(A15)+A15/150-3,2)</f>
        <v>34.630000000000003</v>
      </c>
      <c r="D15" s="561"/>
      <c r="E15" s="389">
        <v>14559</v>
      </c>
      <c r="F15" s="388">
        <f t="shared" ref="F15:F78" si="2">ROUND(12*1.3614*(1/C15*E15)+H15,0)</f>
        <v>6958</v>
      </c>
      <c r="G15" s="466">
        <f t="shared" si="0"/>
        <v>5045</v>
      </c>
      <c r="H15" s="465">
        <v>90</v>
      </c>
    </row>
    <row r="16" spans="1:9" x14ac:dyDescent="0.2">
      <c r="A16" s="378">
        <v>32</v>
      </c>
      <c r="B16" s="386"/>
      <c r="C16" s="558">
        <f t="shared" si="1"/>
        <v>34.99</v>
      </c>
      <c r="D16" s="561"/>
      <c r="E16" s="389">
        <v>14559</v>
      </c>
      <c r="F16" s="388">
        <f t="shared" si="2"/>
        <v>6888</v>
      </c>
      <c r="G16" s="466">
        <f t="shared" si="0"/>
        <v>4993</v>
      </c>
      <c r="H16" s="465">
        <v>90</v>
      </c>
    </row>
    <row r="17" spans="1:8" x14ac:dyDescent="0.2">
      <c r="A17" s="378">
        <v>33</v>
      </c>
      <c r="B17" s="386"/>
      <c r="C17" s="558">
        <f t="shared" si="1"/>
        <v>35.33</v>
      </c>
      <c r="D17" s="561"/>
      <c r="E17" s="389">
        <v>14559</v>
      </c>
      <c r="F17" s="388">
        <f t="shared" si="2"/>
        <v>6822</v>
      </c>
      <c r="G17" s="466">
        <f t="shared" si="0"/>
        <v>4945</v>
      </c>
      <c r="H17" s="465">
        <v>90</v>
      </c>
    </row>
    <row r="18" spans="1:8" x14ac:dyDescent="0.2">
      <c r="A18" s="378">
        <v>34</v>
      </c>
      <c r="B18" s="386"/>
      <c r="C18" s="558">
        <f t="shared" si="1"/>
        <v>35.659999999999997</v>
      </c>
      <c r="D18" s="561"/>
      <c r="E18" s="389">
        <v>14559</v>
      </c>
      <c r="F18" s="388">
        <f t="shared" si="2"/>
        <v>6760</v>
      </c>
      <c r="G18" s="466">
        <f t="shared" si="0"/>
        <v>4899</v>
      </c>
      <c r="H18" s="465">
        <v>90</v>
      </c>
    </row>
    <row r="19" spans="1:8" x14ac:dyDescent="0.2">
      <c r="A19" s="378">
        <v>35</v>
      </c>
      <c r="B19" s="386"/>
      <c r="C19" s="558">
        <f t="shared" si="1"/>
        <v>35.979999999999997</v>
      </c>
      <c r="D19" s="561"/>
      <c r="E19" s="389">
        <v>14559</v>
      </c>
      <c r="F19" s="388">
        <f t="shared" si="2"/>
        <v>6701</v>
      </c>
      <c r="G19" s="466">
        <f t="shared" si="0"/>
        <v>4856</v>
      </c>
      <c r="H19" s="465">
        <v>90</v>
      </c>
    </row>
    <row r="20" spans="1:8" x14ac:dyDescent="0.2">
      <c r="A20" s="378">
        <v>36</v>
      </c>
      <c r="B20" s="386"/>
      <c r="C20" s="558">
        <f t="shared" si="1"/>
        <v>36.299999999999997</v>
      </c>
      <c r="D20" s="561"/>
      <c r="E20" s="389">
        <v>14559</v>
      </c>
      <c r="F20" s="388">
        <f t="shared" si="2"/>
        <v>6642</v>
      </c>
      <c r="G20" s="466">
        <f t="shared" si="0"/>
        <v>4813</v>
      </c>
      <c r="H20" s="465">
        <v>90</v>
      </c>
    </row>
    <row r="21" spans="1:8" x14ac:dyDescent="0.2">
      <c r="A21" s="378">
        <v>37</v>
      </c>
      <c r="B21" s="386"/>
      <c r="C21" s="558">
        <f t="shared" si="1"/>
        <v>36.6</v>
      </c>
      <c r="D21" s="561"/>
      <c r="E21" s="389">
        <v>14559</v>
      </c>
      <c r="F21" s="388">
        <f t="shared" si="2"/>
        <v>6589</v>
      </c>
      <c r="G21" s="466">
        <f t="shared" si="0"/>
        <v>4773</v>
      </c>
      <c r="H21" s="465">
        <v>90</v>
      </c>
    </row>
    <row r="22" spans="1:8" x14ac:dyDescent="0.2">
      <c r="A22" s="378">
        <v>38</v>
      </c>
      <c r="B22" s="386"/>
      <c r="C22" s="558">
        <f t="shared" si="1"/>
        <v>36.9</v>
      </c>
      <c r="D22" s="561"/>
      <c r="E22" s="389">
        <v>14559</v>
      </c>
      <c r="F22" s="388">
        <f t="shared" si="2"/>
        <v>6536</v>
      </c>
      <c r="G22" s="466">
        <f t="shared" si="0"/>
        <v>4735</v>
      </c>
      <c r="H22" s="465">
        <v>90</v>
      </c>
    </row>
    <row r="23" spans="1:8" x14ac:dyDescent="0.2">
      <c r="A23" s="378">
        <v>39</v>
      </c>
      <c r="B23" s="386"/>
      <c r="C23" s="558">
        <f t="shared" si="1"/>
        <v>37.19</v>
      </c>
      <c r="D23" s="561"/>
      <c r="E23" s="389">
        <v>14559</v>
      </c>
      <c r="F23" s="388">
        <f t="shared" si="2"/>
        <v>6485</v>
      </c>
      <c r="G23" s="466">
        <f t="shared" si="0"/>
        <v>4698</v>
      </c>
      <c r="H23" s="465">
        <v>90</v>
      </c>
    </row>
    <row r="24" spans="1:8" x14ac:dyDescent="0.2">
      <c r="A24" s="378">
        <v>40</v>
      </c>
      <c r="B24" s="386"/>
      <c r="C24" s="558">
        <f t="shared" si="1"/>
        <v>37.47</v>
      </c>
      <c r="D24" s="561"/>
      <c r="E24" s="389">
        <v>14559</v>
      </c>
      <c r="F24" s="388">
        <f t="shared" si="2"/>
        <v>6438</v>
      </c>
      <c r="G24" s="466">
        <f t="shared" si="0"/>
        <v>4663</v>
      </c>
      <c r="H24" s="465">
        <v>90</v>
      </c>
    </row>
    <row r="25" spans="1:8" x14ac:dyDescent="0.2">
      <c r="A25" s="378">
        <v>41</v>
      </c>
      <c r="B25" s="386"/>
      <c r="C25" s="558">
        <f t="shared" si="1"/>
        <v>37.75</v>
      </c>
      <c r="D25" s="561"/>
      <c r="E25" s="389">
        <v>14559</v>
      </c>
      <c r="F25" s="388">
        <f t="shared" si="2"/>
        <v>6391</v>
      </c>
      <c r="G25" s="466">
        <f t="shared" si="0"/>
        <v>4628</v>
      </c>
      <c r="H25" s="465">
        <v>90</v>
      </c>
    </row>
    <row r="26" spans="1:8" x14ac:dyDescent="0.2">
      <c r="A26" s="378">
        <v>42</v>
      </c>
      <c r="B26" s="386"/>
      <c r="C26" s="558">
        <f t="shared" si="1"/>
        <v>38.020000000000003</v>
      </c>
      <c r="D26" s="561"/>
      <c r="E26" s="389">
        <v>14559</v>
      </c>
      <c r="F26" s="388">
        <f t="shared" si="2"/>
        <v>6346</v>
      </c>
      <c r="G26" s="466">
        <f t="shared" si="0"/>
        <v>4595</v>
      </c>
      <c r="H26" s="465">
        <v>90</v>
      </c>
    </row>
    <row r="27" spans="1:8" x14ac:dyDescent="0.2">
      <c r="A27" s="378">
        <v>43</v>
      </c>
      <c r="B27" s="386"/>
      <c r="C27" s="558">
        <f t="shared" si="1"/>
        <v>38.28</v>
      </c>
      <c r="D27" s="561"/>
      <c r="E27" s="389">
        <v>14559</v>
      </c>
      <c r="F27" s="388">
        <f t="shared" si="2"/>
        <v>6303</v>
      </c>
      <c r="G27" s="466">
        <f t="shared" si="0"/>
        <v>4564</v>
      </c>
      <c r="H27" s="465">
        <v>90</v>
      </c>
    </row>
    <row r="28" spans="1:8" x14ac:dyDescent="0.2">
      <c r="A28" s="378">
        <v>44</v>
      </c>
      <c r="B28" s="386"/>
      <c r="C28" s="558">
        <f t="shared" si="1"/>
        <v>38.54</v>
      </c>
      <c r="D28" s="561"/>
      <c r="E28" s="389">
        <v>14559</v>
      </c>
      <c r="F28" s="388">
        <f t="shared" si="2"/>
        <v>6261</v>
      </c>
      <c r="G28" s="466">
        <f t="shared" si="0"/>
        <v>4533</v>
      </c>
      <c r="H28" s="465">
        <v>90</v>
      </c>
    </row>
    <row r="29" spans="1:8" x14ac:dyDescent="0.2">
      <c r="A29" s="378">
        <v>45</v>
      </c>
      <c r="B29" s="386"/>
      <c r="C29" s="558">
        <f t="shared" si="1"/>
        <v>38.79</v>
      </c>
      <c r="D29" s="561"/>
      <c r="E29" s="389">
        <v>14559</v>
      </c>
      <c r="F29" s="388">
        <f t="shared" si="2"/>
        <v>6222</v>
      </c>
      <c r="G29" s="466">
        <f t="shared" si="0"/>
        <v>4504</v>
      </c>
      <c r="H29" s="465">
        <v>90</v>
      </c>
    </row>
    <row r="30" spans="1:8" x14ac:dyDescent="0.2">
      <c r="A30" s="378">
        <v>46</v>
      </c>
      <c r="B30" s="386"/>
      <c r="C30" s="558">
        <f t="shared" si="1"/>
        <v>39.04</v>
      </c>
      <c r="D30" s="561"/>
      <c r="E30" s="389">
        <v>14559</v>
      </c>
      <c r="F30" s="388">
        <f t="shared" si="2"/>
        <v>6182</v>
      </c>
      <c r="G30" s="466">
        <f t="shared" si="0"/>
        <v>4475</v>
      </c>
      <c r="H30" s="465">
        <v>90</v>
      </c>
    </row>
    <row r="31" spans="1:8" x14ac:dyDescent="0.2">
      <c r="A31" s="378">
        <v>47</v>
      </c>
      <c r="B31" s="386"/>
      <c r="C31" s="558">
        <f t="shared" si="1"/>
        <v>39.28</v>
      </c>
      <c r="D31" s="561"/>
      <c r="E31" s="389">
        <v>14559</v>
      </c>
      <c r="F31" s="388">
        <f t="shared" si="2"/>
        <v>6145</v>
      </c>
      <c r="G31" s="466">
        <f t="shared" si="0"/>
        <v>4448</v>
      </c>
      <c r="H31" s="465">
        <v>90</v>
      </c>
    </row>
    <row r="32" spans="1:8" x14ac:dyDescent="0.2">
      <c r="A32" s="378">
        <v>48</v>
      </c>
      <c r="B32" s="386"/>
      <c r="C32" s="558">
        <f t="shared" si="1"/>
        <v>39.51</v>
      </c>
      <c r="D32" s="561"/>
      <c r="E32" s="389">
        <v>14559</v>
      </c>
      <c r="F32" s="388">
        <f t="shared" si="2"/>
        <v>6110</v>
      </c>
      <c r="G32" s="466">
        <f t="shared" si="0"/>
        <v>4422</v>
      </c>
      <c r="H32" s="465">
        <v>90</v>
      </c>
    </row>
    <row r="33" spans="1:8" x14ac:dyDescent="0.2">
      <c r="A33" s="378">
        <v>49</v>
      </c>
      <c r="B33" s="386"/>
      <c r="C33" s="558">
        <f t="shared" si="1"/>
        <v>39.74</v>
      </c>
      <c r="D33" s="561"/>
      <c r="E33" s="389">
        <v>14559</v>
      </c>
      <c r="F33" s="388">
        <f t="shared" si="2"/>
        <v>6075</v>
      </c>
      <c r="G33" s="466">
        <f t="shared" si="0"/>
        <v>4396</v>
      </c>
      <c r="H33" s="465">
        <v>90</v>
      </c>
    </row>
    <row r="34" spans="1:8" x14ac:dyDescent="0.2">
      <c r="A34" s="378">
        <v>50</v>
      </c>
      <c r="B34" s="386"/>
      <c r="C34" s="558">
        <f t="shared" si="1"/>
        <v>39.97</v>
      </c>
      <c r="D34" s="561"/>
      <c r="E34" s="389">
        <v>14559</v>
      </c>
      <c r="F34" s="388">
        <f t="shared" si="2"/>
        <v>6041</v>
      </c>
      <c r="G34" s="466">
        <f t="shared" si="0"/>
        <v>4371</v>
      </c>
      <c r="H34" s="465">
        <v>90</v>
      </c>
    </row>
    <row r="35" spans="1:8" x14ac:dyDescent="0.2">
      <c r="A35" s="378">
        <v>51</v>
      </c>
      <c r="B35" s="386"/>
      <c r="C35" s="558">
        <f t="shared" si="1"/>
        <v>40.19</v>
      </c>
      <c r="D35" s="561"/>
      <c r="E35" s="389">
        <v>14559</v>
      </c>
      <c r="F35" s="388">
        <f t="shared" si="2"/>
        <v>6008</v>
      </c>
      <c r="G35" s="466">
        <f t="shared" si="0"/>
        <v>4347</v>
      </c>
      <c r="H35" s="465">
        <v>90</v>
      </c>
    </row>
    <row r="36" spans="1:8" x14ac:dyDescent="0.2">
      <c r="A36" s="378">
        <v>52</v>
      </c>
      <c r="B36" s="386"/>
      <c r="C36" s="558">
        <f t="shared" si="1"/>
        <v>40.409999999999997</v>
      </c>
      <c r="D36" s="561"/>
      <c r="E36" s="389">
        <v>14559</v>
      </c>
      <c r="F36" s="388">
        <f t="shared" si="2"/>
        <v>5976</v>
      </c>
      <c r="G36" s="466">
        <f t="shared" si="0"/>
        <v>4323</v>
      </c>
      <c r="H36" s="465">
        <v>90</v>
      </c>
    </row>
    <row r="37" spans="1:8" x14ac:dyDescent="0.2">
      <c r="A37" s="378">
        <v>53</v>
      </c>
      <c r="B37" s="386"/>
      <c r="C37" s="558">
        <f t="shared" si="1"/>
        <v>40.630000000000003</v>
      </c>
      <c r="D37" s="561"/>
      <c r="E37" s="389">
        <v>14559</v>
      </c>
      <c r="F37" s="388">
        <f t="shared" si="2"/>
        <v>5944</v>
      </c>
      <c r="G37" s="466">
        <f t="shared" si="0"/>
        <v>4300</v>
      </c>
      <c r="H37" s="465">
        <v>90</v>
      </c>
    </row>
    <row r="38" spans="1:8" x14ac:dyDescent="0.2">
      <c r="A38" s="378">
        <v>54</v>
      </c>
      <c r="B38" s="386"/>
      <c r="C38" s="558">
        <f t="shared" si="1"/>
        <v>40.840000000000003</v>
      </c>
      <c r="D38" s="561"/>
      <c r="E38" s="389">
        <v>14559</v>
      </c>
      <c r="F38" s="388">
        <f t="shared" si="2"/>
        <v>5914</v>
      </c>
      <c r="G38" s="466">
        <f t="shared" si="0"/>
        <v>4278</v>
      </c>
      <c r="H38" s="465">
        <v>90</v>
      </c>
    </row>
    <row r="39" spans="1:8" x14ac:dyDescent="0.2">
      <c r="A39" s="378">
        <v>55</v>
      </c>
      <c r="B39" s="386"/>
      <c r="C39" s="558">
        <f t="shared" si="1"/>
        <v>41.04</v>
      </c>
      <c r="D39" s="561"/>
      <c r="E39" s="389">
        <v>14559</v>
      </c>
      <c r="F39" s="388">
        <f t="shared" si="2"/>
        <v>5886</v>
      </c>
      <c r="G39" s="466">
        <f t="shared" si="0"/>
        <v>4257</v>
      </c>
      <c r="H39" s="465">
        <v>90</v>
      </c>
    </row>
    <row r="40" spans="1:8" x14ac:dyDescent="0.2">
      <c r="A40" s="378">
        <v>56</v>
      </c>
      <c r="B40" s="386"/>
      <c r="C40" s="558">
        <f t="shared" si="1"/>
        <v>41.25</v>
      </c>
      <c r="D40" s="561"/>
      <c r="E40" s="389">
        <v>14559</v>
      </c>
      <c r="F40" s="388">
        <f t="shared" si="2"/>
        <v>5856</v>
      </c>
      <c r="G40" s="466">
        <f t="shared" si="0"/>
        <v>4235</v>
      </c>
      <c r="H40" s="465">
        <v>90</v>
      </c>
    </row>
    <row r="41" spans="1:8" x14ac:dyDescent="0.2">
      <c r="A41" s="378">
        <v>57</v>
      </c>
      <c r="B41" s="386"/>
      <c r="C41" s="558">
        <f t="shared" si="1"/>
        <v>41.45</v>
      </c>
      <c r="D41" s="561"/>
      <c r="E41" s="389">
        <v>14559</v>
      </c>
      <c r="F41" s="388">
        <f t="shared" si="2"/>
        <v>5828</v>
      </c>
      <c r="G41" s="466">
        <f t="shared" si="0"/>
        <v>4215</v>
      </c>
      <c r="H41" s="465">
        <v>90</v>
      </c>
    </row>
    <row r="42" spans="1:8" x14ac:dyDescent="0.2">
      <c r="A42" s="378">
        <v>58</v>
      </c>
      <c r="B42" s="386"/>
      <c r="C42" s="558">
        <f t="shared" si="1"/>
        <v>41.64</v>
      </c>
      <c r="D42" s="561"/>
      <c r="E42" s="389">
        <v>14559</v>
      </c>
      <c r="F42" s="388">
        <f t="shared" si="2"/>
        <v>5802</v>
      </c>
      <c r="G42" s="466">
        <f t="shared" si="0"/>
        <v>4196</v>
      </c>
      <c r="H42" s="465">
        <v>90</v>
      </c>
    </row>
    <row r="43" spans="1:8" x14ac:dyDescent="0.2">
      <c r="A43" s="378">
        <v>59</v>
      </c>
      <c r="B43" s="386"/>
      <c r="C43" s="558">
        <f t="shared" si="1"/>
        <v>41.83</v>
      </c>
      <c r="D43" s="561"/>
      <c r="E43" s="389">
        <v>14559</v>
      </c>
      <c r="F43" s="388">
        <f t="shared" si="2"/>
        <v>5776</v>
      </c>
      <c r="G43" s="466">
        <f t="shared" si="0"/>
        <v>4177</v>
      </c>
      <c r="H43" s="465">
        <v>90</v>
      </c>
    </row>
    <row r="44" spans="1:8" x14ac:dyDescent="0.2">
      <c r="A44" s="378">
        <v>60</v>
      </c>
      <c r="B44" s="386"/>
      <c r="C44" s="558">
        <f t="shared" si="1"/>
        <v>42.02</v>
      </c>
      <c r="D44" s="561"/>
      <c r="E44" s="389">
        <v>14559</v>
      </c>
      <c r="F44" s="388">
        <f t="shared" si="2"/>
        <v>5750</v>
      </c>
      <c r="G44" s="466">
        <f t="shared" si="0"/>
        <v>4158</v>
      </c>
      <c r="H44" s="465">
        <v>90</v>
      </c>
    </row>
    <row r="45" spans="1:8" x14ac:dyDescent="0.2">
      <c r="A45" s="378">
        <v>61</v>
      </c>
      <c r="B45" s="386"/>
      <c r="C45" s="558">
        <f t="shared" si="1"/>
        <v>42.21</v>
      </c>
      <c r="D45" s="561"/>
      <c r="E45" s="389">
        <v>14559</v>
      </c>
      <c r="F45" s="388">
        <f t="shared" si="2"/>
        <v>5725</v>
      </c>
      <c r="G45" s="466">
        <f t="shared" si="0"/>
        <v>4139</v>
      </c>
      <c r="H45" s="465">
        <v>90</v>
      </c>
    </row>
    <row r="46" spans="1:8" x14ac:dyDescent="0.2">
      <c r="A46" s="378">
        <v>62</v>
      </c>
      <c r="B46" s="386"/>
      <c r="C46" s="558">
        <f t="shared" si="1"/>
        <v>42.39</v>
      </c>
      <c r="D46" s="561"/>
      <c r="E46" s="389">
        <v>14559</v>
      </c>
      <c r="F46" s="388">
        <f t="shared" si="2"/>
        <v>5701</v>
      </c>
      <c r="G46" s="466">
        <f t="shared" si="0"/>
        <v>4121</v>
      </c>
      <c r="H46" s="465">
        <v>90</v>
      </c>
    </row>
    <row r="47" spans="1:8" x14ac:dyDescent="0.2">
      <c r="A47" s="378">
        <v>63</v>
      </c>
      <c r="B47" s="386"/>
      <c r="C47" s="558">
        <f t="shared" si="1"/>
        <v>42.58</v>
      </c>
      <c r="D47" s="561"/>
      <c r="E47" s="389">
        <v>14559</v>
      </c>
      <c r="F47" s="388">
        <f t="shared" si="2"/>
        <v>5676</v>
      </c>
      <c r="G47" s="466">
        <f t="shared" si="0"/>
        <v>4103</v>
      </c>
      <c r="H47" s="465">
        <v>90</v>
      </c>
    </row>
    <row r="48" spans="1:8" x14ac:dyDescent="0.2">
      <c r="A48" s="378">
        <v>64</v>
      </c>
      <c r="B48" s="386"/>
      <c r="C48" s="558">
        <f t="shared" si="1"/>
        <v>42.75</v>
      </c>
      <c r="D48" s="561"/>
      <c r="E48" s="389">
        <v>14559</v>
      </c>
      <c r="F48" s="388">
        <f t="shared" si="2"/>
        <v>5654</v>
      </c>
      <c r="G48" s="466">
        <f t="shared" si="0"/>
        <v>4087</v>
      </c>
      <c r="H48" s="465">
        <v>90</v>
      </c>
    </row>
    <row r="49" spans="1:8" x14ac:dyDescent="0.2">
      <c r="A49" s="378">
        <v>65</v>
      </c>
      <c r="B49" s="386"/>
      <c r="C49" s="558">
        <f t="shared" si="1"/>
        <v>42.93</v>
      </c>
      <c r="D49" s="561"/>
      <c r="E49" s="389">
        <v>14559</v>
      </c>
      <c r="F49" s="388">
        <f t="shared" si="2"/>
        <v>5630</v>
      </c>
      <c r="G49" s="466">
        <f t="shared" si="0"/>
        <v>4070</v>
      </c>
      <c r="H49" s="465">
        <v>90</v>
      </c>
    </row>
    <row r="50" spans="1:8" x14ac:dyDescent="0.2">
      <c r="A50" s="378">
        <v>66</v>
      </c>
      <c r="B50" s="386"/>
      <c r="C50" s="558">
        <f t="shared" si="1"/>
        <v>43.1</v>
      </c>
      <c r="D50" s="561"/>
      <c r="E50" s="389">
        <v>14559</v>
      </c>
      <c r="F50" s="388">
        <f t="shared" si="2"/>
        <v>5609</v>
      </c>
      <c r="G50" s="466">
        <f t="shared" si="0"/>
        <v>4054</v>
      </c>
      <c r="H50" s="465">
        <v>90</v>
      </c>
    </row>
    <row r="51" spans="1:8" x14ac:dyDescent="0.2">
      <c r="A51" s="378">
        <v>67</v>
      </c>
      <c r="B51" s="386"/>
      <c r="C51" s="558">
        <f t="shared" si="1"/>
        <v>43.27</v>
      </c>
      <c r="D51" s="561"/>
      <c r="E51" s="389">
        <v>14559</v>
      </c>
      <c r="F51" s="388">
        <f t="shared" si="2"/>
        <v>5587</v>
      </c>
      <c r="G51" s="466">
        <f t="shared" si="0"/>
        <v>4038</v>
      </c>
      <c r="H51" s="465">
        <v>90</v>
      </c>
    </row>
    <row r="52" spans="1:8" x14ac:dyDescent="0.2">
      <c r="A52" s="378">
        <v>68</v>
      </c>
      <c r="B52" s="386"/>
      <c r="C52" s="558">
        <f t="shared" si="1"/>
        <v>43.44</v>
      </c>
      <c r="D52" s="561"/>
      <c r="E52" s="389">
        <v>14559</v>
      </c>
      <c r="F52" s="388">
        <f t="shared" si="2"/>
        <v>5565</v>
      </c>
      <c r="G52" s="466">
        <f t="shared" si="0"/>
        <v>4022</v>
      </c>
      <c r="H52" s="465">
        <v>90</v>
      </c>
    </row>
    <row r="53" spans="1:8" x14ac:dyDescent="0.2">
      <c r="A53" s="378">
        <v>69</v>
      </c>
      <c r="B53" s="386"/>
      <c r="C53" s="558">
        <f t="shared" si="1"/>
        <v>43.61</v>
      </c>
      <c r="D53" s="561"/>
      <c r="E53" s="389">
        <v>14559</v>
      </c>
      <c r="F53" s="388">
        <f t="shared" si="2"/>
        <v>5544</v>
      </c>
      <c r="G53" s="466">
        <f t="shared" si="0"/>
        <v>4006</v>
      </c>
      <c r="H53" s="465">
        <v>90</v>
      </c>
    </row>
    <row r="54" spans="1:8" x14ac:dyDescent="0.2">
      <c r="A54" s="378">
        <v>70</v>
      </c>
      <c r="B54" s="386"/>
      <c r="C54" s="558">
        <f t="shared" si="1"/>
        <v>43.77</v>
      </c>
      <c r="D54" s="561"/>
      <c r="E54" s="389">
        <v>14559</v>
      </c>
      <c r="F54" s="388">
        <f t="shared" si="2"/>
        <v>5524</v>
      </c>
      <c r="G54" s="466">
        <f t="shared" si="0"/>
        <v>3992</v>
      </c>
      <c r="H54" s="465">
        <v>90</v>
      </c>
    </row>
    <row r="55" spans="1:8" x14ac:dyDescent="0.2">
      <c r="A55" s="378">
        <v>71</v>
      </c>
      <c r="B55" s="386"/>
      <c r="C55" s="558">
        <f t="shared" si="1"/>
        <v>43.93</v>
      </c>
      <c r="D55" s="561"/>
      <c r="E55" s="389">
        <v>14559</v>
      </c>
      <c r="F55" s="388">
        <f t="shared" si="2"/>
        <v>5504</v>
      </c>
      <c r="G55" s="466">
        <f t="shared" si="0"/>
        <v>3977</v>
      </c>
      <c r="H55" s="465">
        <v>90</v>
      </c>
    </row>
    <row r="56" spans="1:8" x14ac:dyDescent="0.2">
      <c r="A56" s="378">
        <v>72</v>
      </c>
      <c r="B56" s="386"/>
      <c r="C56" s="558">
        <f t="shared" si="1"/>
        <v>44.09</v>
      </c>
      <c r="D56" s="561"/>
      <c r="E56" s="389">
        <v>14559</v>
      </c>
      <c r="F56" s="388">
        <f t="shared" si="2"/>
        <v>5485</v>
      </c>
      <c r="G56" s="466">
        <f t="shared" si="0"/>
        <v>3963</v>
      </c>
      <c r="H56" s="465">
        <v>90</v>
      </c>
    </row>
    <row r="57" spans="1:8" x14ac:dyDescent="0.2">
      <c r="A57" s="378">
        <v>73</v>
      </c>
      <c r="B57" s="386"/>
      <c r="C57" s="558">
        <f t="shared" si="1"/>
        <v>44.25</v>
      </c>
      <c r="D57" s="561"/>
      <c r="E57" s="389">
        <v>14559</v>
      </c>
      <c r="F57" s="388">
        <f t="shared" si="2"/>
        <v>5465</v>
      </c>
      <c r="G57" s="466">
        <f t="shared" si="0"/>
        <v>3948</v>
      </c>
      <c r="H57" s="465">
        <v>90</v>
      </c>
    </row>
    <row r="58" spans="1:8" x14ac:dyDescent="0.2">
      <c r="A58" s="378">
        <v>74</v>
      </c>
      <c r="B58" s="386"/>
      <c r="C58" s="558">
        <f t="shared" si="1"/>
        <v>44.4</v>
      </c>
      <c r="D58" s="561"/>
      <c r="E58" s="389">
        <v>14559</v>
      </c>
      <c r="F58" s="388">
        <f t="shared" si="2"/>
        <v>5447</v>
      </c>
      <c r="G58" s="466">
        <f t="shared" si="0"/>
        <v>3935</v>
      </c>
      <c r="H58" s="465">
        <v>90</v>
      </c>
    </row>
    <row r="59" spans="1:8" x14ac:dyDescent="0.2">
      <c r="A59" s="378">
        <v>75</v>
      </c>
      <c r="B59" s="386"/>
      <c r="C59" s="558">
        <f t="shared" si="1"/>
        <v>44.56</v>
      </c>
      <c r="D59" s="561"/>
      <c r="E59" s="389">
        <v>14559</v>
      </c>
      <c r="F59" s="388">
        <f t="shared" si="2"/>
        <v>5428</v>
      </c>
      <c r="G59" s="466">
        <f t="shared" si="0"/>
        <v>3921</v>
      </c>
      <c r="H59" s="465">
        <v>90</v>
      </c>
    </row>
    <row r="60" spans="1:8" x14ac:dyDescent="0.2">
      <c r="A60" s="378">
        <v>76</v>
      </c>
      <c r="B60" s="386"/>
      <c r="C60" s="558">
        <f t="shared" si="1"/>
        <v>44.71</v>
      </c>
      <c r="D60" s="561"/>
      <c r="E60" s="389">
        <v>14559</v>
      </c>
      <c r="F60" s="388">
        <f t="shared" si="2"/>
        <v>5410</v>
      </c>
      <c r="G60" s="466">
        <f t="shared" si="0"/>
        <v>3908</v>
      </c>
      <c r="H60" s="465">
        <v>90</v>
      </c>
    </row>
    <row r="61" spans="1:8" x14ac:dyDescent="0.2">
      <c r="A61" s="378">
        <v>77</v>
      </c>
      <c r="B61" s="386"/>
      <c r="C61" s="558">
        <f t="shared" si="1"/>
        <v>44.86</v>
      </c>
      <c r="D61" s="561"/>
      <c r="E61" s="389">
        <v>14559</v>
      </c>
      <c r="F61" s="388">
        <f t="shared" si="2"/>
        <v>5392</v>
      </c>
      <c r="G61" s="466">
        <f t="shared" si="0"/>
        <v>3895</v>
      </c>
      <c r="H61" s="465">
        <v>90</v>
      </c>
    </row>
    <row r="62" spans="1:8" x14ac:dyDescent="0.2">
      <c r="A62" s="378">
        <v>78</v>
      </c>
      <c r="B62" s="386"/>
      <c r="C62" s="558">
        <f t="shared" si="1"/>
        <v>45</v>
      </c>
      <c r="D62" s="561"/>
      <c r="E62" s="389">
        <v>14559</v>
      </c>
      <c r="F62" s="388">
        <f t="shared" si="2"/>
        <v>5375</v>
      </c>
      <c r="G62" s="466">
        <f t="shared" si="0"/>
        <v>3882</v>
      </c>
      <c r="H62" s="465">
        <v>90</v>
      </c>
    </row>
    <row r="63" spans="1:8" x14ac:dyDescent="0.2">
      <c r="A63" s="378">
        <v>79</v>
      </c>
      <c r="B63" s="386"/>
      <c r="C63" s="558">
        <f t="shared" si="1"/>
        <v>45.15</v>
      </c>
      <c r="D63" s="561"/>
      <c r="E63" s="389">
        <v>14559</v>
      </c>
      <c r="F63" s="388">
        <f t="shared" si="2"/>
        <v>5358</v>
      </c>
      <c r="G63" s="466">
        <f t="shared" si="0"/>
        <v>3870</v>
      </c>
      <c r="H63" s="465">
        <v>90</v>
      </c>
    </row>
    <row r="64" spans="1:8" x14ac:dyDescent="0.2">
      <c r="A64" s="378">
        <v>80</v>
      </c>
      <c r="B64" s="386"/>
      <c r="C64" s="558">
        <f t="shared" si="1"/>
        <v>45.29</v>
      </c>
      <c r="D64" s="561"/>
      <c r="E64" s="389">
        <v>14559</v>
      </c>
      <c r="F64" s="388">
        <f t="shared" si="2"/>
        <v>5342</v>
      </c>
      <c r="G64" s="466">
        <f t="shared" si="0"/>
        <v>3858</v>
      </c>
      <c r="H64" s="465">
        <v>90</v>
      </c>
    </row>
    <row r="65" spans="1:8" x14ac:dyDescent="0.2">
      <c r="A65" s="378">
        <v>81</v>
      </c>
      <c r="B65" s="386"/>
      <c r="C65" s="558">
        <f t="shared" si="1"/>
        <v>45.44</v>
      </c>
      <c r="D65" s="561"/>
      <c r="E65" s="389">
        <v>14559</v>
      </c>
      <c r="F65" s="388">
        <f t="shared" si="2"/>
        <v>5324</v>
      </c>
      <c r="G65" s="466">
        <f t="shared" si="0"/>
        <v>3845</v>
      </c>
      <c r="H65" s="465">
        <v>90</v>
      </c>
    </row>
    <row r="66" spans="1:8" x14ac:dyDescent="0.2">
      <c r="A66" s="378">
        <v>82</v>
      </c>
      <c r="B66" s="386"/>
      <c r="C66" s="558">
        <f t="shared" si="1"/>
        <v>45.58</v>
      </c>
      <c r="D66" s="561"/>
      <c r="E66" s="389">
        <v>14559</v>
      </c>
      <c r="F66" s="388">
        <f t="shared" si="2"/>
        <v>5308</v>
      </c>
      <c r="G66" s="466">
        <f t="shared" si="0"/>
        <v>3833</v>
      </c>
      <c r="H66" s="465">
        <v>90</v>
      </c>
    </row>
    <row r="67" spans="1:8" x14ac:dyDescent="0.2">
      <c r="A67" s="378">
        <v>83</v>
      </c>
      <c r="B67" s="386"/>
      <c r="C67" s="558">
        <f t="shared" si="1"/>
        <v>45.71</v>
      </c>
      <c r="D67" s="561"/>
      <c r="E67" s="389">
        <v>14559</v>
      </c>
      <c r="F67" s="388">
        <f t="shared" si="2"/>
        <v>5293</v>
      </c>
      <c r="G67" s="466">
        <f t="shared" si="0"/>
        <v>3822</v>
      </c>
      <c r="H67" s="465">
        <v>90</v>
      </c>
    </row>
    <row r="68" spans="1:8" x14ac:dyDescent="0.2">
      <c r="A68" s="378">
        <v>84</v>
      </c>
      <c r="B68" s="386"/>
      <c r="C68" s="558">
        <f t="shared" si="1"/>
        <v>45.85</v>
      </c>
      <c r="D68" s="561"/>
      <c r="E68" s="389">
        <v>14559</v>
      </c>
      <c r="F68" s="388">
        <f t="shared" si="2"/>
        <v>5278</v>
      </c>
      <c r="G68" s="466">
        <f t="shared" si="0"/>
        <v>3810</v>
      </c>
      <c r="H68" s="465">
        <v>90</v>
      </c>
    </row>
    <row r="69" spans="1:8" x14ac:dyDescent="0.2">
      <c r="A69" s="378">
        <v>85</v>
      </c>
      <c r="B69" s="386"/>
      <c r="C69" s="558">
        <f t="shared" si="1"/>
        <v>45.99</v>
      </c>
      <c r="D69" s="561"/>
      <c r="E69" s="389">
        <v>14559</v>
      </c>
      <c r="F69" s="388">
        <f t="shared" si="2"/>
        <v>5262</v>
      </c>
      <c r="G69" s="466">
        <f t="shared" si="0"/>
        <v>3799</v>
      </c>
      <c r="H69" s="465">
        <v>90</v>
      </c>
    </row>
    <row r="70" spans="1:8" x14ac:dyDescent="0.2">
      <c r="A70" s="378">
        <v>86</v>
      </c>
      <c r="B70" s="386"/>
      <c r="C70" s="558">
        <f t="shared" si="1"/>
        <v>46.12</v>
      </c>
      <c r="D70" s="561"/>
      <c r="E70" s="389">
        <v>14559</v>
      </c>
      <c r="F70" s="388">
        <f t="shared" si="2"/>
        <v>5247</v>
      </c>
      <c r="G70" s="466">
        <f t="shared" si="0"/>
        <v>3788</v>
      </c>
      <c r="H70" s="465">
        <v>90</v>
      </c>
    </row>
    <row r="71" spans="1:8" x14ac:dyDescent="0.2">
      <c r="A71" s="378">
        <v>87</v>
      </c>
      <c r="B71" s="386"/>
      <c r="C71" s="558">
        <f t="shared" si="1"/>
        <v>46.25</v>
      </c>
      <c r="D71" s="561"/>
      <c r="E71" s="389">
        <v>14559</v>
      </c>
      <c r="F71" s="388">
        <f t="shared" si="2"/>
        <v>5233</v>
      </c>
      <c r="G71" s="466">
        <f t="shared" si="0"/>
        <v>3777</v>
      </c>
      <c r="H71" s="465">
        <v>90</v>
      </c>
    </row>
    <row r="72" spans="1:8" x14ac:dyDescent="0.2">
      <c r="A72" s="378">
        <v>88</v>
      </c>
      <c r="B72" s="386"/>
      <c r="C72" s="558">
        <f t="shared" si="1"/>
        <v>46.39</v>
      </c>
      <c r="D72" s="561"/>
      <c r="E72" s="389">
        <v>14559</v>
      </c>
      <c r="F72" s="388">
        <f t="shared" si="2"/>
        <v>5217</v>
      </c>
      <c r="G72" s="466">
        <f t="shared" si="0"/>
        <v>3766</v>
      </c>
      <c r="H72" s="465">
        <v>90</v>
      </c>
    </row>
    <row r="73" spans="1:8" x14ac:dyDescent="0.2">
      <c r="A73" s="378">
        <v>89</v>
      </c>
      <c r="B73" s="386"/>
      <c r="C73" s="558">
        <f t="shared" si="1"/>
        <v>46.51</v>
      </c>
      <c r="D73" s="561"/>
      <c r="E73" s="389">
        <v>14559</v>
      </c>
      <c r="F73" s="388">
        <f t="shared" si="2"/>
        <v>5204</v>
      </c>
      <c r="G73" s="466">
        <f t="shared" si="0"/>
        <v>3756</v>
      </c>
      <c r="H73" s="465">
        <v>90</v>
      </c>
    </row>
    <row r="74" spans="1:8" x14ac:dyDescent="0.2">
      <c r="A74" s="378">
        <v>90</v>
      </c>
      <c r="B74" s="386"/>
      <c r="C74" s="558">
        <f t="shared" si="1"/>
        <v>46.64</v>
      </c>
      <c r="D74" s="561"/>
      <c r="E74" s="389">
        <v>14559</v>
      </c>
      <c r="F74" s="388">
        <f t="shared" si="2"/>
        <v>5190</v>
      </c>
      <c r="G74" s="466">
        <f t="shared" si="0"/>
        <v>3746</v>
      </c>
      <c r="H74" s="465">
        <v>90</v>
      </c>
    </row>
    <row r="75" spans="1:8" x14ac:dyDescent="0.2">
      <c r="A75" s="378">
        <v>91</v>
      </c>
      <c r="B75" s="386"/>
      <c r="C75" s="558">
        <f t="shared" si="1"/>
        <v>46.77</v>
      </c>
      <c r="D75" s="561"/>
      <c r="E75" s="389">
        <v>14559</v>
      </c>
      <c r="F75" s="388">
        <f t="shared" si="2"/>
        <v>5175</v>
      </c>
      <c r="G75" s="466">
        <f t="shared" si="0"/>
        <v>3735</v>
      </c>
      <c r="H75" s="465">
        <v>90</v>
      </c>
    </row>
    <row r="76" spans="1:8" x14ac:dyDescent="0.2">
      <c r="A76" s="378">
        <v>92</v>
      </c>
      <c r="B76" s="386"/>
      <c r="C76" s="558">
        <f t="shared" si="1"/>
        <v>46.9</v>
      </c>
      <c r="D76" s="561"/>
      <c r="E76" s="389">
        <v>14559</v>
      </c>
      <c r="F76" s="388">
        <f t="shared" si="2"/>
        <v>5161</v>
      </c>
      <c r="G76" s="466">
        <f t="shared" si="0"/>
        <v>3725</v>
      </c>
      <c r="H76" s="465">
        <v>90</v>
      </c>
    </row>
    <row r="77" spans="1:8" x14ac:dyDescent="0.2">
      <c r="A77" s="378">
        <v>93</v>
      </c>
      <c r="B77" s="386"/>
      <c r="C77" s="558">
        <f t="shared" si="1"/>
        <v>47.02</v>
      </c>
      <c r="D77" s="561"/>
      <c r="E77" s="389">
        <v>14559</v>
      </c>
      <c r="F77" s="388">
        <f t="shared" si="2"/>
        <v>5148</v>
      </c>
      <c r="G77" s="466">
        <f t="shared" ref="G77:G140" si="3">ROUND(12*(1/C77*E77),0)</f>
        <v>3716</v>
      </c>
      <c r="H77" s="465">
        <v>90</v>
      </c>
    </row>
    <row r="78" spans="1:8" x14ac:dyDescent="0.2">
      <c r="A78" s="378">
        <v>94</v>
      </c>
      <c r="B78" s="386"/>
      <c r="C78" s="558">
        <f t="shared" si="1"/>
        <v>47.14</v>
      </c>
      <c r="D78" s="561"/>
      <c r="E78" s="389">
        <v>14559</v>
      </c>
      <c r="F78" s="388">
        <f t="shared" si="2"/>
        <v>5136</v>
      </c>
      <c r="G78" s="466">
        <f t="shared" si="3"/>
        <v>3706</v>
      </c>
      <c r="H78" s="465">
        <v>90</v>
      </c>
    </row>
    <row r="79" spans="1:8" x14ac:dyDescent="0.2">
      <c r="A79" s="378">
        <v>95</v>
      </c>
      <c r="B79" s="386"/>
      <c r="C79" s="558">
        <f t="shared" ref="C79:C142" si="4">ROUND(10.899*LN(A79)+A79/150-3,2)</f>
        <v>47.27</v>
      </c>
      <c r="D79" s="561"/>
      <c r="E79" s="389">
        <v>14559</v>
      </c>
      <c r="F79" s="388">
        <f t="shared" ref="F79:F142" si="5">ROUND(12*1.3614*(1/C79*E79)+H79,0)</f>
        <v>5122</v>
      </c>
      <c r="G79" s="466">
        <f t="shared" si="3"/>
        <v>3696</v>
      </c>
      <c r="H79" s="465">
        <v>90</v>
      </c>
    </row>
    <row r="80" spans="1:8" x14ac:dyDescent="0.2">
      <c r="A80" s="378">
        <v>96</v>
      </c>
      <c r="B80" s="386"/>
      <c r="C80" s="558">
        <f t="shared" si="4"/>
        <v>47.39</v>
      </c>
      <c r="D80" s="561"/>
      <c r="E80" s="389">
        <v>14559</v>
      </c>
      <c r="F80" s="388">
        <f t="shared" si="5"/>
        <v>5109</v>
      </c>
      <c r="G80" s="466">
        <f t="shared" si="3"/>
        <v>3687</v>
      </c>
      <c r="H80" s="465">
        <v>90</v>
      </c>
    </row>
    <row r="81" spans="1:8" x14ac:dyDescent="0.2">
      <c r="A81" s="378">
        <v>97</v>
      </c>
      <c r="B81" s="386"/>
      <c r="C81" s="558">
        <f t="shared" si="4"/>
        <v>47.51</v>
      </c>
      <c r="D81" s="561"/>
      <c r="E81" s="389">
        <v>14559</v>
      </c>
      <c r="F81" s="388">
        <f t="shared" si="5"/>
        <v>5096</v>
      </c>
      <c r="G81" s="466">
        <f t="shared" si="3"/>
        <v>3677</v>
      </c>
      <c r="H81" s="465">
        <v>90</v>
      </c>
    </row>
    <row r="82" spans="1:8" x14ac:dyDescent="0.2">
      <c r="A82" s="378">
        <v>98</v>
      </c>
      <c r="B82" s="386"/>
      <c r="C82" s="558">
        <f t="shared" si="4"/>
        <v>47.62</v>
      </c>
      <c r="D82" s="561"/>
      <c r="E82" s="389">
        <v>14559</v>
      </c>
      <c r="F82" s="388">
        <f t="shared" si="5"/>
        <v>5085</v>
      </c>
      <c r="G82" s="466">
        <f t="shared" si="3"/>
        <v>3669</v>
      </c>
      <c r="H82" s="465">
        <v>90</v>
      </c>
    </row>
    <row r="83" spans="1:8" x14ac:dyDescent="0.2">
      <c r="A83" s="378">
        <v>99</v>
      </c>
      <c r="B83" s="386"/>
      <c r="C83" s="558">
        <f t="shared" si="4"/>
        <v>47.74</v>
      </c>
      <c r="D83" s="561"/>
      <c r="E83" s="389">
        <v>14559</v>
      </c>
      <c r="F83" s="388">
        <f t="shared" si="5"/>
        <v>5072</v>
      </c>
      <c r="G83" s="466">
        <f t="shared" si="3"/>
        <v>3660</v>
      </c>
      <c r="H83" s="465">
        <v>90</v>
      </c>
    </row>
    <row r="84" spans="1:8" x14ac:dyDescent="0.2">
      <c r="A84" s="378">
        <v>100</v>
      </c>
      <c r="B84" s="386"/>
      <c r="C84" s="558">
        <f t="shared" si="4"/>
        <v>47.86</v>
      </c>
      <c r="D84" s="561"/>
      <c r="E84" s="389">
        <v>14559</v>
      </c>
      <c r="F84" s="388">
        <f t="shared" si="5"/>
        <v>5060</v>
      </c>
      <c r="G84" s="466">
        <f t="shared" si="3"/>
        <v>3650</v>
      </c>
      <c r="H84" s="465">
        <v>90</v>
      </c>
    </row>
    <row r="85" spans="1:8" x14ac:dyDescent="0.2">
      <c r="A85" s="378">
        <v>101</v>
      </c>
      <c r="B85" s="386"/>
      <c r="C85" s="558">
        <f t="shared" si="4"/>
        <v>47.97</v>
      </c>
      <c r="D85" s="561"/>
      <c r="E85" s="389">
        <v>14559</v>
      </c>
      <c r="F85" s="388">
        <f t="shared" si="5"/>
        <v>5048</v>
      </c>
      <c r="G85" s="466">
        <f t="shared" si="3"/>
        <v>3642</v>
      </c>
      <c r="H85" s="465">
        <v>90</v>
      </c>
    </row>
    <row r="86" spans="1:8" x14ac:dyDescent="0.2">
      <c r="A86" s="378">
        <v>102</v>
      </c>
      <c r="B86" s="386"/>
      <c r="C86" s="558">
        <f t="shared" si="4"/>
        <v>48.09</v>
      </c>
      <c r="D86" s="561"/>
      <c r="E86" s="389">
        <v>14559</v>
      </c>
      <c r="F86" s="388">
        <f t="shared" si="5"/>
        <v>5036</v>
      </c>
      <c r="G86" s="466">
        <f t="shared" si="3"/>
        <v>3633</v>
      </c>
      <c r="H86" s="465">
        <v>90</v>
      </c>
    </row>
    <row r="87" spans="1:8" x14ac:dyDescent="0.2">
      <c r="A87" s="378">
        <v>103</v>
      </c>
      <c r="B87" s="386"/>
      <c r="C87" s="558">
        <f t="shared" si="4"/>
        <v>48.2</v>
      </c>
      <c r="D87" s="561"/>
      <c r="E87" s="389">
        <v>14559</v>
      </c>
      <c r="F87" s="388">
        <f t="shared" si="5"/>
        <v>5025</v>
      </c>
      <c r="G87" s="466">
        <f t="shared" si="3"/>
        <v>3625</v>
      </c>
      <c r="H87" s="465">
        <v>90</v>
      </c>
    </row>
    <row r="88" spans="1:8" x14ac:dyDescent="0.2">
      <c r="A88" s="378">
        <v>104</v>
      </c>
      <c r="B88" s="386"/>
      <c r="C88" s="558">
        <f t="shared" si="4"/>
        <v>48.31</v>
      </c>
      <c r="D88" s="561"/>
      <c r="E88" s="389">
        <v>14559</v>
      </c>
      <c r="F88" s="388">
        <f t="shared" si="5"/>
        <v>5013</v>
      </c>
      <c r="G88" s="466">
        <f t="shared" si="3"/>
        <v>3616</v>
      </c>
      <c r="H88" s="465">
        <v>90</v>
      </c>
    </row>
    <row r="89" spans="1:8" x14ac:dyDescent="0.2">
      <c r="A89" s="378">
        <v>105</v>
      </c>
      <c r="B89" s="386"/>
      <c r="C89" s="558">
        <f t="shared" si="4"/>
        <v>48.42</v>
      </c>
      <c r="D89" s="561"/>
      <c r="E89" s="389">
        <v>14559</v>
      </c>
      <c r="F89" s="388">
        <f t="shared" si="5"/>
        <v>5002</v>
      </c>
      <c r="G89" s="466">
        <f t="shared" si="3"/>
        <v>3608</v>
      </c>
      <c r="H89" s="465">
        <v>90</v>
      </c>
    </row>
    <row r="90" spans="1:8" x14ac:dyDescent="0.2">
      <c r="A90" s="378">
        <v>106</v>
      </c>
      <c r="B90" s="386"/>
      <c r="C90" s="558">
        <f t="shared" si="4"/>
        <v>48.53</v>
      </c>
      <c r="D90" s="561"/>
      <c r="E90" s="389">
        <v>14559</v>
      </c>
      <c r="F90" s="388">
        <f t="shared" si="5"/>
        <v>4991</v>
      </c>
      <c r="G90" s="466">
        <f t="shared" si="3"/>
        <v>3600</v>
      </c>
      <c r="H90" s="465">
        <v>90</v>
      </c>
    </row>
    <row r="91" spans="1:8" x14ac:dyDescent="0.2">
      <c r="A91" s="378">
        <v>107</v>
      </c>
      <c r="B91" s="386"/>
      <c r="C91" s="558">
        <f t="shared" si="4"/>
        <v>48.64</v>
      </c>
      <c r="D91" s="561"/>
      <c r="E91" s="389">
        <v>14559</v>
      </c>
      <c r="F91" s="388">
        <f t="shared" si="5"/>
        <v>4980</v>
      </c>
      <c r="G91" s="466">
        <f t="shared" si="3"/>
        <v>3592</v>
      </c>
      <c r="H91" s="465">
        <v>90</v>
      </c>
    </row>
    <row r="92" spans="1:8" x14ac:dyDescent="0.2">
      <c r="A92" s="378">
        <v>108</v>
      </c>
      <c r="B92" s="386"/>
      <c r="C92" s="558">
        <f t="shared" si="4"/>
        <v>48.75</v>
      </c>
      <c r="D92" s="561"/>
      <c r="E92" s="389">
        <v>14559</v>
      </c>
      <c r="F92" s="388">
        <f t="shared" si="5"/>
        <v>4969</v>
      </c>
      <c r="G92" s="466">
        <f t="shared" si="3"/>
        <v>3584</v>
      </c>
      <c r="H92" s="465">
        <v>90</v>
      </c>
    </row>
    <row r="93" spans="1:8" x14ac:dyDescent="0.2">
      <c r="A93" s="378">
        <v>109</v>
      </c>
      <c r="B93" s="386"/>
      <c r="C93" s="558">
        <f t="shared" si="4"/>
        <v>48.86</v>
      </c>
      <c r="D93" s="561"/>
      <c r="E93" s="389">
        <v>14559</v>
      </c>
      <c r="F93" s="388">
        <f t="shared" si="5"/>
        <v>4958</v>
      </c>
      <c r="G93" s="466">
        <f t="shared" si="3"/>
        <v>3576</v>
      </c>
      <c r="H93" s="465">
        <v>90</v>
      </c>
    </row>
    <row r="94" spans="1:8" x14ac:dyDescent="0.2">
      <c r="A94" s="378">
        <v>110</v>
      </c>
      <c r="B94" s="386"/>
      <c r="C94" s="558">
        <f t="shared" si="4"/>
        <v>48.96</v>
      </c>
      <c r="D94" s="561"/>
      <c r="E94" s="389">
        <v>14559</v>
      </c>
      <c r="F94" s="388">
        <f t="shared" si="5"/>
        <v>4948</v>
      </c>
      <c r="G94" s="466">
        <f t="shared" si="3"/>
        <v>3568</v>
      </c>
      <c r="H94" s="465">
        <v>90</v>
      </c>
    </row>
    <row r="95" spans="1:8" x14ac:dyDescent="0.2">
      <c r="A95" s="378">
        <v>111</v>
      </c>
      <c r="B95" s="386"/>
      <c r="C95" s="558">
        <f t="shared" si="4"/>
        <v>49.07</v>
      </c>
      <c r="D95" s="561"/>
      <c r="E95" s="389">
        <v>14559</v>
      </c>
      <c r="F95" s="388">
        <f t="shared" si="5"/>
        <v>4937</v>
      </c>
      <c r="G95" s="466">
        <f t="shared" si="3"/>
        <v>3560</v>
      </c>
      <c r="H95" s="465">
        <v>90</v>
      </c>
    </row>
    <row r="96" spans="1:8" x14ac:dyDescent="0.2">
      <c r="A96" s="378">
        <v>112</v>
      </c>
      <c r="B96" s="386"/>
      <c r="C96" s="558">
        <f t="shared" si="4"/>
        <v>49.17</v>
      </c>
      <c r="D96" s="561"/>
      <c r="E96" s="389">
        <v>14559</v>
      </c>
      <c r="F96" s="388">
        <f t="shared" si="5"/>
        <v>4927</v>
      </c>
      <c r="G96" s="466">
        <f t="shared" si="3"/>
        <v>3553</v>
      </c>
      <c r="H96" s="465">
        <v>90</v>
      </c>
    </row>
    <row r="97" spans="1:8" x14ac:dyDescent="0.2">
      <c r="A97" s="378">
        <v>113</v>
      </c>
      <c r="B97" s="386"/>
      <c r="C97" s="558">
        <f t="shared" si="4"/>
        <v>49.28</v>
      </c>
      <c r="D97" s="561"/>
      <c r="E97" s="389">
        <v>14559</v>
      </c>
      <c r="F97" s="388">
        <f t="shared" si="5"/>
        <v>4916</v>
      </c>
      <c r="G97" s="466">
        <f t="shared" si="3"/>
        <v>3545</v>
      </c>
      <c r="H97" s="465">
        <v>90</v>
      </c>
    </row>
    <row r="98" spans="1:8" x14ac:dyDescent="0.2">
      <c r="A98" s="378">
        <v>114</v>
      </c>
      <c r="B98" s="386"/>
      <c r="C98" s="558">
        <f t="shared" si="4"/>
        <v>49.38</v>
      </c>
      <c r="D98" s="561"/>
      <c r="E98" s="389">
        <v>14559</v>
      </c>
      <c r="F98" s="388">
        <f t="shared" si="5"/>
        <v>4907</v>
      </c>
      <c r="G98" s="466">
        <f t="shared" si="3"/>
        <v>3538</v>
      </c>
      <c r="H98" s="465">
        <v>90</v>
      </c>
    </row>
    <row r="99" spans="1:8" x14ac:dyDescent="0.2">
      <c r="A99" s="378">
        <v>115</v>
      </c>
      <c r="B99" s="386"/>
      <c r="C99" s="558">
        <f t="shared" si="4"/>
        <v>49.48</v>
      </c>
      <c r="D99" s="561"/>
      <c r="E99" s="389">
        <v>14559</v>
      </c>
      <c r="F99" s="388">
        <f t="shared" si="5"/>
        <v>4897</v>
      </c>
      <c r="G99" s="466">
        <f t="shared" si="3"/>
        <v>3531</v>
      </c>
      <c r="H99" s="465">
        <v>90</v>
      </c>
    </row>
    <row r="100" spans="1:8" x14ac:dyDescent="0.2">
      <c r="A100" s="378">
        <v>116</v>
      </c>
      <c r="B100" s="386"/>
      <c r="C100" s="558">
        <f t="shared" si="4"/>
        <v>49.58</v>
      </c>
      <c r="D100" s="561"/>
      <c r="E100" s="389">
        <v>14559</v>
      </c>
      <c r="F100" s="388">
        <f t="shared" si="5"/>
        <v>4887</v>
      </c>
      <c r="G100" s="466">
        <f t="shared" si="3"/>
        <v>3524</v>
      </c>
      <c r="H100" s="465">
        <v>90</v>
      </c>
    </row>
    <row r="101" spans="1:8" x14ac:dyDescent="0.2">
      <c r="A101" s="378">
        <v>117</v>
      </c>
      <c r="B101" s="386"/>
      <c r="C101" s="558">
        <f t="shared" si="4"/>
        <v>49.68</v>
      </c>
      <c r="D101" s="561"/>
      <c r="E101" s="389">
        <v>14559</v>
      </c>
      <c r="F101" s="388">
        <f t="shared" si="5"/>
        <v>4878</v>
      </c>
      <c r="G101" s="466">
        <f t="shared" si="3"/>
        <v>3517</v>
      </c>
      <c r="H101" s="465">
        <v>90</v>
      </c>
    </row>
    <row r="102" spans="1:8" x14ac:dyDescent="0.2">
      <c r="A102" s="378">
        <v>118</v>
      </c>
      <c r="B102" s="386"/>
      <c r="C102" s="558">
        <f t="shared" si="4"/>
        <v>49.78</v>
      </c>
      <c r="D102" s="561"/>
      <c r="E102" s="389">
        <v>14559</v>
      </c>
      <c r="F102" s="388">
        <f t="shared" si="5"/>
        <v>4868</v>
      </c>
      <c r="G102" s="466">
        <f t="shared" si="3"/>
        <v>3510</v>
      </c>
      <c r="H102" s="465">
        <v>90</v>
      </c>
    </row>
    <row r="103" spans="1:8" x14ac:dyDescent="0.2">
      <c r="A103" s="378">
        <v>119</v>
      </c>
      <c r="B103" s="386"/>
      <c r="C103" s="558">
        <f t="shared" si="4"/>
        <v>49.88</v>
      </c>
      <c r="D103" s="561"/>
      <c r="E103" s="389">
        <v>14559</v>
      </c>
      <c r="F103" s="388">
        <f t="shared" si="5"/>
        <v>4858</v>
      </c>
      <c r="G103" s="466">
        <f t="shared" si="3"/>
        <v>3503</v>
      </c>
      <c r="H103" s="465">
        <v>90</v>
      </c>
    </row>
    <row r="104" spans="1:8" x14ac:dyDescent="0.2">
      <c r="A104" s="378">
        <v>120</v>
      </c>
      <c r="B104" s="386"/>
      <c r="C104" s="558">
        <f t="shared" si="4"/>
        <v>49.98</v>
      </c>
      <c r="D104" s="561"/>
      <c r="E104" s="389">
        <v>14559</v>
      </c>
      <c r="F104" s="388">
        <f t="shared" si="5"/>
        <v>4849</v>
      </c>
      <c r="G104" s="466">
        <f t="shared" si="3"/>
        <v>3496</v>
      </c>
      <c r="H104" s="465">
        <v>90</v>
      </c>
    </row>
    <row r="105" spans="1:8" x14ac:dyDescent="0.2">
      <c r="A105" s="378">
        <v>121</v>
      </c>
      <c r="B105" s="386"/>
      <c r="C105" s="558">
        <f t="shared" si="4"/>
        <v>50.08</v>
      </c>
      <c r="D105" s="561"/>
      <c r="E105" s="389">
        <v>14559</v>
      </c>
      <c r="F105" s="388">
        <f t="shared" si="5"/>
        <v>4839</v>
      </c>
      <c r="G105" s="466">
        <f t="shared" si="3"/>
        <v>3489</v>
      </c>
      <c r="H105" s="465">
        <v>90</v>
      </c>
    </row>
    <row r="106" spans="1:8" x14ac:dyDescent="0.2">
      <c r="A106" s="378">
        <v>122</v>
      </c>
      <c r="B106" s="386"/>
      <c r="C106" s="558">
        <f t="shared" si="4"/>
        <v>50.17</v>
      </c>
      <c r="D106" s="561"/>
      <c r="E106" s="389">
        <v>14559</v>
      </c>
      <c r="F106" s="388">
        <f t="shared" si="5"/>
        <v>4831</v>
      </c>
      <c r="G106" s="466">
        <f t="shared" si="3"/>
        <v>3482</v>
      </c>
      <c r="H106" s="465">
        <v>90</v>
      </c>
    </row>
    <row r="107" spans="1:8" x14ac:dyDescent="0.2">
      <c r="A107" s="378">
        <v>123</v>
      </c>
      <c r="B107" s="386"/>
      <c r="C107" s="558">
        <f t="shared" si="4"/>
        <v>50.27</v>
      </c>
      <c r="D107" s="561"/>
      <c r="E107" s="389">
        <v>14559</v>
      </c>
      <c r="F107" s="388">
        <f t="shared" si="5"/>
        <v>4821</v>
      </c>
      <c r="G107" s="466">
        <f t="shared" si="3"/>
        <v>3475</v>
      </c>
      <c r="H107" s="465">
        <v>90</v>
      </c>
    </row>
    <row r="108" spans="1:8" x14ac:dyDescent="0.2">
      <c r="A108" s="378">
        <v>124</v>
      </c>
      <c r="B108" s="386"/>
      <c r="C108" s="558">
        <f t="shared" si="4"/>
        <v>50.36</v>
      </c>
      <c r="D108" s="561"/>
      <c r="E108" s="389">
        <v>14559</v>
      </c>
      <c r="F108" s="388">
        <f t="shared" si="5"/>
        <v>4813</v>
      </c>
      <c r="G108" s="466">
        <f t="shared" si="3"/>
        <v>3469</v>
      </c>
      <c r="H108" s="465">
        <v>90</v>
      </c>
    </row>
    <row r="109" spans="1:8" x14ac:dyDescent="0.2">
      <c r="A109" s="378">
        <v>125</v>
      </c>
      <c r="B109" s="386"/>
      <c r="C109" s="558">
        <f t="shared" si="4"/>
        <v>50.46</v>
      </c>
      <c r="D109" s="561"/>
      <c r="E109" s="389">
        <v>14559</v>
      </c>
      <c r="F109" s="388">
        <f t="shared" si="5"/>
        <v>4804</v>
      </c>
      <c r="G109" s="466">
        <f t="shared" si="3"/>
        <v>3462</v>
      </c>
      <c r="H109" s="465">
        <v>90</v>
      </c>
    </row>
    <row r="110" spans="1:8" x14ac:dyDescent="0.2">
      <c r="A110" s="378">
        <v>126</v>
      </c>
      <c r="B110" s="386"/>
      <c r="C110" s="558">
        <f t="shared" si="4"/>
        <v>50.55</v>
      </c>
      <c r="D110" s="561"/>
      <c r="E110" s="389">
        <v>14559</v>
      </c>
      <c r="F110" s="388">
        <f t="shared" si="5"/>
        <v>4795</v>
      </c>
      <c r="G110" s="466">
        <f t="shared" si="3"/>
        <v>3456</v>
      </c>
      <c r="H110" s="465">
        <v>90</v>
      </c>
    </row>
    <row r="111" spans="1:8" x14ac:dyDescent="0.2">
      <c r="A111" s="378">
        <v>127</v>
      </c>
      <c r="B111" s="386"/>
      <c r="C111" s="558">
        <f t="shared" si="4"/>
        <v>50.64</v>
      </c>
      <c r="D111" s="561"/>
      <c r="E111" s="389">
        <v>14559</v>
      </c>
      <c r="F111" s="388">
        <f t="shared" si="5"/>
        <v>4787</v>
      </c>
      <c r="G111" s="466">
        <f t="shared" si="3"/>
        <v>3450</v>
      </c>
      <c r="H111" s="465">
        <v>90</v>
      </c>
    </row>
    <row r="112" spans="1:8" x14ac:dyDescent="0.2">
      <c r="A112" s="378">
        <v>128</v>
      </c>
      <c r="B112" s="386"/>
      <c r="C112" s="558">
        <f t="shared" si="4"/>
        <v>50.74</v>
      </c>
      <c r="D112" s="561"/>
      <c r="E112" s="389">
        <v>14559</v>
      </c>
      <c r="F112" s="388">
        <f t="shared" si="5"/>
        <v>4778</v>
      </c>
      <c r="G112" s="466">
        <f t="shared" si="3"/>
        <v>3443</v>
      </c>
      <c r="H112" s="465">
        <v>90</v>
      </c>
    </row>
    <row r="113" spans="1:8" x14ac:dyDescent="0.2">
      <c r="A113" s="378">
        <v>129</v>
      </c>
      <c r="B113" s="386"/>
      <c r="C113" s="558">
        <f t="shared" si="4"/>
        <v>50.83</v>
      </c>
      <c r="D113" s="561"/>
      <c r="E113" s="389">
        <v>14559</v>
      </c>
      <c r="F113" s="388">
        <f t="shared" si="5"/>
        <v>4769</v>
      </c>
      <c r="G113" s="466">
        <f t="shared" si="3"/>
        <v>3437</v>
      </c>
      <c r="H113" s="465">
        <v>90</v>
      </c>
    </row>
    <row r="114" spans="1:8" x14ac:dyDescent="0.2">
      <c r="A114" s="378">
        <v>130</v>
      </c>
      <c r="B114" s="386"/>
      <c r="C114" s="558">
        <f t="shared" si="4"/>
        <v>50.92</v>
      </c>
      <c r="D114" s="561"/>
      <c r="E114" s="389">
        <v>14559</v>
      </c>
      <c r="F114" s="388">
        <f t="shared" si="5"/>
        <v>4761</v>
      </c>
      <c r="G114" s="466">
        <f t="shared" si="3"/>
        <v>3431</v>
      </c>
      <c r="H114" s="465">
        <v>90</v>
      </c>
    </row>
    <row r="115" spans="1:8" x14ac:dyDescent="0.2">
      <c r="A115" s="378">
        <v>131</v>
      </c>
      <c r="B115" s="386"/>
      <c r="C115" s="558">
        <f t="shared" si="4"/>
        <v>51.01</v>
      </c>
      <c r="D115" s="561"/>
      <c r="E115" s="389">
        <v>14559</v>
      </c>
      <c r="F115" s="388">
        <f t="shared" si="5"/>
        <v>4753</v>
      </c>
      <c r="G115" s="466">
        <f t="shared" si="3"/>
        <v>3425</v>
      </c>
      <c r="H115" s="465">
        <v>90</v>
      </c>
    </row>
    <row r="116" spans="1:8" x14ac:dyDescent="0.2">
      <c r="A116" s="378">
        <v>132</v>
      </c>
      <c r="B116" s="386"/>
      <c r="C116" s="558">
        <f t="shared" si="4"/>
        <v>51.1</v>
      </c>
      <c r="D116" s="561"/>
      <c r="E116" s="389">
        <v>14559</v>
      </c>
      <c r="F116" s="388">
        <f t="shared" si="5"/>
        <v>4745</v>
      </c>
      <c r="G116" s="466">
        <f t="shared" si="3"/>
        <v>3419</v>
      </c>
      <c r="H116" s="465">
        <v>90</v>
      </c>
    </row>
    <row r="117" spans="1:8" x14ac:dyDescent="0.2">
      <c r="A117" s="378">
        <v>133</v>
      </c>
      <c r="B117" s="386"/>
      <c r="C117" s="558">
        <f t="shared" si="4"/>
        <v>51.19</v>
      </c>
      <c r="D117" s="561"/>
      <c r="E117" s="389">
        <v>14559</v>
      </c>
      <c r="F117" s="388">
        <f t="shared" si="5"/>
        <v>4736</v>
      </c>
      <c r="G117" s="466">
        <f t="shared" si="3"/>
        <v>3413</v>
      </c>
      <c r="H117" s="465">
        <v>90</v>
      </c>
    </row>
    <row r="118" spans="1:8" x14ac:dyDescent="0.2">
      <c r="A118" s="378">
        <v>134</v>
      </c>
      <c r="B118" s="386"/>
      <c r="C118" s="558">
        <f t="shared" si="4"/>
        <v>51.27</v>
      </c>
      <c r="D118" s="561"/>
      <c r="E118" s="389">
        <v>14559</v>
      </c>
      <c r="F118" s="388">
        <f t="shared" si="5"/>
        <v>4729</v>
      </c>
      <c r="G118" s="466">
        <f t="shared" si="3"/>
        <v>3408</v>
      </c>
      <c r="H118" s="465">
        <v>90</v>
      </c>
    </row>
    <row r="119" spans="1:8" x14ac:dyDescent="0.2">
      <c r="A119" s="378">
        <v>135</v>
      </c>
      <c r="B119" s="386"/>
      <c r="C119" s="558">
        <f t="shared" si="4"/>
        <v>51.36</v>
      </c>
      <c r="D119" s="561"/>
      <c r="E119" s="389">
        <v>14559</v>
      </c>
      <c r="F119" s="388">
        <f t="shared" si="5"/>
        <v>4721</v>
      </c>
      <c r="G119" s="466">
        <f t="shared" si="3"/>
        <v>3402</v>
      </c>
      <c r="H119" s="465">
        <v>90</v>
      </c>
    </row>
    <row r="120" spans="1:8" x14ac:dyDescent="0.2">
      <c r="A120" s="378">
        <v>136</v>
      </c>
      <c r="B120" s="386"/>
      <c r="C120" s="558">
        <f t="shared" si="4"/>
        <v>51.45</v>
      </c>
      <c r="D120" s="561"/>
      <c r="E120" s="389">
        <v>14559</v>
      </c>
      <c r="F120" s="388">
        <f t="shared" si="5"/>
        <v>4713</v>
      </c>
      <c r="G120" s="466">
        <f t="shared" si="3"/>
        <v>3396</v>
      </c>
      <c r="H120" s="465">
        <v>90</v>
      </c>
    </row>
    <row r="121" spans="1:8" x14ac:dyDescent="0.2">
      <c r="A121" s="378">
        <v>137</v>
      </c>
      <c r="B121" s="386"/>
      <c r="C121" s="558">
        <f t="shared" si="4"/>
        <v>51.54</v>
      </c>
      <c r="D121" s="561"/>
      <c r="E121" s="389">
        <v>14559</v>
      </c>
      <c r="F121" s="388">
        <f t="shared" si="5"/>
        <v>4705</v>
      </c>
      <c r="G121" s="466">
        <f t="shared" si="3"/>
        <v>3390</v>
      </c>
      <c r="H121" s="465">
        <v>90</v>
      </c>
    </row>
    <row r="122" spans="1:8" x14ac:dyDescent="0.2">
      <c r="A122" s="378">
        <v>138</v>
      </c>
      <c r="B122" s="386"/>
      <c r="C122" s="558">
        <f t="shared" si="4"/>
        <v>51.62</v>
      </c>
      <c r="D122" s="561"/>
      <c r="E122" s="389">
        <v>14559</v>
      </c>
      <c r="F122" s="388">
        <f t="shared" si="5"/>
        <v>4698</v>
      </c>
      <c r="G122" s="466">
        <f t="shared" si="3"/>
        <v>3385</v>
      </c>
      <c r="H122" s="465">
        <v>90</v>
      </c>
    </row>
    <row r="123" spans="1:8" x14ac:dyDescent="0.2">
      <c r="A123" s="378">
        <v>139</v>
      </c>
      <c r="B123" s="386"/>
      <c r="C123" s="558">
        <f t="shared" si="4"/>
        <v>51.71</v>
      </c>
      <c r="D123" s="561"/>
      <c r="E123" s="389">
        <v>14559</v>
      </c>
      <c r="F123" s="388">
        <f t="shared" si="5"/>
        <v>4690</v>
      </c>
      <c r="G123" s="466">
        <f t="shared" si="3"/>
        <v>3379</v>
      </c>
      <c r="H123" s="465">
        <v>90</v>
      </c>
    </row>
    <row r="124" spans="1:8" x14ac:dyDescent="0.2">
      <c r="A124" s="378">
        <v>140</v>
      </c>
      <c r="B124" s="386"/>
      <c r="C124" s="558">
        <f t="shared" si="4"/>
        <v>51.79</v>
      </c>
      <c r="D124" s="561"/>
      <c r="E124" s="389">
        <v>14559</v>
      </c>
      <c r="F124" s="388">
        <f t="shared" si="5"/>
        <v>4683</v>
      </c>
      <c r="G124" s="466">
        <f t="shared" si="3"/>
        <v>3373</v>
      </c>
      <c r="H124" s="465">
        <v>90</v>
      </c>
    </row>
    <row r="125" spans="1:8" x14ac:dyDescent="0.2">
      <c r="A125" s="378">
        <v>141</v>
      </c>
      <c r="B125" s="386"/>
      <c r="C125" s="558">
        <f t="shared" si="4"/>
        <v>51.88</v>
      </c>
      <c r="D125" s="561"/>
      <c r="E125" s="389">
        <v>14559</v>
      </c>
      <c r="F125" s="388">
        <f t="shared" si="5"/>
        <v>4675</v>
      </c>
      <c r="G125" s="466">
        <f t="shared" si="3"/>
        <v>3368</v>
      </c>
      <c r="H125" s="465">
        <v>90</v>
      </c>
    </row>
    <row r="126" spans="1:8" x14ac:dyDescent="0.2">
      <c r="A126" s="378">
        <v>142</v>
      </c>
      <c r="B126" s="386"/>
      <c r="C126" s="558">
        <f t="shared" si="4"/>
        <v>51.96</v>
      </c>
      <c r="D126" s="561"/>
      <c r="E126" s="389">
        <v>14559</v>
      </c>
      <c r="F126" s="388">
        <f t="shared" si="5"/>
        <v>4668</v>
      </c>
      <c r="G126" s="466">
        <f t="shared" si="3"/>
        <v>3362</v>
      </c>
      <c r="H126" s="465">
        <v>90</v>
      </c>
    </row>
    <row r="127" spans="1:8" x14ac:dyDescent="0.2">
      <c r="A127" s="378">
        <v>143</v>
      </c>
      <c r="B127" s="386"/>
      <c r="C127" s="558">
        <f t="shared" si="4"/>
        <v>52.04</v>
      </c>
      <c r="D127" s="561"/>
      <c r="E127" s="389">
        <v>14559</v>
      </c>
      <c r="F127" s="388">
        <f t="shared" si="5"/>
        <v>4660</v>
      </c>
      <c r="G127" s="466">
        <f t="shared" si="3"/>
        <v>3357</v>
      </c>
      <c r="H127" s="465">
        <v>90</v>
      </c>
    </row>
    <row r="128" spans="1:8" x14ac:dyDescent="0.2">
      <c r="A128" s="378">
        <v>144</v>
      </c>
      <c r="B128" s="386"/>
      <c r="C128" s="558">
        <f t="shared" si="4"/>
        <v>52.13</v>
      </c>
      <c r="D128" s="561"/>
      <c r="E128" s="389">
        <v>14559</v>
      </c>
      <c r="F128" s="388">
        <f t="shared" si="5"/>
        <v>4653</v>
      </c>
      <c r="G128" s="466">
        <f t="shared" si="3"/>
        <v>3351</v>
      </c>
      <c r="H128" s="465">
        <v>90</v>
      </c>
    </row>
    <row r="129" spans="1:8" x14ac:dyDescent="0.2">
      <c r="A129" s="378">
        <v>145</v>
      </c>
      <c r="B129" s="386"/>
      <c r="C129" s="558">
        <f t="shared" si="4"/>
        <v>52.21</v>
      </c>
      <c r="D129" s="561"/>
      <c r="E129" s="389">
        <v>14559</v>
      </c>
      <c r="F129" s="388">
        <f t="shared" si="5"/>
        <v>4646</v>
      </c>
      <c r="G129" s="466">
        <f t="shared" si="3"/>
        <v>3346</v>
      </c>
      <c r="H129" s="465">
        <v>90</v>
      </c>
    </row>
    <row r="130" spans="1:8" x14ac:dyDescent="0.2">
      <c r="A130" s="378">
        <v>146</v>
      </c>
      <c r="B130" s="386"/>
      <c r="C130" s="558">
        <f t="shared" si="4"/>
        <v>52.29</v>
      </c>
      <c r="D130" s="561"/>
      <c r="E130" s="389">
        <v>14559</v>
      </c>
      <c r="F130" s="388">
        <f t="shared" si="5"/>
        <v>4639</v>
      </c>
      <c r="G130" s="466">
        <f t="shared" si="3"/>
        <v>3341</v>
      </c>
      <c r="H130" s="465">
        <v>90</v>
      </c>
    </row>
    <row r="131" spans="1:8" x14ac:dyDescent="0.2">
      <c r="A131" s="378">
        <v>147</v>
      </c>
      <c r="B131" s="386"/>
      <c r="C131" s="558">
        <f t="shared" si="4"/>
        <v>52.37</v>
      </c>
      <c r="D131" s="561"/>
      <c r="E131" s="389">
        <v>14559</v>
      </c>
      <c r="F131" s="388">
        <f t="shared" si="5"/>
        <v>4632</v>
      </c>
      <c r="G131" s="466">
        <f t="shared" si="3"/>
        <v>3336</v>
      </c>
      <c r="H131" s="465">
        <v>90</v>
      </c>
    </row>
    <row r="132" spans="1:8" x14ac:dyDescent="0.2">
      <c r="A132" s="378">
        <v>148</v>
      </c>
      <c r="B132" s="386"/>
      <c r="C132" s="558">
        <f t="shared" si="4"/>
        <v>52.45</v>
      </c>
      <c r="D132" s="561"/>
      <c r="E132" s="389">
        <v>14559</v>
      </c>
      <c r="F132" s="388">
        <f t="shared" si="5"/>
        <v>4625</v>
      </c>
      <c r="G132" s="466">
        <f t="shared" si="3"/>
        <v>3331</v>
      </c>
      <c r="H132" s="465">
        <v>90</v>
      </c>
    </row>
    <row r="133" spans="1:8" x14ac:dyDescent="0.2">
      <c r="A133" s="378">
        <v>149</v>
      </c>
      <c r="B133" s="386"/>
      <c r="C133" s="558">
        <f t="shared" si="4"/>
        <v>52.53</v>
      </c>
      <c r="D133" s="561"/>
      <c r="E133" s="389">
        <v>14559</v>
      </c>
      <c r="F133" s="388">
        <f t="shared" si="5"/>
        <v>4618</v>
      </c>
      <c r="G133" s="466">
        <f t="shared" si="3"/>
        <v>3326</v>
      </c>
      <c r="H133" s="465">
        <v>90</v>
      </c>
    </row>
    <row r="134" spans="1:8" x14ac:dyDescent="0.2">
      <c r="A134" s="378">
        <v>150</v>
      </c>
      <c r="B134" s="386"/>
      <c r="C134" s="558">
        <f t="shared" si="4"/>
        <v>52.61</v>
      </c>
      <c r="D134" s="561"/>
      <c r="E134" s="389">
        <v>14559</v>
      </c>
      <c r="F134" s="388">
        <f t="shared" si="5"/>
        <v>4611</v>
      </c>
      <c r="G134" s="466">
        <f t="shared" si="3"/>
        <v>3321</v>
      </c>
      <c r="H134" s="465">
        <v>90</v>
      </c>
    </row>
    <row r="135" spans="1:8" x14ac:dyDescent="0.2">
      <c r="A135" s="378">
        <v>151</v>
      </c>
      <c r="B135" s="386"/>
      <c r="C135" s="558">
        <f t="shared" si="4"/>
        <v>52.69</v>
      </c>
      <c r="D135" s="561"/>
      <c r="E135" s="389">
        <v>14559</v>
      </c>
      <c r="F135" s="388">
        <f t="shared" si="5"/>
        <v>4604</v>
      </c>
      <c r="G135" s="466">
        <f t="shared" si="3"/>
        <v>3316</v>
      </c>
      <c r="H135" s="465">
        <v>90</v>
      </c>
    </row>
    <row r="136" spans="1:8" x14ac:dyDescent="0.2">
      <c r="A136" s="378">
        <v>152</v>
      </c>
      <c r="B136" s="386"/>
      <c r="C136" s="558">
        <f t="shared" si="4"/>
        <v>52.77</v>
      </c>
      <c r="D136" s="561"/>
      <c r="E136" s="389">
        <v>14559</v>
      </c>
      <c r="F136" s="388">
        <f t="shared" si="5"/>
        <v>4597</v>
      </c>
      <c r="G136" s="466">
        <f t="shared" si="3"/>
        <v>3311</v>
      </c>
      <c r="H136" s="465">
        <v>90</v>
      </c>
    </row>
    <row r="137" spans="1:8" x14ac:dyDescent="0.2">
      <c r="A137" s="378">
        <v>153</v>
      </c>
      <c r="B137" s="386"/>
      <c r="C137" s="558">
        <f t="shared" si="4"/>
        <v>52.85</v>
      </c>
      <c r="D137" s="561"/>
      <c r="E137" s="389">
        <v>14559</v>
      </c>
      <c r="F137" s="388">
        <f t="shared" si="5"/>
        <v>4590</v>
      </c>
      <c r="G137" s="466">
        <f t="shared" si="3"/>
        <v>3306</v>
      </c>
      <c r="H137" s="465">
        <v>90</v>
      </c>
    </row>
    <row r="138" spans="1:8" x14ac:dyDescent="0.2">
      <c r="A138" s="378">
        <v>154</v>
      </c>
      <c r="B138" s="386"/>
      <c r="C138" s="558">
        <f t="shared" si="4"/>
        <v>52.92</v>
      </c>
      <c r="D138" s="561"/>
      <c r="E138" s="389">
        <v>14559</v>
      </c>
      <c r="F138" s="388">
        <f t="shared" si="5"/>
        <v>4584</v>
      </c>
      <c r="G138" s="466">
        <f t="shared" si="3"/>
        <v>3301</v>
      </c>
      <c r="H138" s="465">
        <v>90</v>
      </c>
    </row>
    <row r="139" spans="1:8" x14ac:dyDescent="0.2">
      <c r="A139" s="378">
        <v>155</v>
      </c>
      <c r="B139" s="386"/>
      <c r="C139" s="558">
        <f t="shared" si="4"/>
        <v>53</v>
      </c>
      <c r="D139" s="561"/>
      <c r="E139" s="389">
        <v>14559</v>
      </c>
      <c r="F139" s="388">
        <f t="shared" si="5"/>
        <v>4578</v>
      </c>
      <c r="G139" s="466">
        <f t="shared" si="3"/>
        <v>3296</v>
      </c>
      <c r="H139" s="465">
        <v>90</v>
      </c>
    </row>
    <row r="140" spans="1:8" x14ac:dyDescent="0.2">
      <c r="A140" s="378">
        <v>156</v>
      </c>
      <c r="B140" s="386"/>
      <c r="C140" s="558">
        <f t="shared" si="4"/>
        <v>53.08</v>
      </c>
      <c r="D140" s="561"/>
      <c r="E140" s="389">
        <v>14559</v>
      </c>
      <c r="F140" s="388">
        <f t="shared" si="5"/>
        <v>4571</v>
      </c>
      <c r="G140" s="466">
        <f t="shared" si="3"/>
        <v>3291</v>
      </c>
      <c r="H140" s="465">
        <v>90</v>
      </c>
    </row>
    <row r="141" spans="1:8" x14ac:dyDescent="0.2">
      <c r="A141" s="378">
        <v>157</v>
      </c>
      <c r="B141" s="386"/>
      <c r="C141" s="558">
        <f t="shared" si="4"/>
        <v>53.15</v>
      </c>
      <c r="D141" s="561"/>
      <c r="E141" s="389">
        <v>14559</v>
      </c>
      <c r="F141" s="388">
        <f t="shared" si="5"/>
        <v>4565</v>
      </c>
      <c r="G141" s="466">
        <f t="shared" ref="G141:G204" si="6">ROUND(12*(1/C141*E141),0)</f>
        <v>3287</v>
      </c>
      <c r="H141" s="465">
        <v>90</v>
      </c>
    </row>
    <row r="142" spans="1:8" x14ac:dyDescent="0.2">
      <c r="A142" s="378">
        <v>158</v>
      </c>
      <c r="B142" s="386"/>
      <c r="C142" s="558">
        <f t="shared" si="4"/>
        <v>53.23</v>
      </c>
      <c r="D142" s="561"/>
      <c r="E142" s="389">
        <v>14559</v>
      </c>
      <c r="F142" s="388">
        <f t="shared" si="5"/>
        <v>4558</v>
      </c>
      <c r="G142" s="466">
        <f t="shared" si="6"/>
        <v>3282</v>
      </c>
      <c r="H142" s="465">
        <v>90</v>
      </c>
    </row>
    <row r="143" spans="1:8" x14ac:dyDescent="0.2">
      <c r="A143" s="378">
        <v>159</v>
      </c>
      <c r="B143" s="386"/>
      <c r="C143" s="558">
        <f t="shared" ref="C143:C206" si="7">ROUND(10.899*LN(A143)+A143/150-3,2)</f>
        <v>53.31</v>
      </c>
      <c r="D143" s="561"/>
      <c r="E143" s="389">
        <v>14559</v>
      </c>
      <c r="F143" s="388">
        <f t="shared" ref="F143:F206" si="8">ROUND(12*1.3614*(1/C143*E143)+H143,0)</f>
        <v>4552</v>
      </c>
      <c r="G143" s="466">
        <f t="shared" si="6"/>
        <v>3277</v>
      </c>
      <c r="H143" s="465">
        <v>90</v>
      </c>
    </row>
    <row r="144" spans="1:8" x14ac:dyDescent="0.2">
      <c r="A144" s="378">
        <v>160</v>
      </c>
      <c r="B144" s="386"/>
      <c r="C144" s="558">
        <f t="shared" si="7"/>
        <v>53.38</v>
      </c>
      <c r="D144" s="561"/>
      <c r="E144" s="389">
        <v>14559</v>
      </c>
      <c r="F144" s="388">
        <f t="shared" si="8"/>
        <v>4546</v>
      </c>
      <c r="G144" s="466">
        <f t="shared" si="6"/>
        <v>3273</v>
      </c>
      <c r="H144" s="465">
        <v>90</v>
      </c>
    </row>
    <row r="145" spans="1:8" x14ac:dyDescent="0.2">
      <c r="A145" s="378">
        <v>161</v>
      </c>
      <c r="B145" s="386"/>
      <c r="C145" s="558">
        <f t="shared" si="7"/>
        <v>53.46</v>
      </c>
      <c r="D145" s="561"/>
      <c r="E145" s="389">
        <v>14559</v>
      </c>
      <c r="F145" s="388">
        <f t="shared" si="8"/>
        <v>4539</v>
      </c>
      <c r="G145" s="466">
        <f t="shared" si="6"/>
        <v>3268</v>
      </c>
      <c r="H145" s="465">
        <v>90</v>
      </c>
    </row>
    <row r="146" spans="1:8" x14ac:dyDescent="0.2">
      <c r="A146" s="378">
        <v>162</v>
      </c>
      <c r="B146" s="386"/>
      <c r="C146" s="558">
        <f t="shared" si="7"/>
        <v>53.53</v>
      </c>
      <c r="D146" s="561"/>
      <c r="E146" s="389">
        <v>14559</v>
      </c>
      <c r="F146" s="388">
        <f t="shared" si="8"/>
        <v>4533</v>
      </c>
      <c r="G146" s="466">
        <f t="shared" si="6"/>
        <v>3264</v>
      </c>
      <c r="H146" s="465">
        <v>90</v>
      </c>
    </row>
    <row r="147" spans="1:8" x14ac:dyDescent="0.2">
      <c r="A147" s="378">
        <v>163</v>
      </c>
      <c r="B147" s="386"/>
      <c r="C147" s="558">
        <f t="shared" si="7"/>
        <v>53.6</v>
      </c>
      <c r="D147" s="561"/>
      <c r="E147" s="389">
        <v>14559</v>
      </c>
      <c r="F147" s="388">
        <f t="shared" si="8"/>
        <v>4527</v>
      </c>
      <c r="G147" s="466">
        <f t="shared" si="6"/>
        <v>3259</v>
      </c>
      <c r="H147" s="465">
        <v>90</v>
      </c>
    </row>
    <row r="148" spans="1:8" x14ac:dyDescent="0.2">
      <c r="A148" s="378">
        <v>164</v>
      </c>
      <c r="B148" s="386"/>
      <c r="C148" s="558">
        <f t="shared" si="7"/>
        <v>53.68</v>
      </c>
      <c r="D148" s="561"/>
      <c r="E148" s="389">
        <v>14559</v>
      </c>
      <c r="F148" s="388">
        <f t="shared" si="8"/>
        <v>4521</v>
      </c>
      <c r="G148" s="466">
        <f t="shared" si="6"/>
        <v>3255</v>
      </c>
      <c r="H148" s="465">
        <v>90</v>
      </c>
    </row>
    <row r="149" spans="1:8" x14ac:dyDescent="0.2">
      <c r="A149" s="378">
        <v>165</v>
      </c>
      <c r="B149" s="386"/>
      <c r="C149" s="558">
        <f t="shared" si="7"/>
        <v>53.75</v>
      </c>
      <c r="D149" s="561"/>
      <c r="E149" s="389">
        <v>14559</v>
      </c>
      <c r="F149" s="388">
        <f t="shared" si="8"/>
        <v>4515</v>
      </c>
      <c r="G149" s="466">
        <f t="shared" si="6"/>
        <v>3250</v>
      </c>
      <c r="H149" s="465">
        <v>90</v>
      </c>
    </row>
    <row r="150" spans="1:8" x14ac:dyDescent="0.2">
      <c r="A150" s="378">
        <v>166</v>
      </c>
      <c r="B150" s="386"/>
      <c r="C150" s="558">
        <f t="shared" si="7"/>
        <v>53.82</v>
      </c>
      <c r="D150" s="561"/>
      <c r="E150" s="389">
        <v>14559</v>
      </c>
      <c r="F150" s="388">
        <f t="shared" si="8"/>
        <v>4509</v>
      </c>
      <c r="G150" s="466">
        <f t="shared" si="6"/>
        <v>3246</v>
      </c>
      <c r="H150" s="465">
        <v>90</v>
      </c>
    </row>
    <row r="151" spans="1:8" x14ac:dyDescent="0.2">
      <c r="A151" s="378">
        <v>167</v>
      </c>
      <c r="B151" s="386"/>
      <c r="C151" s="558">
        <f t="shared" si="7"/>
        <v>53.89</v>
      </c>
      <c r="D151" s="561"/>
      <c r="E151" s="389">
        <v>14559</v>
      </c>
      <c r="F151" s="388">
        <f t="shared" si="8"/>
        <v>4504</v>
      </c>
      <c r="G151" s="466">
        <f t="shared" si="6"/>
        <v>3242</v>
      </c>
      <c r="H151" s="465">
        <v>90</v>
      </c>
    </row>
    <row r="152" spans="1:8" x14ac:dyDescent="0.2">
      <c r="A152" s="378">
        <v>168</v>
      </c>
      <c r="B152" s="386"/>
      <c r="C152" s="558">
        <f t="shared" si="7"/>
        <v>53.97</v>
      </c>
      <c r="D152" s="561"/>
      <c r="E152" s="389">
        <v>14559</v>
      </c>
      <c r="F152" s="388">
        <f t="shared" si="8"/>
        <v>4497</v>
      </c>
      <c r="G152" s="466">
        <f t="shared" si="6"/>
        <v>3237</v>
      </c>
      <c r="H152" s="465">
        <v>90</v>
      </c>
    </row>
    <row r="153" spans="1:8" x14ac:dyDescent="0.2">
      <c r="A153" s="378">
        <v>169</v>
      </c>
      <c r="B153" s="386"/>
      <c r="C153" s="558">
        <f t="shared" si="7"/>
        <v>54.04</v>
      </c>
      <c r="D153" s="561"/>
      <c r="E153" s="389">
        <v>14559</v>
      </c>
      <c r="F153" s="388">
        <f t="shared" si="8"/>
        <v>4491</v>
      </c>
      <c r="G153" s="466">
        <f t="shared" si="6"/>
        <v>3233</v>
      </c>
      <c r="H153" s="465">
        <v>90</v>
      </c>
    </row>
    <row r="154" spans="1:8" x14ac:dyDescent="0.2">
      <c r="A154" s="378">
        <v>170</v>
      </c>
      <c r="B154" s="386"/>
      <c r="C154" s="558">
        <f t="shared" si="7"/>
        <v>54.11</v>
      </c>
      <c r="D154" s="561"/>
      <c r="E154" s="389">
        <v>14559</v>
      </c>
      <c r="F154" s="388">
        <f t="shared" si="8"/>
        <v>4486</v>
      </c>
      <c r="G154" s="466">
        <f t="shared" si="6"/>
        <v>3229</v>
      </c>
      <c r="H154" s="465">
        <v>90</v>
      </c>
    </row>
    <row r="155" spans="1:8" x14ac:dyDescent="0.2">
      <c r="A155" s="378">
        <v>171</v>
      </c>
      <c r="B155" s="386"/>
      <c r="C155" s="558">
        <f t="shared" si="7"/>
        <v>54.18</v>
      </c>
      <c r="D155" s="561"/>
      <c r="E155" s="389">
        <v>14559</v>
      </c>
      <c r="F155" s="388">
        <f t="shared" si="8"/>
        <v>4480</v>
      </c>
      <c r="G155" s="466">
        <f t="shared" si="6"/>
        <v>3225</v>
      </c>
      <c r="H155" s="465">
        <v>90</v>
      </c>
    </row>
    <row r="156" spans="1:8" x14ac:dyDescent="0.2">
      <c r="A156" s="378">
        <v>172</v>
      </c>
      <c r="B156" s="386"/>
      <c r="C156" s="558">
        <f t="shared" si="7"/>
        <v>54.25</v>
      </c>
      <c r="D156" s="561"/>
      <c r="E156" s="389">
        <v>14559</v>
      </c>
      <c r="F156" s="388">
        <f t="shared" si="8"/>
        <v>4474</v>
      </c>
      <c r="G156" s="466">
        <f t="shared" si="6"/>
        <v>3220</v>
      </c>
      <c r="H156" s="465">
        <v>90</v>
      </c>
    </row>
    <row r="157" spans="1:8" x14ac:dyDescent="0.2">
      <c r="A157" s="378">
        <v>173</v>
      </c>
      <c r="B157" s="386"/>
      <c r="C157" s="558">
        <f t="shared" si="7"/>
        <v>54.32</v>
      </c>
      <c r="D157" s="561"/>
      <c r="E157" s="389">
        <v>14559</v>
      </c>
      <c r="F157" s="388">
        <f t="shared" si="8"/>
        <v>4469</v>
      </c>
      <c r="G157" s="466">
        <f t="shared" si="6"/>
        <v>3216</v>
      </c>
      <c r="H157" s="465">
        <v>90</v>
      </c>
    </row>
    <row r="158" spans="1:8" x14ac:dyDescent="0.2">
      <c r="A158" s="378">
        <v>174</v>
      </c>
      <c r="B158" s="386"/>
      <c r="C158" s="558">
        <f t="shared" si="7"/>
        <v>54.39</v>
      </c>
      <c r="D158" s="561"/>
      <c r="E158" s="389">
        <v>14559</v>
      </c>
      <c r="F158" s="388">
        <f t="shared" si="8"/>
        <v>4463</v>
      </c>
      <c r="G158" s="466">
        <f t="shared" si="6"/>
        <v>3212</v>
      </c>
      <c r="H158" s="465">
        <v>90</v>
      </c>
    </row>
    <row r="159" spans="1:8" x14ac:dyDescent="0.2">
      <c r="A159" s="378">
        <v>175</v>
      </c>
      <c r="B159" s="386"/>
      <c r="C159" s="558">
        <f t="shared" si="7"/>
        <v>54.46</v>
      </c>
      <c r="D159" s="561"/>
      <c r="E159" s="389">
        <v>14559</v>
      </c>
      <c r="F159" s="388">
        <f t="shared" si="8"/>
        <v>4457</v>
      </c>
      <c r="G159" s="466">
        <f t="shared" si="6"/>
        <v>3208</v>
      </c>
      <c r="H159" s="465">
        <v>90</v>
      </c>
    </row>
    <row r="160" spans="1:8" x14ac:dyDescent="0.2">
      <c r="A160" s="378">
        <v>176</v>
      </c>
      <c r="B160" s="386"/>
      <c r="C160" s="558">
        <f t="shared" si="7"/>
        <v>54.53</v>
      </c>
      <c r="D160" s="561"/>
      <c r="E160" s="389">
        <v>14559</v>
      </c>
      <c r="F160" s="388">
        <f t="shared" si="8"/>
        <v>4452</v>
      </c>
      <c r="G160" s="466">
        <f t="shared" si="6"/>
        <v>3204</v>
      </c>
      <c r="H160" s="465">
        <v>90</v>
      </c>
    </row>
    <row r="161" spans="1:8" x14ac:dyDescent="0.2">
      <c r="A161" s="378">
        <v>177</v>
      </c>
      <c r="B161" s="386"/>
      <c r="C161" s="558">
        <f t="shared" si="7"/>
        <v>54.59</v>
      </c>
      <c r="D161" s="561"/>
      <c r="E161" s="389">
        <v>14559</v>
      </c>
      <c r="F161" s="388">
        <f t="shared" si="8"/>
        <v>4447</v>
      </c>
      <c r="G161" s="466">
        <f t="shared" si="6"/>
        <v>3200</v>
      </c>
      <c r="H161" s="465">
        <v>90</v>
      </c>
    </row>
    <row r="162" spans="1:8" x14ac:dyDescent="0.2">
      <c r="A162" s="378">
        <v>178</v>
      </c>
      <c r="B162" s="386"/>
      <c r="C162" s="558">
        <f t="shared" si="7"/>
        <v>54.66</v>
      </c>
      <c r="D162" s="561"/>
      <c r="E162" s="389">
        <v>14559</v>
      </c>
      <c r="F162" s="388">
        <f t="shared" si="8"/>
        <v>4441</v>
      </c>
      <c r="G162" s="466">
        <f t="shared" si="6"/>
        <v>3196</v>
      </c>
      <c r="H162" s="465">
        <v>90</v>
      </c>
    </row>
    <row r="163" spans="1:8" x14ac:dyDescent="0.2">
      <c r="A163" s="378">
        <v>179</v>
      </c>
      <c r="B163" s="386"/>
      <c r="C163" s="558">
        <f t="shared" si="7"/>
        <v>54.73</v>
      </c>
      <c r="D163" s="561"/>
      <c r="E163" s="389">
        <v>14559</v>
      </c>
      <c r="F163" s="388">
        <f t="shared" si="8"/>
        <v>4436</v>
      </c>
      <c r="G163" s="466">
        <f t="shared" si="6"/>
        <v>3192</v>
      </c>
      <c r="H163" s="465">
        <v>90</v>
      </c>
    </row>
    <row r="164" spans="1:8" x14ac:dyDescent="0.2">
      <c r="A164" s="378">
        <v>180</v>
      </c>
      <c r="B164" s="386"/>
      <c r="C164" s="558">
        <f t="shared" si="7"/>
        <v>54.8</v>
      </c>
      <c r="D164" s="561"/>
      <c r="E164" s="389">
        <v>14559</v>
      </c>
      <c r="F164" s="388">
        <f t="shared" si="8"/>
        <v>4430</v>
      </c>
      <c r="G164" s="466">
        <f t="shared" si="6"/>
        <v>3188</v>
      </c>
      <c r="H164" s="465">
        <v>90</v>
      </c>
    </row>
    <row r="165" spans="1:8" x14ac:dyDescent="0.2">
      <c r="A165" s="378">
        <v>181</v>
      </c>
      <c r="B165" s="386"/>
      <c r="C165" s="558">
        <f t="shared" si="7"/>
        <v>54.87</v>
      </c>
      <c r="D165" s="561"/>
      <c r="E165" s="389">
        <v>14559</v>
      </c>
      <c r="F165" s="388">
        <f t="shared" si="8"/>
        <v>4425</v>
      </c>
      <c r="G165" s="466">
        <f t="shared" si="6"/>
        <v>3184</v>
      </c>
      <c r="H165" s="465">
        <v>90</v>
      </c>
    </row>
    <row r="166" spans="1:8" x14ac:dyDescent="0.2">
      <c r="A166" s="378">
        <v>182</v>
      </c>
      <c r="B166" s="386"/>
      <c r="C166" s="558">
        <f t="shared" si="7"/>
        <v>54.93</v>
      </c>
      <c r="D166" s="561"/>
      <c r="E166" s="389">
        <v>14559</v>
      </c>
      <c r="F166" s="388">
        <f t="shared" si="8"/>
        <v>4420</v>
      </c>
      <c r="G166" s="466">
        <f t="shared" si="6"/>
        <v>3181</v>
      </c>
      <c r="H166" s="465">
        <v>90</v>
      </c>
    </row>
    <row r="167" spans="1:8" x14ac:dyDescent="0.2">
      <c r="A167" s="378">
        <v>183</v>
      </c>
      <c r="B167" s="386"/>
      <c r="C167" s="558">
        <f t="shared" si="7"/>
        <v>55</v>
      </c>
      <c r="D167" s="561"/>
      <c r="E167" s="389">
        <v>14559</v>
      </c>
      <c r="F167" s="388">
        <f t="shared" si="8"/>
        <v>4414</v>
      </c>
      <c r="G167" s="466">
        <f t="shared" si="6"/>
        <v>3177</v>
      </c>
      <c r="H167" s="465">
        <v>90</v>
      </c>
    </row>
    <row r="168" spans="1:8" x14ac:dyDescent="0.2">
      <c r="A168" s="378">
        <v>184</v>
      </c>
      <c r="B168" s="386"/>
      <c r="C168" s="558">
        <f t="shared" si="7"/>
        <v>55.06</v>
      </c>
      <c r="D168" s="561"/>
      <c r="E168" s="389">
        <v>14559</v>
      </c>
      <c r="F168" s="388">
        <f t="shared" si="8"/>
        <v>4410</v>
      </c>
      <c r="G168" s="466">
        <f t="shared" si="6"/>
        <v>3173</v>
      </c>
      <c r="H168" s="465">
        <v>90</v>
      </c>
    </row>
    <row r="169" spans="1:8" x14ac:dyDescent="0.2">
      <c r="A169" s="378">
        <v>185</v>
      </c>
      <c r="B169" s="386"/>
      <c r="C169" s="558">
        <f t="shared" si="7"/>
        <v>55.13</v>
      </c>
      <c r="D169" s="561"/>
      <c r="E169" s="389">
        <v>14559</v>
      </c>
      <c r="F169" s="388">
        <f t="shared" si="8"/>
        <v>4404</v>
      </c>
      <c r="G169" s="466">
        <f t="shared" si="6"/>
        <v>3169</v>
      </c>
      <c r="H169" s="465">
        <v>90</v>
      </c>
    </row>
    <row r="170" spans="1:8" x14ac:dyDescent="0.2">
      <c r="A170" s="378">
        <v>186</v>
      </c>
      <c r="B170" s="386"/>
      <c r="C170" s="558">
        <f t="shared" si="7"/>
        <v>55.2</v>
      </c>
      <c r="D170" s="561"/>
      <c r="E170" s="389">
        <v>14559</v>
      </c>
      <c r="F170" s="388">
        <f t="shared" si="8"/>
        <v>4399</v>
      </c>
      <c r="G170" s="466">
        <f t="shared" si="6"/>
        <v>3165</v>
      </c>
      <c r="H170" s="465">
        <v>90</v>
      </c>
    </row>
    <row r="171" spans="1:8" x14ac:dyDescent="0.2">
      <c r="A171" s="378">
        <v>187</v>
      </c>
      <c r="B171" s="386"/>
      <c r="C171" s="558">
        <f t="shared" si="7"/>
        <v>55.26</v>
      </c>
      <c r="D171" s="561"/>
      <c r="E171" s="389">
        <v>14559</v>
      </c>
      <c r="F171" s="388">
        <f t="shared" si="8"/>
        <v>4394</v>
      </c>
      <c r="G171" s="466">
        <f t="shared" si="6"/>
        <v>3162</v>
      </c>
      <c r="H171" s="465">
        <v>90</v>
      </c>
    </row>
    <row r="172" spans="1:8" x14ac:dyDescent="0.2">
      <c r="A172" s="378">
        <v>188</v>
      </c>
      <c r="B172" s="386"/>
      <c r="C172" s="558">
        <f t="shared" si="7"/>
        <v>55.33</v>
      </c>
      <c r="D172" s="561"/>
      <c r="E172" s="389">
        <v>14559</v>
      </c>
      <c r="F172" s="388">
        <f t="shared" si="8"/>
        <v>4389</v>
      </c>
      <c r="G172" s="466">
        <f t="shared" si="6"/>
        <v>3158</v>
      </c>
      <c r="H172" s="465">
        <v>90</v>
      </c>
    </row>
    <row r="173" spans="1:8" x14ac:dyDescent="0.2">
      <c r="A173" s="378">
        <v>189</v>
      </c>
      <c r="B173" s="386"/>
      <c r="C173" s="558">
        <f t="shared" si="7"/>
        <v>55.39</v>
      </c>
      <c r="D173" s="561"/>
      <c r="E173" s="389">
        <v>14559</v>
      </c>
      <c r="F173" s="388">
        <f t="shared" si="8"/>
        <v>4384</v>
      </c>
      <c r="G173" s="466">
        <f t="shared" si="6"/>
        <v>3154</v>
      </c>
      <c r="H173" s="465">
        <v>90</v>
      </c>
    </row>
    <row r="174" spans="1:8" x14ac:dyDescent="0.2">
      <c r="A174" s="378">
        <v>190</v>
      </c>
      <c r="B174" s="386"/>
      <c r="C174" s="558">
        <f t="shared" si="7"/>
        <v>55.45</v>
      </c>
      <c r="D174" s="561"/>
      <c r="E174" s="389">
        <v>14559</v>
      </c>
      <c r="F174" s="388">
        <f t="shared" si="8"/>
        <v>4379</v>
      </c>
      <c r="G174" s="466">
        <f t="shared" si="6"/>
        <v>3151</v>
      </c>
      <c r="H174" s="465">
        <v>90</v>
      </c>
    </row>
    <row r="175" spans="1:8" x14ac:dyDescent="0.2">
      <c r="A175" s="378">
        <v>191</v>
      </c>
      <c r="B175" s="386"/>
      <c r="C175" s="558">
        <f t="shared" si="7"/>
        <v>55.52</v>
      </c>
      <c r="D175" s="561"/>
      <c r="E175" s="389">
        <v>14559</v>
      </c>
      <c r="F175" s="388">
        <f t="shared" si="8"/>
        <v>4374</v>
      </c>
      <c r="G175" s="466">
        <f t="shared" si="6"/>
        <v>3147</v>
      </c>
      <c r="H175" s="465">
        <v>90</v>
      </c>
    </row>
    <row r="176" spans="1:8" x14ac:dyDescent="0.2">
      <c r="A176" s="378">
        <v>192</v>
      </c>
      <c r="B176" s="386"/>
      <c r="C176" s="558">
        <f t="shared" si="7"/>
        <v>55.58</v>
      </c>
      <c r="D176" s="561"/>
      <c r="E176" s="389">
        <v>14559</v>
      </c>
      <c r="F176" s="388">
        <f t="shared" si="8"/>
        <v>4369</v>
      </c>
      <c r="G176" s="466">
        <f t="shared" si="6"/>
        <v>3143</v>
      </c>
      <c r="H176" s="465">
        <v>90</v>
      </c>
    </row>
    <row r="177" spans="1:8" x14ac:dyDescent="0.2">
      <c r="A177" s="378">
        <v>193</v>
      </c>
      <c r="B177" s="386"/>
      <c r="C177" s="558">
        <f t="shared" si="7"/>
        <v>55.64</v>
      </c>
      <c r="D177" s="561"/>
      <c r="E177" s="389">
        <v>14559</v>
      </c>
      <c r="F177" s="388">
        <f t="shared" si="8"/>
        <v>4365</v>
      </c>
      <c r="G177" s="466">
        <f t="shared" si="6"/>
        <v>3140</v>
      </c>
      <c r="H177" s="465">
        <v>90</v>
      </c>
    </row>
    <row r="178" spans="1:8" x14ac:dyDescent="0.2">
      <c r="A178" s="378">
        <v>194</v>
      </c>
      <c r="B178" s="386"/>
      <c r="C178" s="558">
        <f t="shared" si="7"/>
        <v>55.71</v>
      </c>
      <c r="D178" s="561"/>
      <c r="E178" s="389">
        <v>14559</v>
      </c>
      <c r="F178" s="388">
        <f t="shared" si="8"/>
        <v>4359</v>
      </c>
      <c r="G178" s="466">
        <f t="shared" si="6"/>
        <v>3136</v>
      </c>
      <c r="H178" s="465">
        <v>90</v>
      </c>
    </row>
    <row r="179" spans="1:8" x14ac:dyDescent="0.2">
      <c r="A179" s="378">
        <v>195</v>
      </c>
      <c r="B179" s="386"/>
      <c r="C179" s="558">
        <f t="shared" si="7"/>
        <v>55.77</v>
      </c>
      <c r="D179" s="561"/>
      <c r="E179" s="389">
        <v>14559</v>
      </c>
      <c r="F179" s="388">
        <f t="shared" si="8"/>
        <v>4355</v>
      </c>
      <c r="G179" s="466">
        <f t="shared" si="6"/>
        <v>3133</v>
      </c>
      <c r="H179" s="465">
        <v>90</v>
      </c>
    </row>
    <row r="180" spans="1:8" x14ac:dyDescent="0.2">
      <c r="A180" s="378">
        <v>196</v>
      </c>
      <c r="B180" s="386"/>
      <c r="C180" s="558">
        <f t="shared" si="7"/>
        <v>55.83</v>
      </c>
      <c r="D180" s="561"/>
      <c r="E180" s="389">
        <v>14559</v>
      </c>
      <c r="F180" s="388">
        <f t="shared" si="8"/>
        <v>4350</v>
      </c>
      <c r="G180" s="466">
        <f t="shared" si="6"/>
        <v>3129</v>
      </c>
      <c r="H180" s="465">
        <v>90</v>
      </c>
    </row>
    <row r="181" spans="1:8" x14ac:dyDescent="0.2">
      <c r="A181" s="378">
        <v>197</v>
      </c>
      <c r="B181" s="386"/>
      <c r="C181" s="558">
        <f t="shared" si="7"/>
        <v>55.89</v>
      </c>
      <c r="D181" s="561"/>
      <c r="E181" s="389">
        <v>14559</v>
      </c>
      <c r="F181" s="388">
        <f t="shared" si="8"/>
        <v>4346</v>
      </c>
      <c r="G181" s="466">
        <f t="shared" si="6"/>
        <v>3126</v>
      </c>
      <c r="H181" s="465">
        <v>90</v>
      </c>
    </row>
    <row r="182" spans="1:8" x14ac:dyDescent="0.2">
      <c r="A182" s="378">
        <v>198</v>
      </c>
      <c r="B182" s="386"/>
      <c r="C182" s="558">
        <f t="shared" si="7"/>
        <v>55.96</v>
      </c>
      <c r="D182" s="561"/>
      <c r="E182" s="389">
        <v>14559</v>
      </c>
      <c r="F182" s="388">
        <f t="shared" si="8"/>
        <v>4340</v>
      </c>
      <c r="G182" s="466">
        <f t="shared" si="6"/>
        <v>3122</v>
      </c>
      <c r="H182" s="465">
        <v>90</v>
      </c>
    </row>
    <row r="183" spans="1:8" x14ac:dyDescent="0.2">
      <c r="A183" s="378">
        <v>199</v>
      </c>
      <c r="B183" s="386"/>
      <c r="C183" s="558">
        <f t="shared" si="7"/>
        <v>56.02</v>
      </c>
      <c r="D183" s="561"/>
      <c r="E183" s="389">
        <v>14559</v>
      </c>
      <c r="F183" s="388">
        <f t="shared" si="8"/>
        <v>4336</v>
      </c>
      <c r="G183" s="466">
        <f t="shared" si="6"/>
        <v>3119</v>
      </c>
      <c r="H183" s="465">
        <v>90</v>
      </c>
    </row>
    <row r="184" spans="1:8" x14ac:dyDescent="0.2">
      <c r="A184" s="378">
        <v>200</v>
      </c>
      <c r="B184" s="386"/>
      <c r="C184" s="558">
        <f t="shared" si="7"/>
        <v>56.08</v>
      </c>
      <c r="D184" s="561"/>
      <c r="E184" s="389">
        <v>14559</v>
      </c>
      <c r="F184" s="388">
        <f t="shared" si="8"/>
        <v>4331</v>
      </c>
      <c r="G184" s="466">
        <f t="shared" si="6"/>
        <v>3115</v>
      </c>
      <c r="H184" s="465">
        <v>90</v>
      </c>
    </row>
    <row r="185" spans="1:8" x14ac:dyDescent="0.2">
      <c r="A185" s="378">
        <v>201</v>
      </c>
      <c r="B185" s="386"/>
      <c r="C185" s="558">
        <f t="shared" si="7"/>
        <v>56.14</v>
      </c>
      <c r="D185" s="561"/>
      <c r="E185" s="389">
        <v>14559</v>
      </c>
      <c r="F185" s="388">
        <f t="shared" si="8"/>
        <v>4327</v>
      </c>
      <c r="G185" s="466">
        <f t="shared" si="6"/>
        <v>3112</v>
      </c>
      <c r="H185" s="465">
        <v>90</v>
      </c>
    </row>
    <row r="186" spans="1:8" x14ac:dyDescent="0.2">
      <c r="A186" s="378">
        <v>202</v>
      </c>
      <c r="B186" s="386"/>
      <c r="C186" s="558">
        <f t="shared" si="7"/>
        <v>56.2</v>
      </c>
      <c r="D186" s="561"/>
      <c r="E186" s="389">
        <v>14559</v>
      </c>
      <c r="F186" s="388">
        <f t="shared" si="8"/>
        <v>4322</v>
      </c>
      <c r="G186" s="466">
        <f t="shared" si="6"/>
        <v>3109</v>
      </c>
      <c r="H186" s="465">
        <v>90</v>
      </c>
    </row>
    <row r="187" spans="1:8" x14ac:dyDescent="0.2">
      <c r="A187" s="378">
        <v>203</v>
      </c>
      <c r="B187" s="386"/>
      <c r="C187" s="558">
        <f t="shared" si="7"/>
        <v>56.26</v>
      </c>
      <c r="D187" s="561"/>
      <c r="E187" s="389">
        <v>14559</v>
      </c>
      <c r="F187" s="388">
        <f t="shared" si="8"/>
        <v>4318</v>
      </c>
      <c r="G187" s="466">
        <f t="shared" si="6"/>
        <v>3105</v>
      </c>
      <c r="H187" s="465">
        <v>90</v>
      </c>
    </row>
    <row r="188" spans="1:8" x14ac:dyDescent="0.2">
      <c r="A188" s="378">
        <v>204</v>
      </c>
      <c r="B188" s="386"/>
      <c r="C188" s="558">
        <f t="shared" si="7"/>
        <v>56.32</v>
      </c>
      <c r="D188" s="561"/>
      <c r="E188" s="389">
        <v>14559</v>
      </c>
      <c r="F188" s="388">
        <f t="shared" si="8"/>
        <v>4313</v>
      </c>
      <c r="G188" s="466">
        <f t="shared" si="6"/>
        <v>3102</v>
      </c>
      <c r="H188" s="465">
        <v>90</v>
      </c>
    </row>
    <row r="189" spans="1:8" x14ac:dyDescent="0.2">
      <c r="A189" s="378">
        <v>205</v>
      </c>
      <c r="B189" s="386"/>
      <c r="C189" s="558">
        <f t="shared" si="7"/>
        <v>56.38</v>
      </c>
      <c r="D189" s="561"/>
      <c r="E189" s="389">
        <v>14559</v>
      </c>
      <c r="F189" s="388">
        <f t="shared" si="8"/>
        <v>4309</v>
      </c>
      <c r="G189" s="466">
        <f t="shared" si="6"/>
        <v>3099</v>
      </c>
      <c r="H189" s="465">
        <v>90</v>
      </c>
    </row>
    <row r="190" spans="1:8" x14ac:dyDescent="0.2">
      <c r="A190" s="378">
        <v>206</v>
      </c>
      <c r="B190" s="386"/>
      <c r="C190" s="558">
        <f t="shared" si="7"/>
        <v>56.44</v>
      </c>
      <c r="D190" s="561"/>
      <c r="E190" s="389">
        <v>14559</v>
      </c>
      <c r="F190" s="388">
        <f t="shared" si="8"/>
        <v>4304</v>
      </c>
      <c r="G190" s="466">
        <f t="shared" si="6"/>
        <v>3095</v>
      </c>
      <c r="H190" s="465">
        <v>90</v>
      </c>
    </row>
    <row r="191" spans="1:8" x14ac:dyDescent="0.2">
      <c r="A191" s="378">
        <v>207</v>
      </c>
      <c r="B191" s="386"/>
      <c r="C191" s="558">
        <f t="shared" si="7"/>
        <v>56.5</v>
      </c>
      <c r="D191" s="561"/>
      <c r="E191" s="389">
        <v>14559</v>
      </c>
      <c r="F191" s="388">
        <f t="shared" si="8"/>
        <v>4300</v>
      </c>
      <c r="G191" s="466">
        <f t="shared" si="6"/>
        <v>3092</v>
      </c>
      <c r="H191" s="465">
        <v>90</v>
      </c>
    </row>
    <row r="192" spans="1:8" x14ac:dyDescent="0.2">
      <c r="A192" s="378">
        <v>208</v>
      </c>
      <c r="B192" s="386"/>
      <c r="C192" s="558">
        <f t="shared" si="7"/>
        <v>56.56</v>
      </c>
      <c r="D192" s="561"/>
      <c r="E192" s="389">
        <v>14559</v>
      </c>
      <c r="F192" s="388">
        <f t="shared" si="8"/>
        <v>4295</v>
      </c>
      <c r="G192" s="466">
        <f t="shared" si="6"/>
        <v>3089</v>
      </c>
      <c r="H192" s="465">
        <v>90</v>
      </c>
    </row>
    <row r="193" spans="1:8" x14ac:dyDescent="0.2">
      <c r="A193" s="378">
        <v>209</v>
      </c>
      <c r="B193" s="386"/>
      <c r="C193" s="558">
        <f t="shared" si="7"/>
        <v>56.62</v>
      </c>
      <c r="D193" s="561"/>
      <c r="E193" s="389">
        <v>14559</v>
      </c>
      <c r="F193" s="388">
        <f t="shared" si="8"/>
        <v>4291</v>
      </c>
      <c r="G193" s="466">
        <f t="shared" si="6"/>
        <v>3086</v>
      </c>
      <c r="H193" s="465">
        <v>90</v>
      </c>
    </row>
    <row r="194" spans="1:8" x14ac:dyDescent="0.2">
      <c r="A194" s="378">
        <v>210</v>
      </c>
      <c r="B194" s="386"/>
      <c r="C194" s="558">
        <f t="shared" si="7"/>
        <v>56.68</v>
      </c>
      <c r="D194" s="561"/>
      <c r="E194" s="389">
        <v>14559</v>
      </c>
      <c r="F194" s="388">
        <f t="shared" si="8"/>
        <v>4286</v>
      </c>
      <c r="G194" s="466">
        <f t="shared" si="6"/>
        <v>3082</v>
      </c>
      <c r="H194" s="465">
        <v>90</v>
      </c>
    </row>
    <row r="195" spans="1:8" x14ac:dyDescent="0.2">
      <c r="A195" s="378">
        <v>211</v>
      </c>
      <c r="B195" s="386"/>
      <c r="C195" s="558">
        <f t="shared" si="7"/>
        <v>56.74</v>
      </c>
      <c r="D195" s="561"/>
      <c r="E195" s="389">
        <v>14559</v>
      </c>
      <c r="F195" s="388">
        <f t="shared" si="8"/>
        <v>4282</v>
      </c>
      <c r="G195" s="466">
        <f t="shared" si="6"/>
        <v>3079</v>
      </c>
      <c r="H195" s="465">
        <v>90</v>
      </c>
    </row>
    <row r="196" spans="1:8" x14ac:dyDescent="0.2">
      <c r="A196" s="378">
        <v>212</v>
      </c>
      <c r="B196" s="386"/>
      <c r="C196" s="558">
        <f t="shared" si="7"/>
        <v>56.79</v>
      </c>
      <c r="D196" s="561"/>
      <c r="E196" s="389">
        <v>14559</v>
      </c>
      <c r="F196" s="388">
        <f t="shared" si="8"/>
        <v>4278</v>
      </c>
      <c r="G196" s="466">
        <f t="shared" si="6"/>
        <v>3076</v>
      </c>
      <c r="H196" s="465">
        <v>90</v>
      </c>
    </row>
    <row r="197" spans="1:8" x14ac:dyDescent="0.2">
      <c r="A197" s="378">
        <v>213</v>
      </c>
      <c r="B197" s="386"/>
      <c r="C197" s="558">
        <f t="shared" si="7"/>
        <v>56.85</v>
      </c>
      <c r="D197" s="561"/>
      <c r="E197" s="389">
        <v>14559</v>
      </c>
      <c r="F197" s="388">
        <f t="shared" si="8"/>
        <v>4274</v>
      </c>
      <c r="G197" s="466">
        <f t="shared" si="6"/>
        <v>3073</v>
      </c>
      <c r="H197" s="465">
        <v>90</v>
      </c>
    </row>
    <row r="198" spans="1:8" x14ac:dyDescent="0.2">
      <c r="A198" s="378">
        <v>214</v>
      </c>
      <c r="B198" s="386"/>
      <c r="C198" s="558">
        <f t="shared" si="7"/>
        <v>56.91</v>
      </c>
      <c r="D198" s="561"/>
      <c r="E198" s="389">
        <v>14559</v>
      </c>
      <c r="F198" s="388">
        <f t="shared" si="8"/>
        <v>4269</v>
      </c>
      <c r="G198" s="466">
        <f t="shared" si="6"/>
        <v>3070</v>
      </c>
      <c r="H198" s="465">
        <v>90</v>
      </c>
    </row>
    <row r="199" spans="1:8" x14ac:dyDescent="0.2">
      <c r="A199" s="378">
        <v>215</v>
      </c>
      <c r="B199" s="386"/>
      <c r="C199" s="558">
        <f t="shared" si="7"/>
        <v>56.97</v>
      </c>
      <c r="D199" s="561"/>
      <c r="E199" s="389">
        <v>14559</v>
      </c>
      <c r="F199" s="388">
        <f t="shared" si="8"/>
        <v>4265</v>
      </c>
      <c r="G199" s="466">
        <f t="shared" si="6"/>
        <v>3067</v>
      </c>
      <c r="H199" s="465">
        <v>90</v>
      </c>
    </row>
    <row r="200" spans="1:8" x14ac:dyDescent="0.2">
      <c r="A200" s="378">
        <v>216</v>
      </c>
      <c r="B200" s="386"/>
      <c r="C200" s="558">
        <f t="shared" si="7"/>
        <v>57.03</v>
      </c>
      <c r="D200" s="561"/>
      <c r="E200" s="389">
        <v>14559</v>
      </c>
      <c r="F200" s="388">
        <f t="shared" si="8"/>
        <v>4261</v>
      </c>
      <c r="G200" s="466">
        <f t="shared" si="6"/>
        <v>3063</v>
      </c>
      <c r="H200" s="465">
        <v>90</v>
      </c>
    </row>
    <row r="201" spans="1:8" x14ac:dyDescent="0.2">
      <c r="A201" s="378">
        <v>217</v>
      </c>
      <c r="B201" s="386"/>
      <c r="C201" s="558">
        <f t="shared" si="7"/>
        <v>57.08</v>
      </c>
      <c r="D201" s="561"/>
      <c r="E201" s="389">
        <v>14559</v>
      </c>
      <c r="F201" s="388">
        <f t="shared" si="8"/>
        <v>4257</v>
      </c>
      <c r="G201" s="466">
        <f t="shared" si="6"/>
        <v>3061</v>
      </c>
      <c r="H201" s="465">
        <v>90</v>
      </c>
    </row>
    <row r="202" spans="1:8" x14ac:dyDescent="0.2">
      <c r="A202" s="378">
        <v>218</v>
      </c>
      <c r="B202" s="386"/>
      <c r="C202" s="558">
        <f t="shared" si="7"/>
        <v>57.14</v>
      </c>
      <c r="D202" s="561"/>
      <c r="E202" s="389">
        <v>14559</v>
      </c>
      <c r="F202" s="388">
        <f t="shared" si="8"/>
        <v>4253</v>
      </c>
      <c r="G202" s="466">
        <f t="shared" si="6"/>
        <v>3058</v>
      </c>
      <c r="H202" s="465">
        <v>90</v>
      </c>
    </row>
    <row r="203" spans="1:8" x14ac:dyDescent="0.2">
      <c r="A203" s="378">
        <v>219</v>
      </c>
      <c r="B203" s="386"/>
      <c r="C203" s="558">
        <f t="shared" si="7"/>
        <v>57.2</v>
      </c>
      <c r="D203" s="561"/>
      <c r="E203" s="389">
        <v>14559</v>
      </c>
      <c r="F203" s="388">
        <f t="shared" si="8"/>
        <v>4248</v>
      </c>
      <c r="G203" s="466">
        <f t="shared" si="6"/>
        <v>3054</v>
      </c>
      <c r="H203" s="465">
        <v>90</v>
      </c>
    </row>
    <row r="204" spans="1:8" x14ac:dyDescent="0.2">
      <c r="A204" s="378">
        <v>220</v>
      </c>
      <c r="B204" s="386"/>
      <c r="C204" s="558">
        <f t="shared" si="7"/>
        <v>57.25</v>
      </c>
      <c r="D204" s="561"/>
      <c r="E204" s="389">
        <v>14559</v>
      </c>
      <c r="F204" s="388">
        <f t="shared" si="8"/>
        <v>4245</v>
      </c>
      <c r="G204" s="466">
        <f t="shared" si="6"/>
        <v>3052</v>
      </c>
      <c r="H204" s="465">
        <v>90</v>
      </c>
    </row>
    <row r="205" spans="1:8" x14ac:dyDescent="0.2">
      <c r="A205" s="378">
        <v>221</v>
      </c>
      <c r="B205" s="386"/>
      <c r="C205" s="558">
        <f t="shared" si="7"/>
        <v>57.31</v>
      </c>
      <c r="D205" s="561"/>
      <c r="E205" s="389">
        <v>14559</v>
      </c>
      <c r="F205" s="388">
        <f t="shared" si="8"/>
        <v>4240</v>
      </c>
      <c r="G205" s="466">
        <f t="shared" ref="G205:G268" si="9">ROUND(12*(1/C205*E205),0)</f>
        <v>3048</v>
      </c>
      <c r="H205" s="465">
        <v>90</v>
      </c>
    </row>
    <row r="206" spans="1:8" x14ac:dyDescent="0.2">
      <c r="A206" s="378">
        <v>222</v>
      </c>
      <c r="B206" s="386"/>
      <c r="C206" s="558">
        <f t="shared" si="7"/>
        <v>57.36</v>
      </c>
      <c r="D206" s="561"/>
      <c r="E206" s="389">
        <v>14559</v>
      </c>
      <c r="F206" s="388">
        <f t="shared" si="8"/>
        <v>4237</v>
      </c>
      <c r="G206" s="466">
        <f t="shared" si="9"/>
        <v>3046</v>
      </c>
      <c r="H206" s="465">
        <v>90</v>
      </c>
    </row>
    <row r="207" spans="1:8" x14ac:dyDescent="0.2">
      <c r="A207" s="378">
        <v>223</v>
      </c>
      <c r="B207" s="386"/>
      <c r="C207" s="558">
        <f t="shared" ref="C207:C270" si="10">ROUND(10.899*LN(A207)+A207/150-3,2)</f>
        <v>57.42</v>
      </c>
      <c r="D207" s="561"/>
      <c r="E207" s="389">
        <v>14559</v>
      </c>
      <c r="F207" s="388">
        <f t="shared" ref="F207:F270" si="11">ROUND(12*1.3614*(1/C207*E207)+H207,0)</f>
        <v>4232</v>
      </c>
      <c r="G207" s="466">
        <f t="shared" si="9"/>
        <v>3043</v>
      </c>
      <c r="H207" s="465">
        <v>90</v>
      </c>
    </row>
    <row r="208" spans="1:8" x14ac:dyDescent="0.2">
      <c r="A208" s="378">
        <v>224</v>
      </c>
      <c r="B208" s="386"/>
      <c r="C208" s="558">
        <f t="shared" si="10"/>
        <v>57.47</v>
      </c>
      <c r="D208" s="561"/>
      <c r="E208" s="389">
        <v>14559</v>
      </c>
      <c r="F208" s="388">
        <f t="shared" si="11"/>
        <v>4229</v>
      </c>
      <c r="G208" s="466">
        <f t="shared" si="9"/>
        <v>3040</v>
      </c>
      <c r="H208" s="465">
        <v>90</v>
      </c>
    </row>
    <row r="209" spans="1:8" x14ac:dyDescent="0.2">
      <c r="A209" s="378">
        <v>225</v>
      </c>
      <c r="B209" s="386"/>
      <c r="C209" s="558">
        <f t="shared" si="10"/>
        <v>57.53</v>
      </c>
      <c r="D209" s="561"/>
      <c r="E209" s="389">
        <v>14559</v>
      </c>
      <c r="F209" s="388">
        <f t="shared" si="11"/>
        <v>4224</v>
      </c>
      <c r="G209" s="466">
        <f t="shared" si="9"/>
        <v>3037</v>
      </c>
      <c r="H209" s="465">
        <v>90</v>
      </c>
    </row>
    <row r="210" spans="1:8" x14ac:dyDescent="0.2">
      <c r="A210" s="378">
        <v>226</v>
      </c>
      <c r="B210" s="386"/>
      <c r="C210" s="558">
        <f t="shared" si="10"/>
        <v>57.59</v>
      </c>
      <c r="D210" s="561"/>
      <c r="E210" s="389">
        <v>14559</v>
      </c>
      <c r="F210" s="388">
        <f t="shared" si="11"/>
        <v>4220</v>
      </c>
      <c r="G210" s="466">
        <f t="shared" si="9"/>
        <v>3034</v>
      </c>
      <c r="H210" s="465">
        <v>90</v>
      </c>
    </row>
    <row r="211" spans="1:8" x14ac:dyDescent="0.2">
      <c r="A211" s="378">
        <v>227</v>
      </c>
      <c r="B211" s="386"/>
      <c r="C211" s="558">
        <f t="shared" si="10"/>
        <v>57.64</v>
      </c>
      <c r="D211" s="561"/>
      <c r="E211" s="389">
        <v>14559</v>
      </c>
      <c r="F211" s="388">
        <f t="shared" si="11"/>
        <v>4216</v>
      </c>
      <c r="G211" s="466">
        <f t="shared" si="9"/>
        <v>3031</v>
      </c>
      <c r="H211" s="465">
        <v>90</v>
      </c>
    </row>
    <row r="212" spans="1:8" x14ac:dyDescent="0.2">
      <c r="A212" s="378">
        <v>228</v>
      </c>
      <c r="B212" s="386"/>
      <c r="C212" s="558">
        <f t="shared" si="10"/>
        <v>57.69</v>
      </c>
      <c r="D212" s="561"/>
      <c r="E212" s="389">
        <v>14559</v>
      </c>
      <c r="F212" s="388">
        <f t="shared" si="11"/>
        <v>4213</v>
      </c>
      <c r="G212" s="466">
        <f t="shared" si="9"/>
        <v>3028</v>
      </c>
      <c r="H212" s="465">
        <v>90</v>
      </c>
    </row>
    <row r="213" spans="1:8" x14ac:dyDescent="0.2">
      <c r="A213" s="378">
        <v>229</v>
      </c>
      <c r="B213" s="386"/>
      <c r="C213" s="558">
        <f t="shared" si="10"/>
        <v>57.75</v>
      </c>
      <c r="D213" s="561"/>
      <c r="E213" s="389">
        <v>14559</v>
      </c>
      <c r="F213" s="388">
        <f t="shared" si="11"/>
        <v>4209</v>
      </c>
      <c r="G213" s="466">
        <f t="shared" si="9"/>
        <v>3025</v>
      </c>
      <c r="H213" s="465">
        <v>90</v>
      </c>
    </row>
    <row r="214" spans="1:8" x14ac:dyDescent="0.2">
      <c r="A214" s="378">
        <v>230</v>
      </c>
      <c r="B214" s="386"/>
      <c r="C214" s="558">
        <f t="shared" si="10"/>
        <v>57.8</v>
      </c>
      <c r="D214" s="561"/>
      <c r="E214" s="389">
        <v>14559</v>
      </c>
      <c r="F214" s="388">
        <f t="shared" si="11"/>
        <v>4205</v>
      </c>
      <c r="G214" s="466">
        <f t="shared" si="9"/>
        <v>3023</v>
      </c>
      <c r="H214" s="465">
        <v>90</v>
      </c>
    </row>
    <row r="215" spans="1:8" x14ac:dyDescent="0.2">
      <c r="A215" s="378">
        <v>231</v>
      </c>
      <c r="B215" s="386"/>
      <c r="C215" s="558">
        <f t="shared" si="10"/>
        <v>57.86</v>
      </c>
      <c r="D215" s="561"/>
      <c r="E215" s="389">
        <v>14559</v>
      </c>
      <c r="F215" s="388">
        <f t="shared" si="11"/>
        <v>4201</v>
      </c>
      <c r="G215" s="466">
        <f t="shared" si="9"/>
        <v>3019</v>
      </c>
      <c r="H215" s="465">
        <v>90</v>
      </c>
    </row>
    <row r="216" spans="1:8" x14ac:dyDescent="0.2">
      <c r="A216" s="378">
        <v>232</v>
      </c>
      <c r="B216" s="386"/>
      <c r="C216" s="558">
        <f t="shared" si="10"/>
        <v>57.91</v>
      </c>
      <c r="D216" s="561"/>
      <c r="E216" s="389">
        <v>14559</v>
      </c>
      <c r="F216" s="388">
        <f t="shared" si="11"/>
        <v>4197</v>
      </c>
      <c r="G216" s="466">
        <f t="shared" si="9"/>
        <v>3017</v>
      </c>
      <c r="H216" s="465">
        <v>90</v>
      </c>
    </row>
    <row r="217" spans="1:8" x14ac:dyDescent="0.2">
      <c r="A217" s="378">
        <v>233</v>
      </c>
      <c r="B217" s="386"/>
      <c r="C217" s="558">
        <f t="shared" si="10"/>
        <v>57.96</v>
      </c>
      <c r="D217" s="561"/>
      <c r="E217" s="389">
        <v>14559</v>
      </c>
      <c r="F217" s="388">
        <f t="shared" si="11"/>
        <v>4194</v>
      </c>
      <c r="G217" s="466">
        <f t="shared" si="9"/>
        <v>3014</v>
      </c>
      <c r="H217" s="465">
        <v>90</v>
      </c>
    </row>
    <row r="218" spans="1:8" x14ac:dyDescent="0.2">
      <c r="A218" s="378">
        <v>234</v>
      </c>
      <c r="B218" s="386"/>
      <c r="C218" s="558">
        <f t="shared" si="10"/>
        <v>58.02</v>
      </c>
      <c r="D218" s="561"/>
      <c r="E218" s="389">
        <v>14559</v>
      </c>
      <c r="F218" s="388">
        <f t="shared" si="11"/>
        <v>4189</v>
      </c>
      <c r="G218" s="466">
        <f t="shared" si="9"/>
        <v>3011</v>
      </c>
      <c r="H218" s="465">
        <v>90</v>
      </c>
    </row>
    <row r="219" spans="1:8" x14ac:dyDescent="0.2">
      <c r="A219" s="378">
        <v>235</v>
      </c>
      <c r="B219" s="386"/>
      <c r="C219" s="558">
        <f t="shared" si="10"/>
        <v>58.07</v>
      </c>
      <c r="D219" s="561"/>
      <c r="E219" s="389">
        <v>14559</v>
      </c>
      <c r="F219" s="388">
        <f t="shared" si="11"/>
        <v>4186</v>
      </c>
      <c r="G219" s="466">
        <f t="shared" si="9"/>
        <v>3009</v>
      </c>
      <c r="H219" s="465">
        <v>90</v>
      </c>
    </row>
    <row r="220" spans="1:8" x14ac:dyDescent="0.2">
      <c r="A220" s="378">
        <v>236</v>
      </c>
      <c r="B220" s="386"/>
      <c r="C220" s="558">
        <f t="shared" si="10"/>
        <v>58.12</v>
      </c>
      <c r="D220" s="561"/>
      <c r="E220" s="389">
        <v>14559</v>
      </c>
      <c r="F220" s="388">
        <f t="shared" si="11"/>
        <v>4182</v>
      </c>
      <c r="G220" s="466">
        <f t="shared" si="9"/>
        <v>3006</v>
      </c>
      <c r="H220" s="465">
        <v>90</v>
      </c>
    </row>
    <row r="221" spans="1:8" x14ac:dyDescent="0.2">
      <c r="A221" s="378">
        <v>237</v>
      </c>
      <c r="B221" s="386"/>
      <c r="C221" s="558">
        <f t="shared" si="10"/>
        <v>58.18</v>
      </c>
      <c r="D221" s="561"/>
      <c r="E221" s="389">
        <v>14559</v>
      </c>
      <c r="F221" s="388">
        <f t="shared" si="11"/>
        <v>4178</v>
      </c>
      <c r="G221" s="466">
        <f t="shared" si="9"/>
        <v>3003</v>
      </c>
      <c r="H221" s="465">
        <v>90</v>
      </c>
    </row>
    <row r="222" spans="1:8" x14ac:dyDescent="0.2">
      <c r="A222" s="378">
        <v>238</v>
      </c>
      <c r="B222" s="386"/>
      <c r="C222" s="558">
        <f t="shared" si="10"/>
        <v>58.23</v>
      </c>
      <c r="D222" s="561"/>
      <c r="E222" s="389">
        <v>14559</v>
      </c>
      <c r="F222" s="388">
        <f t="shared" si="11"/>
        <v>4175</v>
      </c>
      <c r="G222" s="466">
        <f t="shared" si="9"/>
        <v>3000</v>
      </c>
      <c r="H222" s="465">
        <v>90</v>
      </c>
    </row>
    <row r="223" spans="1:8" x14ac:dyDescent="0.2">
      <c r="A223" s="378">
        <v>239</v>
      </c>
      <c r="B223" s="386"/>
      <c r="C223" s="558">
        <f t="shared" si="10"/>
        <v>58.28</v>
      </c>
      <c r="D223" s="561"/>
      <c r="E223" s="389">
        <v>14559</v>
      </c>
      <c r="F223" s="388">
        <f t="shared" si="11"/>
        <v>4171</v>
      </c>
      <c r="G223" s="466">
        <f t="shared" si="9"/>
        <v>2998</v>
      </c>
      <c r="H223" s="465">
        <v>90</v>
      </c>
    </row>
    <row r="224" spans="1:8" x14ac:dyDescent="0.2">
      <c r="A224" s="378">
        <v>240</v>
      </c>
      <c r="B224" s="386"/>
      <c r="C224" s="558">
        <f t="shared" si="10"/>
        <v>58.33</v>
      </c>
      <c r="D224" s="561"/>
      <c r="E224" s="389">
        <v>14559</v>
      </c>
      <c r="F224" s="388">
        <f t="shared" si="11"/>
        <v>4168</v>
      </c>
      <c r="G224" s="466">
        <f t="shared" si="9"/>
        <v>2995</v>
      </c>
      <c r="H224" s="465">
        <v>90</v>
      </c>
    </row>
    <row r="225" spans="1:8" x14ac:dyDescent="0.2">
      <c r="A225" s="378">
        <v>241</v>
      </c>
      <c r="B225" s="386"/>
      <c r="C225" s="558">
        <f t="shared" si="10"/>
        <v>58.39</v>
      </c>
      <c r="D225" s="561"/>
      <c r="E225" s="389">
        <v>14559</v>
      </c>
      <c r="F225" s="388">
        <f t="shared" si="11"/>
        <v>4163</v>
      </c>
      <c r="G225" s="466">
        <f t="shared" si="9"/>
        <v>2992</v>
      </c>
      <c r="H225" s="465">
        <v>90</v>
      </c>
    </row>
    <row r="226" spans="1:8" x14ac:dyDescent="0.2">
      <c r="A226" s="378">
        <v>242</v>
      </c>
      <c r="B226" s="386"/>
      <c r="C226" s="558">
        <f t="shared" si="10"/>
        <v>58.44</v>
      </c>
      <c r="D226" s="561"/>
      <c r="E226" s="389">
        <v>14559</v>
      </c>
      <c r="F226" s="388">
        <f t="shared" si="11"/>
        <v>4160</v>
      </c>
      <c r="G226" s="466">
        <f t="shared" si="9"/>
        <v>2990</v>
      </c>
      <c r="H226" s="465">
        <v>90</v>
      </c>
    </row>
    <row r="227" spans="1:8" x14ac:dyDescent="0.2">
      <c r="A227" s="378">
        <v>243</v>
      </c>
      <c r="B227" s="386"/>
      <c r="C227" s="558">
        <f t="shared" si="10"/>
        <v>58.49</v>
      </c>
      <c r="D227" s="561"/>
      <c r="E227" s="389">
        <v>14559</v>
      </c>
      <c r="F227" s="388">
        <f t="shared" si="11"/>
        <v>4156</v>
      </c>
      <c r="G227" s="466">
        <f t="shared" si="9"/>
        <v>2987</v>
      </c>
      <c r="H227" s="465">
        <v>90</v>
      </c>
    </row>
    <row r="228" spans="1:8" x14ac:dyDescent="0.2">
      <c r="A228" s="378">
        <v>244</v>
      </c>
      <c r="B228" s="386"/>
      <c r="C228" s="558">
        <f t="shared" si="10"/>
        <v>58.54</v>
      </c>
      <c r="D228" s="561"/>
      <c r="E228" s="389">
        <v>14559</v>
      </c>
      <c r="F228" s="388">
        <f t="shared" si="11"/>
        <v>4153</v>
      </c>
      <c r="G228" s="466">
        <f t="shared" si="9"/>
        <v>2984</v>
      </c>
      <c r="H228" s="465">
        <v>90</v>
      </c>
    </row>
    <row r="229" spans="1:8" x14ac:dyDescent="0.2">
      <c r="A229" s="378">
        <v>245</v>
      </c>
      <c r="B229" s="386"/>
      <c r="C229" s="558">
        <f t="shared" si="10"/>
        <v>58.59</v>
      </c>
      <c r="D229" s="561"/>
      <c r="E229" s="389">
        <v>14559</v>
      </c>
      <c r="F229" s="388">
        <f t="shared" si="11"/>
        <v>4150</v>
      </c>
      <c r="G229" s="466">
        <f t="shared" si="9"/>
        <v>2982</v>
      </c>
      <c r="H229" s="465">
        <v>90</v>
      </c>
    </row>
    <row r="230" spans="1:8" x14ac:dyDescent="0.2">
      <c r="A230" s="378">
        <v>246</v>
      </c>
      <c r="B230" s="386"/>
      <c r="C230" s="558">
        <f t="shared" si="10"/>
        <v>58.64</v>
      </c>
      <c r="D230" s="561"/>
      <c r="E230" s="389">
        <v>14559</v>
      </c>
      <c r="F230" s="388">
        <f t="shared" si="11"/>
        <v>4146</v>
      </c>
      <c r="G230" s="466">
        <f t="shared" si="9"/>
        <v>2979</v>
      </c>
      <c r="H230" s="465">
        <v>90</v>
      </c>
    </row>
    <row r="231" spans="1:8" x14ac:dyDescent="0.2">
      <c r="A231" s="378">
        <v>247</v>
      </c>
      <c r="B231" s="386"/>
      <c r="C231" s="558">
        <f t="shared" si="10"/>
        <v>58.69</v>
      </c>
      <c r="D231" s="561"/>
      <c r="E231" s="389">
        <v>14559</v>
      </c>
      <c r="F231" s="388">
        <f t="shared" si="11"/>
        <v>4143</v>
      </c>
      <c r="G231" s="466">
        <f t="shared" si="9"/>
        <v>2977</v>
      </c>
      <c r="H231" s="465">
        <v>90</v>
      </c>
    </row>
    <row r="232" spans="1:8" x14ac:dyDescent="0.2">
      <c r="A232" s="378">
        <v>248</v>
      </c>
      <c r="B232" s="386"/>
      <c r="C232" s="558">
        <f t="shared" si="10"/>
        <v>58.74</v>
      </c>
      <c r="D232" s="561"/>
      <c r="E232" s="389">
        <v>14559</v>
      </c>
      <c r="F232" s="388">
        <f t="shared" si="11"/>
        <v>4139</v>
      </c>
      <c r="G232" s="466">
        <f t="shared" si="9"/>
        <v>2974</v>
      </c>
      <c r="H232" s="465">
        <v>90</v>
      </c>
    </row>
    <row r="233" spans="1:8" x14ac:dyDescent="0.2">
      <c r="A233" s="378">
        <v>249</v>
      </c>
      <c r="B233" s="386"/>
      <c r="C233" s="558">
        <f t="shared" si="10"/>
        <v>58.79</v>
      </c>
      <c r="D233" s="561"/>
      <c r="E233" s="389">
        <v>14559</v>
      </c>
      <c r="F233" s="388">
        <f t="shared" si="11"/>
        <v>4136</v>
      </c>
      <c r="G233" s="466">
        <f t="shared" si="9"/>
        <v>2972</v>
      </c>
      <c r="H233" s="465">
        <v>90</v>
      </c>
    </row>
    <row r="234" spans="1:8" x14ac:dyDescent="0.2">
      <c r="A234" s="378">
        <v>250</v>
      </c>
      <c r="B234" s="386"/>
      <c r="C234" s="558">
        <f t="shared" si="10"/>
        <v>58.85</v>
      </c>
      <c r="D234" s="561"/>
      <c r="E234" s="389">
        <v>14559</v>
      </c>
      <c r="F234" s="388">
        <f t="shared" si="11"/>
        <v>4132</v>
      </c>
      <c r="G234" s="466">
        <f t="shared" si="9"/>
        <v>2969</v>
      </c>
      <c r="H234" s="465">
        <v>90</v>
      </c>
    </row>
    <row r="235" spans="1:8" x14ac:dyDescent="0.2">
      <c r="A235" s="378">
        <v>251</v>
      </c>
      <c r="B235" s="386"/>
      <c r="C235" s="558">
        <f t="shared" si="10"/>
        <v>58.9</v>
      </c>
      <c r="D235" s="561"/>
      <c r="E235" s="389">
        <v>14559</v>
      </c>
      <c r="F235" s="388">
        <f t="shared" si="11"/>
        <v>4128</v>
      </c>
      <c r="G235" s="466">
        <f t="shared" si="9"/>
        <v>2966</v>
      </c>
      <c r="H235" s="465">
        <v>90</v>
      </c>
    </row>
    <row r="236" spans="1:8" x14ac:dyDescent="0.2">
      <c r="A236" s="378">
        <v>252</v>
      </c>
      <c r="B236" s="386"/>
      <c r="C236" s="558">
        <f t="shared" si="10"/>
        <v>58.95</v>
      </c>
      <c r="D236" s="561"/>
      <c r="E236" s="389">
        <v>14559</v>
      </c>
      <c r="F236" s="388">
        <f t="shared" si="11"/>
        <v>4125</v>
      </c>
      <c r="G236" s="466">
        <f t="shared" si="9"/>
        <v>2964</v>
      </c>
      <c r="H236" s="465">
        <v>90</v>
      </c>
    </row>
    <row r="237" spans="1:8" x14ac:dyDescent="0.2">
      <c r="A237" s="378">
        <v>253</v>
      </c>
      <c r="B237" s="386"/>
      <c r="C237" s="558">
        <f t="shared" si="10"/>
        <v>59</v>
      </c>
      <c r="D237" s="561"/>
      <c r="E237" s="389">
        <v>14559</v>
      </c>
      <c r="F237" s="388">
        <f t="shared" si="11"/>
        <v>4121</v>
      </c>
      <c r="G237" s="466">
        <f t="shared" si="9"/>
        <v>2961</v>
      </c>
      <c r="H237" s="465">
        <v>90</v>
      </c>
    </row>
    <row r="238" spans="1:8" x14ac:dyDescent="0.2">
      <c r="A238" s="378">
        <v>254</v>
      </c>
      <c r="B238" s="386"/>
      <c r="C238" s="558">
        <f t="shared" si="10"/>
        <v>59.04</v>
      </c>
      <c r="D238" s="561"/>
      <c r="E238" s="389">
        <v>14559</v>
      </c>
      <c r="F238" s="388">
        <f t="shared" si="11"/>
        <v>4119</v>
      </c>
      <c r="G238" s="466">
        <f t="shared" si="9"/>
        <v>2959</v>
      </c>
      <c r="H238" s="465">
        <v>90</v>
      </c>
    </row>
    <row r="239" spans="1:8" x14ac:dyDescent="0.2">
      <c r="A239" s="378">
        <v>255</v>
      </c>
      <c r="B239" s="386"/>
      <c r="C239" s="558">
        <f t="shared" si="10"/>
        <v>59.09</v>
      </c>
      <c r="D239" s="561"/>
      <c r="E239" s="389">
        <v>14559</v>
      </c>
      <c r="F239" s="388">
        <f t="shared" si="11"/>
        <v>4115</v>
      </c>
      <c r="G239" s="466">
        <f t="shared" si="9"/>
        <v>2957</v>
      </c>
      <c r="H239" s="465">
        <v>90</v>
      </c>
    </row>
    <row r="240" spans="1:8" x14ac:dyDescent="0.2">
      <c r="A240" s="378">
        <v>256</v>
      </c>
      <c r="B240" s="386"/>
      <c r="C240" s="558">
        <f t="shared" si="10"/>
        <v>59.14</v>
      </c>
      <c r="D240" s="561"/>
      <c r="E240" s="389">
        <v>14559</v>
      </c>
      <c r="F240" s="388">
        <f t="shared" si="11"/>
        <v>4112</v>
      </c>
      <c r="G240" s="466">
        <f t="shared" si="9"/>
        <v>2954</v>
      </c>
      <c r="H240" s="465">
        <v>90</v>
      </c>
    </row>
    <row r="241" spans="1:8" x14ac:dyDescent="0.2">
      <c r="A241" s="378">
        <v>257</v>
      </c>
      <c r="B241" s="386"/>
      <c r="C241" s="558">
        <f t="shared" si="10"/>
        <v>59.19</v>
      </c>
      <c r="D241" s="561"/>
      <c r="E241" s="389">
        <v>14559</v>
      </c>
      <c r="F241" s="388">
        <f t="shared" si="11"/>
        <v>4108</v>
      </c>
      <c r="G241" s="466">
        <f t="shared" si="9"/>
        <v>2952</v>
      </c>
      <c r="H241" s="465">
        <v>90</v>
      </c>
    </row>
    <row r="242" spans="1:8" x14ac:dyDescent="0.2">
      <c r="A242" s="378">
        <v>258</v>
      </c>
      <c r="B242" s="386"/>
      <c r="C242" s="558">
        <f t="shared" si="10"/>
        <v>59.24</v>
      </c>
      <c r="D242" s="561"/>
      <c r="E242" s="389">
        <v>14559</v>
      </c>
      <c r="F242" s="388">
        <f t="shared" si="11"/>
        <v>4105</v>
      </c>
      <c r="G242" s="466">
        <f t="shared" si="9"/>
        <v>2949</v>
      </c>
      <c r="H242" s="465">
        <v>90</v>
      </c>
    </row>
    <row r="243" spans="1:8" x14ac:dyDescent="0.2">
      <c r="A243" s="378">
        <v>259</v>
      </c>
      <c r="B243" s="386"/>
      <c r="C243" s="558">
        <f t="shared" si="10"/>
        <v>59.29</v>
      </c>
      <c r="D243" s="561"/>
      <c r="E243" s="389">
        <v>14559</v>
      </c>
      <c r="F243" s="388">
        <f t="shared" si="11"/>
        <v>4102</v>
      </c>
      <c r="G243" s="466">
        <f t="shared" si="9"/>
        <v>2947</v>
      </c>
      <c r="H243" s="465">
        <v>90</v>
      </c>
    </row>
    <row r="244" spans="1:8" x14ac:dyDescent="0.2">
      <c r="A244" s="378">
        <v>260</v>
      </c>
      <c r="B244" s="386"/>
      <c r="C244" s="558">
        <f t="shared" si="10"/>
        <v>59.34</v>
      </c>
      <c r="D244" s="561"/>
      <c r="E244" s="389">
        <v>14559</v>
      </c>
      <c r="F244" s="388">
        <f t="shared" si="11"/>
        <v>4098</v>
      </c>
      <c r="G244" s="466">
        <f t="shared" si="9"/>
        <v>2944</v>
      </c>
      <c r="H244" s="465">
        <v>90</v>
      </c>
    </row>
    <row r="245" spans="1:8" x14ac:dyDescent="0.2">
      <c r="A245" s="378">
        <v>261</v>
      </c>
      <c r="B245" s="386"/>
      <c r="C245" s="558">
        <f t="shared" si="10"/>
        <v>59.39</v>
      </c>
      <c r="D245" s="561"/>
      <c r="E245" s="389">
        <v>14559</v>
      </c>
      <c r="F245" s="388">
        <f t="shared" si="11"/>
        <v>4095</v>
      </c>
      <c r="G245" s="466">
        <f t="shared" si="9"/>
        <v>2942</v>
      </c>
      <c r="H245" s="465">
        <v>90</v>
      </c>
    </row>
    <row r="246" spans="1:8" x14ac:dyDescent="0.2">
      <c r="A246" s="378">
        <v>262</v>
      </c>
      <c r="B246" s="386"/>
      <c r="C246" s="558">
        <f t="shared" si="10"/>
        <v>59.44</v>
      </c>
      <c r="D246" s="561"/>
      <c r="E246" s="389">
        <v>14559</v>
      </c>
      <c r="F246" s="388">
        <f t="shared" si="11"/>
        <v>4091</v>
      </c>
      <c r="G246" s="466">
        <f t="shared" si="9"/>
        <v>2939</v>
      </c>
      <c r="H246" s="465">
        <v>90</v>
      </c>
    </row>
    <row r="247" spans="1:8" x14ac:dyDescent="0.2">
      <c r="A247" s="378">
        <v>263</v>
      </c>
      <c r="B247" s="386"/>
      <c r="C247" s="558">
        <f t="shared" si="10"/>
        <v>59.48</v>
      </c>
      <c r="D247" s="561"/>
      <c r="E247" s="389">
        <v>14559</v>
      </c>
      <c r="F247" s="388">
        <f t="shared" si="11"/>
        <v>4089</v>
      </c>
      <c r="G247" s="466">
        <f t="shared" si="9"/>
        <v>2937</v>
      </c>
      <c r="H247" s="465">
        <v>90</v>
      </c>
    </row>
    <row r="248" spans="1:8" x14ac:dyDescent="0.2">
      <c r="A248" s="378">
        <v>264</v>
      </c>
      <c r="B248" s="386"/>
      <c r="C248" s="558">
        <f t="shared" si="10"/>
        <v>59.53</v>
      </c>
      <c r="D248" s="561"/>
      <c r="E248" s="389">
        <v>14559</v>
      </c>
      <c r="F248" s="388">
        <f t="shared" si="11"/>
        <v>4085</v>
      </c>
      <c r="G248" s="466">
        <f t="shared" si="9"/>
        <v>2935</v>
      </c>
      <c r="H248" s="465">
        <v>90</v>
      </c>
    </row>
    <row r="249" spans="1:8" x14ac:dyDescent="0.2">
      <c r="A249" s="378">
        <v>265</v>
      </c>
      <c r="B249" s="386"/>
      <c r="C249" s="558">
        <f t="shared" si="10"/>
        <v>59.58</v>
      </c>
      <c r="D249" s="561"/>
      <c r="E249" s="389">
        <v>14559</v>
      </c>
      <c r="F249" s="388">
        <f t="shared" si="11"/>
        <v>4082</v>
      </c>
      <c r="G249" s="466">
        <f t="shared" si="9"/>
        <v>2932</v>
      </c>
      <c r="H249" s="465">
        <v>90</v>
      </c>
    </row>
    <row r="250" spans="1:8" x14ac:dyDescent="0.2">
      <c r="A250" s="378">
        <v>266</v>
      </c>
      <c r="B250" s="386"/>
      <c r="C250" s="558">
        <f t="shared" si="10"/>
        <v>59.63</v>
      </c>
      <c r="D250" s="561"/>
      <c r="E250" s="389">
        <v>14559</v>
      </c>
      <c r="F250" s="388">
        <f t="shared" si="11"/>
        <v>4079</v>
      </c>
      <c r="G250" s="466">
        <f t="shared" si="9"/>
        <v>2930</v>
      </c>
      <c r="H250" s="465">
        <v>90</v>
      </c>
    </row>
    <row r="251" spans="1:8" x14ac:dyDescent="0.2">
      <c r="A251" s="378">
        <v>267</v>
      </c>
      <c r="B251" s="386"/>
      <c r="C251" s="558">
        <f t="shared" si="10"/>
        <v>59.68</v>
      </c>
      <c r="D251" s="561"/>
      <c r="E251" s="389">
        <v>14559</v>
      </c>
      <c r="F251" s="388">
        <f t="shared" si="11"/>
        <v>4075</v>
      </c>
      <c r="G251" s="466">
        <f t="shared" si="9"/>
        <v>2927</v>
      </c>
      <c r="H251" s="465">
        <v>90</v>
      </c>
    </row>
    <row r="252" spans="1:8" x14ac:dyDescent="0.2">
      <c r="A252" s="378">
        <v>268</v>
      </c>
      <c r="B252" s="386"/>
      <c r="C252" s="558">
        <f t="shared" si="10"/>
        <v>59.72</v>
      </c>
      <c r="D252" s="561"/>
      <c r="E252" s="389">
        <v>14559</v>
      </c>
      <c r="F252" s="388">
        <f t="shared" si="11"/>
        <v>4073</v>
      </c>
      <c r="G252" s="466">
        <f t="shared" si="9"/>
        <v>2925</v>
      </c>
      <c r="H252" s="465">
        <v>90</v>
      </c>
    </row>
    <row r="253" spans="1:8" x14ac:dyDescent="0.2">
      <c r="A253" s="378">
        <v>269</v>
      </c>
      <c r="B253" s="386"/>
      <c r="C253" s="558">
        <f t="shared" si="10"/>
        <v>59.77</v>
      </c>
      <c r="D253" s="561"/>
      <c r="E253" s="389">
        <v>14559</v>
      </c>
      <c r="F253" s="388">
        <f t="shared" si="11"/>
        <v>4069</v>
      </c>
      <c r="G253" s="466">
        <f t="shared" si="9"/>
        <v>2923</v>
      </c>
      <c r="H253" s="465">
        <v>90</v>
      </c>
    </row>
    <row r="254" spans="1:8" x14ac:dyDescent="0.2">
      <c r="A254" s="378">
        <v>270</v>
      </c>
      <c r="B254" s="386"/>
      <c r="C254" s="558">
        <f t="shared" si="10"/>
        <v>59.82</v>
      </c>
      <c r="D254" s="561"/>
      <c r="E254" s="389">
        <v>14559</v>
      </c>
      <c r="F254" s="388">
        <f t="shared" si="11"/>
        <v>4066</v>
      </c>
      <c r="G254" s="466">
        <f t="shared" si="9"/>
        <v>2921</v>
      </c>
      <c r="H254" s="465">
        <v>90</v>
      </c>
    </row>
    <row r="255" spans="1:8" x14ac:dyDescent="0.2">
      <c r="A255" s="378">
        <v>271</v>
      </c>
      <c r="B255" s="386"/>
      <c r="C255" s="558">
        <f t="shared" si="10"/>
        <v>59.86</v>
      </c>
      <c r="D255" s="561"/>
      <c r="E255" s="389">
        <v>14559</v>
      </c>
      <c r="F255" s="388">
        <f t="shared" si="11"/>
        <v>4063</v>
      </c>
      <c r="G255" s="466">
        <f t="shared" si="9"/>
        <v>2919</v>
      </c>
      <c r="H255" s="465">
        <v>90</v>
      </c>
    </row>
    <row r="256" spans="1:8" x14ac:dyDescent="0.2">
      <c r="A256" s="378">
        <v>272</v>
      </c>
      <c r="B256" s="386"/>
      <c r="C256" s="558">
        <f t="shared" si="10"/>
        <v>59.91</v>
      </c>
      <c r="D256" s="561"/>
      <c r="E256" s="389">
        <v>14559</v>
      </c>
      <c r="F256" s="388">
        <f t="shared" si="11"/>
        <v>4060</v>
      </c>
      <c r="G256" s="466">
        <f t="shared" si="9"/>
        <v>2916</v>
      </c>
      <c r="H256" s="465">
        <v>90</v>
      </c>
    </row>
    <row r="257" spans="1:8" x14ac:dyDescent="0.2">
      <c r="A257" s="378">
        <v>273</v>
      </c>
      <c r="B257" s="386"/>
      <c r="C257" s="558">
        <f t="shared" si="10"/>
        <v>59.96</v>
      </c>
      <c r="D257" s="561"/>
      <c r="E257" s="389">
        <v>14559</v>
      </c>
      <c r="F257" s="388">
        <f t="shared" si="11"/>
        <v>4057</v>
      </c>
      <c r="G257" s="466">
        <f t="shared" si="9"/>
        <v>2914</v>
      </c>
      <c r="H257" s="465">
        <v>90</v>
      </c>
    </row>
    <row r="258" spans="1:8" x14ac:dyDescent="0.2">
      <c r="A258" s="378">
        <v>274</v>
      </c>
      <c r="B258" s="386"/>
      <c r="C258" s="558">
        <f t="shared" si="10"/>
        <v>60</v>
      </c>
      <c r="D258" s="561"/>
      <c r="E258" s="389">
        <v>14559</v>
      </c>
      <c r="F258" s="388">
        <f t="shared" si="11"/>
        <v>4054</v>
      </c>
      <c r="G258" s="466">
        <f t="shared" si="9"/>
        <v>2912</v>
      </c>
      <c r="H258" s="465">
        <v>90</v>
      </c>
    </row>
    <row r="259" spans="1:8" x14ac:dyDescent="0.2">
      <c r="A259" s="378">
        <v>275</v>
      </c>
      <c r="B259" s="386"/>
      <c r="C259" s="558">
        <f t="shared" si="10"/>
        <v>60.05</v>
      </c>
      <c r="D259" s="561"/>
      <c r="E259" s="389">
        <v>14559</v>
      </c>
      <c r="F259" s="388">
        <f t="shared" si="11"/>
        <v>4051</v>
      </c>
      <c r="G259" s="466">
        <f t="shared" si="9"/>
        <v>2909</v>
      </c>
      <c r="H259" s="465">
        <v>90</v>
      </c>
    </row>
    <row r="260" spans="1:8" x14ac:dyDescent="0.2">
      <c r="A260" s="378">
        <v>276</v>
      </c>
      <c r="B260" s="386"/>
      <c r="C260" s="558">
        <f t="shared" si="10"/>
        <v>60.1</v>
      </c>
      <c r="D260" s="561"/>
      <c r="E260" s="389">
        <v>14559</v>
      </c>
      <c r="F260" s="388">
        <f t="shared" si="11"/>
        <v>4048</v>
      </c>
      <c r="G260" s="466">
        <f t="shared" si="9"/>
        <v>2907</v>
      </c>
      <c r="H260" s="465">
        <v>90</v>
      </c>
    </row>
    <row r="261" spans="1:8" x14ac:dyDescent="0.2">
      <c r="A261" s="378">
        <v>277</v>
      </c>
      <c r="B261" s="386"/>
      <c r="C261" s="558">
        <f t="shared" si="10"/>
        <v>60.14</v>
      </c>
      <c r="D261" s="561"/>
      <c r="E261" s="389">
        <v>14559</v>
      </c>
      <c r="F261" s="388">
        <f t="shared" si="11"/>
        <v>4045</v>
      </c>
      <c r="G261" s="466">
        <f t="shared" si="9"/>
        <v>2905</v>
      </c>
      <c r="H261" s="465">
        <v>90</v>
      </c>
    </row>
    <row r="262" spans="1:8" x14ac:dyDescent="0.2">
      <c r="A262" s="378">
        <v>278</v>
      </c>
      <c r="B262" s="386"/>
      <c r="C262" s="558">
        <f t="shared" si="10"/>
        <v>60.19</v>
      </c>
      <c r="D262" s="561"/>
      <c r="E262" s="389">
        <v>14559</v>
      </c>
      <c r="F262" s="388">
        <f t="shared" si="11"/>
        <v>4042</v>
      </c>
      <c r="G262" s="466">
        <f t="shared" si="9"/>
        <v>2903</v>
      </c>
      <c r="H262" s="465">
        <v>90</v>
      </c>
    </row>
    <row r="263" spans="1:8" x14ac:dyDescent="0.2">
      <c r="A263" s="378">
        <v>279</v>
      </c>
      <c r="B263" s="386"/>
      <c r="C263" s="558">
        <f t="shared" si="10"/>
        <v>60.23</v>
      </c>
      <c r="D263" s="561"/>
      <c r="E263" s="389">
        <v>14559</v>
      </c>
      <c r="F263" s="388">
        <f t="shared" si="11"/>
        <v>4039</v>
      </c>
      <c r="G263" s="466">
        <f t="shared" si="9"/>
        <v>2901</v>
      </c>
      <c r="H263" s="465">
        <v>90</v>
      </c>
    </row>
    <row r="264" spans="1:8" x14ac:dyDescent="0.2">
      <c r="A264" s="378">
        <v>280</v>
      </c>
      <c r="B264" s="386"/>
      <c r="C264" s="558">
        <f t="shared" si="10"/>
        <v>60.28</v>
      </c>
      <c r="D264" s="561"/>
      <c r="E264" s="389">
        <v>14559</v>
      </c>
      <c r="F264" s="388">
        <f t="shared" si="11"/>
        <v>4036</v>
      </c>
      <c r="G264" s="466">
        <f t="shared" si="9"/>
        <v>2898</v>
      </c>
      <c r="H264" s="465">
        <v>90</v>
      </c>
    </row>
    <row r="265" spans="1:8" x14ac:dyDescent="0.2">
      <c r="A265" s="378">
        <v>281</v>
      </c>
      <c r="B265" s="386"/>
      <c r="C265" s="558">
        <f t="shared" si="10"/>
        <v>60.33</v>
      </c>
      <c r="D265" s="561"/>
      <c r="E265" s="389">
        <v>14559</v>
      </c>
      <c r="F265" s="388">
        <f t="shared" si="11"/>
        <v>4032</v>
      </c>
      <c r="G265" s="466">
        <f t="shared" si="9"/>
        <v>2896</v>
      </c>
      <c r="H265" s="465">
        <v>90</v>
      </c>
    </row>
    <row r="266" spans="1:8" x14ac:dyDescent="0.2">
      <c r="A266" s="378">
        <v>282</v>
      </c>
      <c r="B266" s="386"/>
      <c r="C266" s="558">
        <f t="shared" si="10"/>
        <v>60.37</v>
      </c>
      <c r="D266" s="561"/>
      <c r="E266" s="389">
        <v>14559</v>
      </c>
      <c r="F266" s="388">
        <f t="shared" si="11"/>
        <v>4030</v>
      </c>
      <c r="G266" s="466">
        <f t="shared" si="9"/>
        <v>2894</v>
      </c>
      <c r="H266" s="465">
        <v>90</v>
      </c>
    </row>
    <row r="267" spans="1:8" x14ac:dyDescent="0.2">
      <c r="A267" s="378">
        <v>283</v>
      </c>
      <c r="B267" s="386"/>
      <c r="C267" s="558">
        <f t="shared" si="10"/>
        <v>60.42</v>
      </c>
      <c r="D267" s="561"/>
      <c r="E267" s="389">
        <v>14559</v>
      </c>
      <c r="F267" s="388">
        <f t="shared" si="11"/>
        <v>4027</v>
      </c>
      <c r="G267" s="466">
        <f t="shared" si="9"/>
        <v>2892</v>
      </c>
      <c r="H267" s="465">
        <v>90</v>
      </c>
    </row>
    <row r="268" spans="1:8" x14ac:dyDescent="0.2">
      <c r="A268" s="378">
        <v>284</v>
      </c>
      <c r="B268" s="386"/>
      <c r="C268" s="558">
        <f t="shared" si="10"/>
        <v>60.46</v>
      </c>
      <c r="D268" s="561"/>
      <c r="E268" s="389">
        <v>14559</v>
      </c>
      <c r="F268" s="388">
        <f t="shared" si="11"/>
        <v>4024</v>
      </c>
      <c r="G268" s="466">
        <f t="shared" si="9"/>
        <v>2890</v>
      </c>
      <c r="H268" s="465">
        <v>90</v>
      </c>
    </row>
    <row r="269" spans="1:8" x14ac:dyDescent="0.2">
      <c r="A269" s="378">
        <v>285</v>
      </c>
      <c r="B269" s="386"/>
      <c r="C269" s="558">
        <f t="shared" si="10"/>
        <v>60.51</v>
      </c>
      <c r="D269" s="561"/>
      <c r="E269" s="389">
        <v>14559</v>
      </c>
      <c r="F269" s="388">
        <f t="shared" si="11"/>
        <v>4021</v>
      </c>
      <c r="G269" s="466">
        <f t="shared" ref="G269:G332" si="12">ROUND(12*(1/C269*E269),0)</f>
        <v>2887</v>
      </c>
      <c r="H269" s="465">
        <v>90</v>
      </c>
    </row>
    <row r="270" spans="1:8" x14ac:dyDescent="0.2">
      <c r="A270" s="378">
        <v>286</v>
      </c>
      <c r="B270" s="386"/>
      <c r="C270" s="558">
        <f t="shared" si="10"/>
        <v>60.55</v>
      </c>
      <c r="D270" s="561"/>
      <c r="E270" s="389">
        <v>14559</v>
      </c>
      <c r="F270" s="388">
        <f t="shared" si="11"/>
        <v>4018</v>
      </c>
      <c r="G270" s="466">
        <f t="shared" si="12"/>
        <v>2885</v>
      </c>
      <c r="H270" s="465">
        <v>90</v>
      </c>
    </row>
    <row r="271" spans="1:8" x14ac:dyDescent="0.2">
      <c r="A271" s="378">
        <v>287</v>
      </c>
      <c r="B271" s="386"/>
      <c r="C271" s="558">
        <f t="shared" ref="C271:C334" si="13">ROUND(10.899*LN(A271)+A271/150-3,2)</f>
        <v>60.6</v>
      </c>
      <c r="D271" s="561"/>
      <c r="E271" s="389">
        <v>14559</v>
      </c>
      <c r="F271" s="388">
        <f t="shared" ref="F271:F334" si="14">ROUND(12*1.3614*(1/C271*E271)+H271,0)</f>
        <v>4015</v>
      </c>
      <c r="G271" s="466">
        <f t="shared" si="12"/>
        <v>2883</v>
      </c>
      <c r="H271" s="465">
        <v>90</v>
      </c>
    </row>
    <row r="272" spans="1:8" x14ac:dyDescent="0.2">
      <c r="A272" s="378">
        <v>288</v>
      </c>
      <c r="B272" s="386"/>
      <c r="C272" s="558">
        <f t="shared" si="13"/>
        <v>60.64</v>
      </c>
      <c r="D272" s="561"/>
      <c r="E272" s="389">
        <v>14559</v>
      </c>
      <c r="F272" s="388">
        <f t="shared" si="14"/>
        <v>4012</v>
      </c>
      <c r="G272" s="466">
        <f t="shared" si="12"/>
        <v>2881</v>
      </c>
      <c r="H272" s="465">
        <v>90</v>
      </c>
    </row>
    <row r="273" spans="1:8" x14ac:dyDescent="0.2">
      <c r="A273" s="378">
        <v>289</v>
      </c>
      <c r="B273" s="386"/>
      <c r="C273" s="558">
        <f t="shared" si="13"/>
        <v>60.69</v>
      </c>
      <c r="D273" s="561"/>
      <c r="E273" s="389">
        <v>14559</v>
      </c>
      <c r="F273" s="388">
        <f t="shared" si="14"/>
        <v>4009</v>
      </c>
      <c r="G273" s="466">
        <f t="shared" si="12"/>
        <v>2879</v>
      </c>
      <c r="H273" s="465">
        <v>90</v>
      </c>
    </row>
    <row r="274" spans="1:8" x14ac:dyDescent="0.2">
      <c r="A274" s="378">
        <v>290</v>
      </c>
      <c r="B274" s="386"/>
      <c r="C274" s="558">
        <f t="shared" si="13"/>
        <v>60.73</v>
      </c>
      <c r="D274" s="561"/>
      <c r="E274" s="389">
        <v>14559</v>
      </c>
      <c r="F274" s="388">
        <f t="shared" si="14"/>
        <v>4006</v>
      </c>
      <c r="G274" s="466">
        <f t="shared" si="12"/>
        <v>2877</v>
      </c>
      <c r="H274" s="465">
        <v>90</v>
      </c>
    </row>
    <row r="275" spans="1:8" x14ac:dyDescent="0.2">
      <c r="A275" s="378">
        <v>291</v>
      </c>
      <c r="B275" s="386"/>
      <c r="C275" s="558">
        <f t="shared" si="13"/>
        <v>60.77</v>
      </c>
      <c r="D275" s="561"/>
      <c r="E275" s="389">
        <v>14559</v>
      </c>
      <c r="F275" s="388">
        <f t="shared" si="14"/>
        <v>4004</v>
      </c>
      <c r="G275" s="466">
        <f t="shared" si="12"/>
        <v>2875</v>
      </c>
      <c r="H275" s="465">
        <v>90</v>
      </c>
    </row>
    <row r="276" spans="1:8" x14ac:dyDescent="0.2">
      <c r="A276" s="378">
        <v>292</v>
      </c>
      <c r="B276" s="386"/>
      <c r="C276" s="558">
        <f t="shared" si="13"/>
        <v>60.82</v>
      </c>
      <c r="D276" s="561"/>
      <c r="E276" s="389">
        <v>14559</v>
      </c>
      <c r="F276" s="388">
        <f t="shared" si="14"/>
        <v>4001</v>
      </c>
      <c r="G276" s="466">
        <f t="shared" si="12"/>
        <v>2873</v>
      </c>
      <c r="H276" s="465">
        <v>90</v>
      </c>
    </row>
    <row r="277" spans="1:8" x14ac:dyDescent="0.2">
      <c r="A277" s="378">
        <v>293</v>
      </c>
      <c r="B277" s="386"/>
      <c r="C277" s="558">
        <f t="shared" si="13"/>
        <v>60.86</v>
      </c>
      <c r="D277" s="561"/>
      <c r="E277" s="389">
        <v>14559</v>
      </c>
      <c r="F277" s="388">
        <f t="shared" si="14"/>
        <v>3998</v>
      </c>
      <c r="G277" s="466">
        <f t="shared" si="12"/>
        <v>2871</v>
      </c>
      <c r="H277" s="465">
        <v>90</v>
      </c>
    </row>
    <row r="278" spans="1:8" x14ac:dyDescent="0.2">
      <c r="A278" s="378">
        <v>294</v>
      </c>
      <c r="B278" s="386"/>
      <c r="C278" s="558">
        <f t="shared" si="13"/>
        <v>60.91</v>
      </c>
      <c r="D278" s="561"/>
      <c r="E278" s="389">
        <v>14559</v>
      </c>
      <c r="F278" s="388">
        <f t="shared" si="14"/>
        <v>3995</v>
      </c>
      <c r="G278" s="466">
        <f t="shared" si="12"/>
        <v>2868</v>
      </c>
      <c r="H278" s="465">
        <v>90</v>
      </c>
    </row>
    <row r="279" spans="1:8" x14ac:dyDescent="0.2">
      <c r="A279" s="378">
        <v>295</v>
      </c>
      <c r="B279" s="386"/>
      <c r="C279" s="558">
        <f t="shared" si="13"/>
        <v>60.95</v>
      </c>
      <c r="D279" s="561"/>
      <c r="E279" s="389">
        <v>14559</v>
      </c>
      <c r="F279" s="388">
        <f t="shared" si="14"/>
        <v>3992</v>
      </c>
      <c r="G279" s="466">
        <f t="shared" si="12"/>
        <v>2866</v>
      </c>
      <c r="H279" s="465">
        <v>90</v>
      </c>
    </row>
    <row r="280" spans="1:8" x14ac:dyDescent="0.2">
      <c r="A280" s="378">
        <v>296</v>
      </c>
      <c r="B280" s="386"/>
      <c r="C280" s="558">
        <f t="shared" si="13"/>
        <v>60.99</v>
      </c>
      <c r="D280" s="561"/>
      <c r="E280" s="389">
        <v>14559</v>
      </c>
      <c r="F280" s="388">
        <f t="shared" si="14"/>
        <v>3990</v>
      </c>
      <c r="G280" s="466">
        <f t="shared" si="12"/>
        <v>2865</v>
      </c>
      <c r="H280" s="465">
        <v>90</v>
      </c>
    </row>
    <row r="281" spans="1:8" x14ac:dyDescent="0.2">
      <c r="A281" s="378">
        <v>297</v>
      </c>
      <c r="B281" s="386"/>
      <c r="C281" s="558">
        <f t="shared" si="13"/>
        <v>61.04</v>
      </c>
      <c r="D281" s="561"/>
      <c r="E281" s="389">
        <v>14559</v>
      </c>
      <c r="F281" s="388">
        <f t="shared" si="14"/>
        <v>3987</v>
      </c>
      <c r="G281" s="466">
        <f t="shared" si="12"/>
        <v>2862</v>
      </c>
      <c r="H281" s="465">
        <v>90</v>
      </c>
    </row>
    <row r="282" spans="1:8" x14ac:dyDescent="0.2">
      <c r="A282" s="378">
        <v>298</v>
      </c>
      <c r="B282" s="386"/>
      <c r="C282" s="558">
        <f t="shared" si="13"/>
        <v>61.08</v>
      </c>
      <c r="D282" s="561"/>
      <c r="E282" s="389">
        <v>14559</v>
      </c>
      <c r="F282" s="388">
        <f t="shared" si="14"/>
        <v>3984</v>
      </c>
      <c r="G282" s="466">
        <f t="shared" si="12"/>
        <v>2860</v>
      </c>
      <c r="H282" s="465">
        <v>90</v>
      </c>
    </row>
    <row r="283" spans="1:8" x14ac:dyDescent="0.2">
      <c r="A283" s="378">
        <v>299</v>
      </c>
      <c r="B283" s="386"/>
      <c r="C283" s="558">
        <f t="shared" si="13"/>
        <v>61.12</v>
      </c>
      <c r="D283" s="561"/>
      <c r="E283" s="389">
        <v>14559</v>
      </c>
      <c r="F283" s="388">
        <f t="shared" si="14"/>
        <v>3981</v>
      </c>
      <c r="G283" s="466">
        <f t="shared" si="12"/>
        <v>2858</v>
      </c>
      <c r="H283" s="465">
        <v>90</v>
      </c>
    </row>
    <row r="284" spans="1:8" x14ac:dyDescent="0.2">
      <c r="A284" s="378">
        <v>300</v>
      </c>
      <c r="B284" s="386"/>
      <c r="C284" s="558">
        <f t="shared" si="13"/>
        <v>61.17</v>
      </c>
      <c r="D284" s="561"/>
      <c r="E284" s="389">
        <v>14559</v>
      </c>
      <c r="F284" s="388">
        <f t="shared" si="14"/>
        <v>3978</v>
      </c>
      <c r="G284" s="466">
        <f t="shared" si="12"/>
        <v>2856</v>
      </c>
      <c r="H284" s="465">
        <v>90</v>
      </c>
    </row>
    <row r="285" spans="1:8" x14ac:dyDescent="0.2">
      <c r="A285" s="378">
        <v>301</v>
      </c>
      <c r="B285" s="386"/>
      <c r="C285" s="558">
        <f t="shared" si="13"/>
        <v>61.21</v>
      </c>
      <c r="D285" s="561"/>
      <c r="E285" s="389">
        <v>14559</v>
      </c>
      <c r="F285" s="388">
        <f t="shared" si="14"/>
        <v>3976</v>
      </c>
      <c r="G285" s="466">
        <f t="shared" si="12"/>
        <v>2854</v>
      </c>
      <c r="H285" s="465">
        <v>90</v>
      </c>
    </row>
    <row r="286" spans="1:8" x14ac:dyDescent="0.2">
      <c r="A286" s="378">
        <v>302</v>
      </c>
      <c r="B286" s="386"/>
      <c r="C286" s="558">
        <f t="shared" si="13"/>
        <v>61.25</v>
      </c>
      <c r="D286" s="561"/>
      <c r="E286" s="389">
        <v>14559</v>
      </c>
      <c r="F286" s="388">
        <f t="shared" si="14"/>
        <v>3973</v>
      </c>
      <c r="G286" s="466">
        <f t="shared" si="12"/>
        <v>2852</v>
      </c>
      <c r="H286" s="465">
        <v>90</v>
      </c>
    </row>
    <row r="287" spans="1:8" x14ac:dyDescent="0.2">
      <c r="A287" s="378">
        <v>303</v>
      </c>
      <c r="B287" s="386"/>
      <c r="C287" s="558">
        <f t="shared" si="13"/>
        <v>61.29</v>
      </c>
      <c r="D287" s="561"/>
      <c r="E287" s="389">
        <v>14559</v>
      </c>
      <c r="F287" s="388">
        <f t="shared" si="14"/>
        <v>3971</v>
      </c>
      <c r="G287" s="466">
        <f t="shared" si="12"/>
        <v>2851</v>
      </c>
      <c r="H287" s="465">
        <v>90</v>
      </c>
    </row>
    <row r="288" spans="1:8" x14ac:dyDescent="0.2">
      <c r="A288" s="378">
        <v>304</v>
      </c>
      <c r="B288" s="386"/>
      <c r="C288" s="558">
        <f t="shared" si="13"/>
        <v>61.34</v>
      </c>
      <c r="D288" s="561"/>
      <c r="E288" s="389">
        <v>14559</v>
      </c>
      <c r="F288" s="388">
        <f t="shared" si="14"/>
        <v>3968</v>
      </c>
      <c r="G288" s="466">
        <f t="shared" si="12"/>
        <v>2848</v>
      </c>
      <c r="H288" s="465">
        <v>90</v>
      </c>
    </row>
    <row r="289" spans="1:8" x14ac:dyDescent="0.2">
      <c r="A289" s="378">
        <v>305</v>
      </c>
      <c r="B289" s="386"/>
      <c r="C289" s="558">
        <f t="shared" si="13"/>
        <v>61.38</v>
      </c>
      <c r="D289" s="561"/>
      <c r="E289" s="389">
        <v>14559</v>
      </c>
      <c r="F289" s="388">
        <f t="shared" si="14"/>
        <v>3965</v>
      </c>
      <c r="G289" s="466">
        <f t="shared" si="12"/>
        <v>2846</v>
      </c>
      <c r="H289" s="465">
        <v>90</v>
      </c>
    </row>
    <row r="290" spans="1:8" x14ac:dyDescent="0.2">
      <c r="A290" s="378">
        <v>306</v>
      </c>
      <c r="B290" s="386"/>
      <c r="C290" s="558">
        <f t="shared" si="13"/>
        <v>61.42</v>
      </c>
      <c r="D290" s="561"/>
      <c r="E290" s="389">
        <v>14559</v>
      </c>
      <c r="F290" s="388">
        <f t="shared" si="14"/>
        <v>3962</v>
      </c>
      <c r="G290" s="466">
        <f t="shared" si="12"/>
        <v>2844</v>
      </c>
      <c r="H290" s="465">
        <v>90</v>
      </c>
    </row>
    <row r="291" spans="1:8" x14ac:dyDescent="0.2">
      <c r="A291" s="378">
        <v>307</v>
      </c>
      <c r="B291" s="386"/>
      <c r="C291" s="558">
        <f t="shared" si="13"/>
        <v>61.46</v>
      </c>
      <c r="D291" s="561"/>
      <c r="E291" s="389">
        <v>14559</v>
      </c>
      <c r="F291" s="388">
        <f t="shared" si="14"/>
        <v>3960</v>
      </c>
      <c r="G291" s="466">
        <f t="shared" si="12"/>
        <v>2843</v>
      </c>
      <c r="H291" s="465">
        <v>90</v>
      </c>
    </row>
    <row r="292" spans="1:8" x14ac:dyDescent="0.2">
      <c r="A292" s="378">
        <v>308</v>
      </c>
      <c r="B292" s="386"/>
      <c r="C292" s="558">
        <f t="shared" si="13"/>
        <v>61.51</v>
      </c>
      <c r="D292" s="561"/>
      <c r="E292" s="389">
        <v>14559</v>
      </c>
      <c r="F292" s="388">
        <f t="shared" si="14"/>
        <v>3957</v>
      </c>
      <c r="G292" s="466">
        <f t="shared" si="12"/>
        <v>2840</v>
      </c>
      <c r="H292" s="465">
        <v>90</v>
      </c>
    </row>
    <row r="293" spans="1:8" x14ac:dyDescent="0.2">
      <c r="A293" s="378">
        <v>309</v>
      </c>
      <c r="B293" s="386"/>
      <c r="C293" s="558">
        <f t="shared" si="13"/>
        <v>61.55</v>
      </c>
      <c r="D293" s="561"/>
      <c r="E293" s="389">
        <v>14559</v>
      </c>
      <c r="F293" s="388">
        <f t="shared" si="14"/>
        <v>3954</v>
      </c>
      <c r="G293" s="466">
        <f t="shared" si="12"/>
        <v>2838</v>
      </c>
      <c r="H293" s="465">
        <v>90</v>
      </c>
    </row>
    <row r="294" spans="1:8" x14ac:dyDescent="0.2">
      <c r="A294" s="378">
        <v>310</v>
      </c>
      <c r="B294" s="386"/>
      <c r="C294" s="558">
        <f t="shared" si="13"/>
        <v>61.59</v>
      </c>
      <c r="D294" s="561"/>
      <c r="E294" s="389">
        <v>14559</v>
      </c>
      <c r="F294" s="388">
        <f t="shared" si="14"/>
        <v>3952</v>
      </c>
      <c r="G294" s="466">
        <f t="shared" si="12"/>
        <v>2837</v>
      </c>
      <c r="H294" s="465">
        <v>90</v>
      </c>
    </row>
    <row r="295" spans="1:8" x14ac:dyDescent="0.2">
      <c r="A295" s="378">
        <v>311</v>
      </c>
      <c r="B295" s="386"/>
      <c r="C295" s="558">
        <f t="shared" si="13"/>
        <v>61.63</v>
      </c>
      <c r="D295" s="561"/>
      <c r="E295" s="389">
        <v>14559</v>
      </c>
      <c r="F295" s="388">
        <f t="shared" si="14"/>
        <v>3949</v>
      </c>
      <c r="G295" s="466">
        <f t="shared" si="12"/>
        <v>2835</v>
      </c>
      <c r="H295" s="465">
        <v>90</v>
      </c>
    </row>
    <row r="296" spans="1:8" x14ac:dyDescent="0.2">
      <c r="A296" s="378">
        <v>312</v>
      </c>
      <c r="B296" s="386"/>
      <c r="C296" s="558">
        <f t="shared" si="13"/>
        <v>61.67</v>
      </c>
      <c r="D296" s="561"/>
      <c r="E296" s="389">
        <v>14559</v>
      </c>
      <c r="F296" s="388">
        <f t="shared" si="14"/>
        <v>3947</v>
      </c>
      <c r="G296" s="466">
        <f t="shared" si="12"/>
        <v>2833</v>
      </c>
      <c r="H296" s="465">
        <v>90</v>
      </c>
    </row>
    <row r="297" spans="1:8" x14ac:dyDescent="0.2">
      <c r="A297" s="378">
        <v>313</v>
      </c>
      <c r="B297" s="386"/>
      <c r="C297" s="558">
        <f t="shared" si="13"/>
        <v>61.71</v>
      </c>
      <c r="D297" s="561"/>
      <c r="E297" s="389">
        <v>14559</v>
      </c>
      <c r="F297" s="388">
        <f t="shared" si="14"/>
        <v>3944</v>
      </c>
      <c r="G297" s="466">
        <f t="shared" si="12"/>
        <v>2831</v>
      </c>
      <c r="H297" s="465">
        <v>90</v>
      </c>
    </row>
    <row r="298" spans="1:8" x14ac:dyDescent="0.2">
      <c r="A298" s="378">
        <v>314</v>
      </c>
      <c r="B298" s="386"/>
      <c r="C298" s="558">
        <f t="shared" si="13"/>
        <v>61.76</v>
      </c>
      <c r="D298" s="561"/>
      <c r="E298" s="389">
        <v>14559</v>
      </c>
      <c r="F298" s="388">
        <f t="shared" si="14"/>
        <v>3941</v>
      </c>
      <c r="G298" s="466">
        <f t="shared" si="12"/>
        <v>2829</v>
      </c>
      <c r="H298" s="465">
        <v>90</v>
      </c>
    </row>
    <row r="299" spans="1:8" x14ac:dyDescent="0.2">
      <c r="A299" s="378">
        <v>315</v>
      </c>
      <c r="B299" s="386"/>
      <c r="C299" s="558">
        <f t="shared" si="13"/>
        <v>61.8</v>
      </c>
      <c r="D299" s="561"/>
      <c r="E299" s="389">
        <v>14559</v>
      </c>
      <c r="F299" s="388">
        <f t="shared" si="14"/>
        <v>3939</v>
      </c>
      <c r="G299" s="466">
        <f t="shared" si="12"/>
        <v>2827</v>
      </c>
      <c r="H299" s="465">
        <v>90</v>
      </c>
    </row>
    <row r="300" spans="1:8" x14ac:dyDescent="0.2">
      <c r="A300" s="378">
        <v>316</v>
      </c>
      <c r="B300" s="386"/>
      <c r="C300" s="558">
        <f t="shared" si="13"/>
        <v>61.84</v>
      </c>
      <c r="D300" s="561"/>
      <c r="E300" s="389">
        <v>14559</v>
      </c>
      <c r="F300" s="388">
        <f t="shared" si="14"/>
        <v>3936</v>
      </c>
      <c r="G300" s="466">
        <f t="shared" si="12"/>
        <v>2825</v>
      </c>
      <c r="H300" s="465">
        <v>90</v>
      </c>
    </row>
    <row r="301" spans="1:8" x14ac:dyDescent="0.2">
      <c r="A301" s="378">
        <v>317</v>
      </c>
      <c r="B301" s="386"/>
      <c r="C301" s="558">
        <f t="shared" si="13"/>
        <v>61.88</v>
      </c>
      <c r="D301" s="561"/>
      <c r="E301" s="389">
        <v>14559</v>
      </c>
      <c r="F301" s="388">
        <f t="shared" si="14"/>
        <v>3934</v>
      </c>
      <c r="G301" s="466">
        <f t="shared" si="12"/>
        <v>2823</v>
      </c>
      <c r="H301" s="465">
        <v>90</v>
      </c>
    </row>
    <row r="302" spans="1:8" x14ac:dyDescent="0.2">
      <c r="A302" s="378">
        <v>318</v>
      </c>
      <c r="B302" s="386"/>
      <c r="C302" s="558">
        <f t="shared" si="13"/>
        <v>61.92</v>
      </c>
      <c r="D302" s="561"/>
      <c r="E302" s="389">
        <v>14559</v>
      </c>
      <c r="F302" s="388">
        <f t="shared" si="14"/>
        <v>3931</v>
      </c>
      <c r="G302" s="466">
        <f t="shared" si="12"/>
        <v>2822</v>
      </c>
      <c r="H302" s="465">
        <v>90</v>
      </c>
    </row>
    <row r="303" spans="1:8" x14ac:dyDescent="0.2">
      <c r="A303" s="378">
        <v>319</v>
      </c>
      <c r="B303" s="386"/>
      <c r="C303" s="558">
        <f t="shared" si="13"/>
        <v>61.96</v>
      </c>
      <c r="D303" s="561"/>
      <c r="E303" s="389">
        <v>14559</v>
      </c>
      <c r="F303" s="388">
        <f t="shared" si="14"/>
        <v>3929</v>
      </c>
      <c r="G303" s="466">
        <f t="shared" si="12"/>
        <v>2820</v>
      </c>
      <c r="H303" s="465">
        <v>90</v>
      </c>
    </row>
    <row r="304" spans="1:8" x14ac:dyDescent="0.2">
      <c r="A304" s="378">
        <v>320</v>
      </c>
      <c r="B304" s="386"/>
      <c r="C304" s="558">
        <f t="shared" si="13"/>
        <v>62</v>
      </c>
      <c r="D304" s="561"/>
      <c r="E304" s="389">
        <v>14559</v>
      </c>
      <c r="F304" s="388">
        <f t="shared" si="14"/>
        <v>3926</v>
      </c>
      <c r="G304" s="466">
        <f t="shared" si="12"/>
        <v>2818</v>
      </c>
      <c r="H304" s="465">
        <v>90</v>
      </c>
    </row>
    <row r="305" spans="1:8" x14ac:dyDescent="0.2">
      <c r="A305" s="378">
        <v>321</v>
      </c>
      <c r="B305" s="386"/>
      <c r="C305" s="558">
        <f t="shared" si="13"/>
        <v>62.04</v>
      </c>
      <c r="D305" s="561"/>
      <c r="E305" s="389">
        <v>14559</v>
      </c>
      <c r="F305" s="388">
        <f t="shared" si="14"/>
        <v>3924</v>
      </c>
      <c r="G305" s="466">
        <f t="shared" si="12"/>
        <v>2816</v>
      </c>
      <c r="H305" s="465">
        <v>90</v>
      </c>
    </row>
    <row r="306" spans="1:8" x14ac:dyDescent="0.2">
      <c r="A306" s="378">
        <v>322</v>
      </c>
      <c r="B306" s="386"/>
      <c r="C306" s="558">
        <f t="shared" si="13"/>
        <v>62.08</v>
      </c>
      <c r="D306" s="561"/>
      <c r="E306" s="389">
        <v>14559</v>
      </c>
      <c r="F306" s="388">
        <f t="shared" si="14"/>
        <v>3921</v>
      </c>
      <c r="G306" s="466">
        <f t="shared" si="12"/>
        <v>2814</v>
      </c>
      <c r="H306" s="465">
        <v>90</v>
      </c>
    </row>
    <row r="307" spans="1:8" x14ac:dyDescent="0.2">
      <c r="A307" s="378">
        <v>323</v>
      </c>
      <c r="B307" s="386"/>
      <c r="C307" s="558">
        <f t="shared" si="13"/>
        <v>62.12</v>
      </c>
      <c r="D307" s="561"/>
      <c r="E307" s="389">
        <v>14559</v>
      </c>
      <c r="F307" s="388">
        <f t="shared" si="14"/>
        <v>3919</v>
      </c>
      <c r="G307" s="466">
        <f t="shared" si="12"/>
        <v>2812</v>
      </c>
      <c r="H307" s="465">
        <v>90</v>
      </c>
    </row>
    <row r="308" spans="1:8" x14ac:dyDescent="0.2">
      <c r="A308" s="378">
        <v>324</v>
      </c>
      <c r="B308" s="386"/>
      <c r="C308" s="558">
        <f t="shared" si="13"/>
        <v>62.16</v>
      </c>
      <c r="D308" s="561"/>
      <c r="E308" s="389">
        <v>14559</v>
      </c>
      <c r="F308" s="388">
        <f t="shared" si="14"/>
        <v>3916</v>
      </c>
      <c r="G308" s="466">
        <f t="shared" si="12"/>
        <v>2811</v>
      </c>
      <c r="H308" s="465">
        <v>90</v>
      </c>
    </row>
    <row r="309" spans="1:8" x14ac:dyDescent="0.2">
      <c r="A309" s="378">
        <v>325</v>
      </c>
      <c r="B309" s="386"/>
      <c r="C309" s="558">
        <f t="shared" si="13"/>
        <v>62.2</v>
      </c>
      <c r="D309" s="561"/>
      <c r="E309" s="389">
        <v>14559</v>
      </c>
      <c r="F309" s="388">
        <f t="shared" si="14"/>
        <v>3914</v>
      </c>
      <c r="G309" s="466">
        <f t="shared" si="12"/>
        <v>2809</v>
      </c>
      <c r="H309" s="465">
        <v>90</v>
      </c>
    </row>
    <row r="310" spans="1:8" x14ac:dyDescent="0.2">
      <c r="A310" s="378">
        <v>326</v>
      </c>
      <c r="B310" s="386"/>
      <c r="C310" s="558">
        <f t="shared" si="13"/>
        <v>62.24</v>
      </c>
      <c r="D310" s="561"/>
      <c r="E310" s="389">
        <v>14559</v>
      </c>
      <c r="F310" s="388">
        <f t="shared" si="14"/>
        <v>3911</v>
      </c>
      <c r="G310" s="466">
        <f t="shared" si="12"/>
        <v>2807</v>
      </c>
      <c r="H310" s="465">
        <v>90</v>
      </c>
    </row>
    <row r="311" spans="1:8" x14ac:dyDescent="0.2">
      <c r="A311" s="378">
        <v>327</v>
      </c>
      <c r="B311" s="386"/>
      <c r="C311" s="558">
        <f t="shared" si="13"/>
        <v>62.28</v>
      </c>
      <c r="D311" s="561"/>
      <c r="E311" s="389">
        <v>14559</v>
      </c>
      <c r="F311" s="388">
        <f t="shared" si="14"/>
        <v>3909</v>
      </c>
      <c r="G311" s="466">
        <f t="shared" si="12"/>
        <v>2805</v>
      </c>
      <c r="H311" s="465">
        <v>90</v>
      </c>
    </row>
    <row r="312" spans="1:8" x14ac:dyDescent="0.2">
      <c r="A312" s="378">
        <v>328</v>
      </c>
      <c r="B312" s="386"/>
      <c r="C312" s="558">
        <f t="shared" si="13"/>
        <v>62.32</v>
      </c>
      <c r="D312" s="561"/>
      <c r="E312" s="389">
        <v>14559</v>
      </c>
      <c r="F312" s="388">
        <f t="shared" si="14"/>
        <v>3907</v>
      </c>
      <c r="G312" s="466">
        <f t="shared" si="12"/>
        <v>2803</v>
      </c>
      <c r="H312" s="465">
        <v>90</v>
      </c>
    </row>
    <row r="313" spans="1:8" x14ac:dyDescent="0.2">
      <c r="A313" s="378">
        <v>329</v>
      </c>
      <c r="B313" s="386"/>
      <c r="C313" s="558">
        <f t="shared" si="13"/>
        <v>62.36</v>
      </c>
      <c r="D313" s="561"/>
      <c r="E313" s="389">
        <v>14559</v>
      </c>
      <c r="F313" s="388">
        <f t="shared" si="14"/>
        <v>3904</v>
      </c>
      <c r="G313" s="466">
        <f t="shared" si="12"/>
        <v>2802</v>
      </c>
      <c r="H313" s="465">
        <v>90</v>
      </c>
    </row>
    <row r="314" spans="1:8" x14ac:dyDescent="0.2">
      <c r="A314" s="378">
        <v>330</v>
      </c>
      <c r="B314" s="386"/>
      <c r="C314" s="558">
        <f t="shared" si="13"/>
        <v>62.4</v>
      </c>
      <c r="D314" s="561"/>
      <c r="E314" s="389">
        <v>14559</v>
      </c>
      <c r="F314" s="388">
        <f t="shared" si="14"/>
        <v>3902</v>
      </c>
      <c r="G314" s="466">
        <f t="shared" si="12"/>
        <v>2800</v>
      </c>
      <c r="H314" s="465">
        <v>90</v>
      </c>
    </row>
    <row r="315" spans="1:8" x14ac:dyDescent="0.2">
      <c r="A315" s="378">
        <v>331</v>
      </c>
      <c r="B315" s="386"/>
      <c r="C315" s="558">
        <f t="shared" si="13"/>
        <v>62.44</v>
      </c>
      <c r="D315" s="561"/>
      <c r="E315" s="389">
        <v>14559</v>
      </c>
      <c r="F315" s="388">
        <f t="shared" si="14"/>
        <v>3899</v>
      </c>
      <c r="G315" s="466">
        <f t="shared" si="12"/>
        <v>2798</v>
      </c>
      <c r="H315" s="465">
        <v>90</v>
      </c>
    </row>
    <row r="316" spans="1:8" x14ac:dyDescent="0.2">
      <c r="A316" s="378">
        <v>332</v>
      </c>
      <c r="B316" s="386"/>
      <c r="C316" s="558">
        <f t="shared" si="13"/>
        <v>62.48</v>
      </c>
      <c r="D316" s="561"/>
      <c r="E316" s="389">
        <v>14559</v>
      </c>
      <c r="F316" s="388">
        <f t="shared" si="14"/>
        <v>3897</v>
      </c>
      <c r="G316" s="466">
        <f t="shared" si="12"/>
        <v>2796</v>
      </c>
      <c r="H316" s="465">
        <v>90</v>
      </c>
    </row>
    <row r="317" spans="1:8" x14ac:dyDescent="0.2">
      <c r="A317" s="378">
        <v>333</v>
      </c>
      <c r="B317" s="386"/>
      <c r="C317" s="558">
        <f t="shared" si="13"/>
        <v>62.52</v>
      </c>
      <c r="D317" s="561"/>
      <c r="E317" s="389">
        <v>14559</v>
      </c>
      <c r="F317" s="388">
        <f t="shared" si="14"/>
        <v>3894</v>
      </c>
      <c r="G317" s="466">
        <f t="shared" si="12"/>
        <v>2794</v>
      </c>
      <c r="H317" s="465">
        <v>90</v>
      </c>
    </row>
    <row r="318" spans="1:8" x14ac:dyDescent="0.2">
      <c r="A318" s="378">
        <v>334</v>
      </c>
      <c r="B318" s="386"/>
      <c r="C318" s="558">
        <f t="shared" si="13"/>
        <v>62.56</v>
      </c>
      <c r="D318" s="561"/>
      <c r="E318" s="389">
        <v>14559</v>
      </c>
      <c r="F318" s="388">
        <f t="shared" si="14"/>
        <v>3892</v>
      </c>
      <c r="G318" s="466">
        <f t="shared" si="12"/>
        <v>2793</v>
      </c>
      <c r="H318" s="465">
        <v>90</v>
      </c>
    </row>
    <row r="319" spans="1:8" x14ac:dyDescent="0.2">
      <c r="A319" s="378">
        <v>335</v>
      </c>
      <c r="B319" s="386"/>
      <c r="C319" s="558">
        <f t="shared" si="13"/>
        <v>62.6</v>
      </c>
      <c r="D319" s="561"/>
      <c r="E319" s="389">
        <v>14559</v>
      </c>
      <c r="F319" s="388">
        <f t="shared" si="14"/>
        <v>3889</v>
      </c>
      <c r="G319" s="466">
        <f t="shared" si="12"/>
        <v>2791</v>
      </c>
      <c r="H319" s="465">
        <v>90</v>
      </c>
    </row>
    <row r="320" spans="1:8" x14ac:dyDescent="0.2">
      <c r="A320" s="378">
        <v>336</v>
      </c>
      <c r="B320" s="386"/>
      <c r="C320" s="558">
        <f t="shared" si="13"/>
        <v>62.64</v>
      </c>
      <c r="D320" s="561"/>
      <c r="E320" s="389">
        <v>14559</v>
      </c>
      <c r="F320" s="388">
        <f t="shared" si="14"/>
        <v>3887</v>
      </c>
      <c r="G320" s="466">
        <f t="shared" si="12"/>
        <v>2789</v>
      </c>
      <c r="H320" s="465">
        <v>90</v>
      </c>
    </row>
    <row r="321" spans="1:8" x14ac:dyDescent="0.2">
      <c r="A321" s="378">
        <v>337</v>
      </c>
      <c r="B321" s="386"/>
      <c r="C321" s="558">
        <f t="shared" si="13"/>
        <v>62.68</v>
      </c>
      <c r="D321" s="561"/>
      <c r="E321" s="389">
        <v>14559</v>
      </c>
      <c r="F321" s="388">
        <f t="shared" si="14"/>
        <v>3885</v>
      </c>
      <c r="G321" s="466">
        <f t="shared" si="12"/>
        <v>2787</v>
      </c>
      <c r="H321" s="465">
        <v>90</v>
      </c>
    </row>
    <row r="322" spans="1:8" x14ac:dyDescent="0.2">
      <c r="A322" s="378">
        <v>338</v>
      </c>
      <c r="B322" s="386"/>
      <c r="C322" s="558">
        <f t="shared" si="13"/>
        <v>62.72</v>
      </c>
      <c r="D322" s="561"/>
      <c r="E322" s="389">
        <v>14559</v>
      </c>
      <c r="F322" s="388">
        <f t="shared" si="14"/>
        <v>3882</v>
      </c>
      <c r="G322" s="466">
        <f t="shared" si="12"/>
        <v>2786</v>
      </c>
      <c r="H322" s="465">
        <v>90</v>
      </c>
    </row>
    <row r="323" spans="1:8" x14ac:dyDescent="0.2">
      <c r="A323" s="378">
        <v>339</v>
      </c>
      <c r="B323" s="386"/>
      <c r="C323" s="558">
        <f t="shared" si="13"/>
        <v>62.76</v>
      </c>
      <c r="D323" s="561"/>
      <c r="E323" s="389">
        <v>14559</v>
      </c>
      <c r="F323" s="388">
        <f t="shared" si="14"/>
        <v>3880</v>
      </c>
      <c r="G323" s="466">
        <f t="shared" si="12"/>
        <v>2784</v>
      </c>
      <c r="H323" s="465">
        <v>90</v>
      </c>
    </row>
    <row r="324" spans="1:8" x14ac:dyDescent="0.2">
      <c r="A324" s="378">
        <v>340</v>
      </c>
      <c r="B324" s="386"/>
      <c r="C324" s="558">
        <f t="shared" si="13"/>
        <v>62.8</v>
      </c>
      <c r="D324" s="561"/>
      <c r="E324" s="389">
        <v>14559</v>
      </c>
      <c r="F324" s="388">
        <f t="shared" si="14"/>
        <v>3877</v>
      </c>
      <c r="G324" s="466">
        <f t="shared" si="12"/>
        <v>2782</v>
      </c>
      <c r="H324" s="465">
        <v>90</v>
      </c>
    </row>
    <row r="325" spans="1:8" x14ac:dyDescent="0.2">
      <c r="A325" s="378">
        <v>341</v>
      </c>
      <c r="B325" s="386"/>
      <c r="C325" s="558">
        <f t="shared" si="13"/>
        <v>62.84</v>
      </c>
      <c r="D325" s="561"/>
      <c r="E325" s="389">
        <v>14559</v>
      </c>
      <c r="F325" s="388">
        <f t="shared" si="14"/>
        <v>3875</v>
      </c>
      <c r="G325" s="466">
        <f t="shared" si="12"/>
        <v>2780</v>
      </c>
      <c r="H325" s="465">
        <v>90</v>
      </c>
    </row>
    <row r="326" spans="1:8" x14ac:dyDescent="0.2">
      <c r="A326" s="378">
        <v>342</v>
      </c>
      <c r="B326" s="386"/>
      <c r="C326" s="558">
        <f t="shared" si="13"/>
        <v>62.87</v>
      </c>
      <c r="D326" s="561"/>
      <c r="E326" s="389">
        <v>14559</v>
      </c>
      <c r="F326" s="388">
        <f t="shared" si="14"/>
        <v>3873</v>
      </c>
      <c r="G326" s="466">
        <f t="shared" si="12"/>
        <v>2779</v>
      </c>
      <c r="H326" s="465">
        <v>90</v>
      </c>
    </row>
    <row r="327" spans="1:8" x14ac:dyDescent="0.2">
      <c r="A327" s="378">
        <v>343</v>
      </c>
      <c r="B327" s="386"/>
      <c r="C327" s="558">
        <f t="shared" si="13"/>
        <v>62.91</v>
      </c>
      <c r="D327" s="561"/>
      <c r="E327" s="389">
        <v>14559</v>
      </c>
      <c r="F327" s="388">
        <f t="shared" si="14"/>
        <v>3871</v>
      </c>
      <c r="G327" s="466">
        <f t="shared" si="12"/>
        <v>2777</v>
      </c>
      <c r="H327" s="465">
        <v>90</v>
      </c>
    </row>
    <row r="328" spans="1:8" x14ac:dyDescent="0.2">
      <c r="A328" s="378">
        <v>344</v>
      </c>
      <c r="B328" s="386"/>
      <c r="C328" s="558">
        <f t="shared" si="13"/>
        <v>62.95</v>
      </c>
      <c r="D328" s="561"/>
      <c r="E328" s="389">
        <v>14559</v>
      </c>
      <c r="F328" s="388">
        <f t="shared" si="14"/>
        <v>3868</v>
      </c>
      <c r="G328" s="466">
        <f t="shared" si="12"/>
        <v>2775</v>
      </c>
      <c r="H328" s="465">
        <v>90</v>
      </c>
    </row>
    <row r="329" spans="1:8" x14ac:dyDescent="0.2">
      <c r="A329" s="378">
        <v>345</v>
      </c>
      <c r="B329" s="386"/>
      <c r="C329" s="558">
        <f t="shared" si="13"/>
        <v>62.99</v>
      </c>
      <c r="D329" s="561"/>
      <c r="E329" s="389">
        <v>14559</v>
      </c>
      <c r="F329" s="388">
        <f t="shared" si="14"/>
        <v>3866</v>
      </c>
      <c r="G329" s="466">
        <f t="shared" si="12"/>
        <v>2774</v>
      </c>
      <c r="H329" s="465">
        <v>90</v>
      </c>
    </row>
    <row r="330" spans="1:8" x14ac:dyDescent="0.2">
      <c r="A330" s="378">
        <v>346</v>
      </c>
      <c r="B330" s="386"/>
      <c r="C330" s="558">
        <f t="shared" si="13"/>
        <v>63.03</v>
      </c>
      <c r="D330" s="561"/>
      <c r="E330" s="389">
        <v>14559</v>
      </c>
      <c r="F330" s="388">
        <f t="shared" si="14"/>
        <v>3864</v>
      </c>
      <c r="G330" s="466">
        <f t="shared" si="12"/>
        <v>2772</v>
      </c>
      <c r="H330" s="465">
        <v>90</v>
      </c>
    </row>
    <row r="331" spans="1:8" x14ac:dyDescent="0.2">
      <c r="A331" s="378">
        <v>347</v>
      </c>
      <c r="B331" s="386"/>
      <c r="C331" s="558">
        <f t="shared" si="13"/>
        <v>63.07</v>
      </c>
      <c r="D331" s="561"/>
      <c r="E331" s="389">
        <v>14559</v>
      </c>
      <c r="F331" s="388">
        <f t="shared" si="14"/>
        <v>3861</v>
      </c>
      <c r="G331" s="466">
        <f t="shared" si="12"/>
        <v>2770</v>
      </c>
      <c r="H331" s="465">
        <v>90</v>
      </c>
    </row>
    <row r="332" spans="1:8" x14ac:dyDescent="0.2">
      <c r="A332" s="378">
        <v>348</v>
      </c>
      <c r="B332" s="386"/>
      <c r="C332" s="558">
        <f t="shared" si="13"/>
        <v>63.1</v>
      </c>
      <c r="D332" s="561"/>
      <c r="E332" s="389">
        <v>14559</v>
      </c>
      <c r="F332" s="388">
        <f t="shared" si="14"/>
        <v>3859</v>
      </c>
      <c r="G332" s="466">
        <f t="shared" si="12"/>
        <v>2769</v>
      </c>
      <c r="H332" s="465">
        <v>90</v>
      </c>
    </row>
    <row r="333" spans="1:8" x14ac:dyDescent="0.2">
      <c r="A333" s="378">
        <v>349</v>
      </c>
      <c r="B333" s="386"/>
      <c r="C333" s="558">
        <f t="shared" si="13"/>
        <v>63.14</v>
      </c>
      <c r="D333" s="561"/>
      <c r="E333" s="389">
        <v>14559</v>
      </c>
      <c r="F333" s="388">
        <f t="shared" si="14"/>
        <v>3857</v>
      </c>
      <c r="G333" s="466">
        <f t="shared" ref="G333:G396" si="15">ROUND(12*(1/C333*E333),0)</f>
        <v>2767</v>
      </c>
      <c r="H333" s="465">
        <v>90</v>
      </c>
    </row>
    <row r="334" spans="1:8" x14ac:dyDescent="0.2">
      <c r="A334" s="378">
        <v>350</v>
      </c>
      <c r="B334" s="386"/>
      <c r="C334" s="558">
        <f t="shared" si="13"/>
        <v>63.18</v>
      </c>
      <c r="D334" s="561"/>
      <c r="E334" s="389">
        <v>14559</v>
      </c>
      <c r="F334" s="388">
        <f t="shared" si="14"/>
        <v>3855</v>
      </c>
      <c r="G334" s="466">
        <f t="shared" si="15"/>
        <v>2765</v>
      </c>
      <c r="H334" s="465">
        <v>90</v>
      </c>
    </row>
    <row r="335" spans="1:8" x14ac:dyDescent="0.2">
      <c r="A335" s="378">
        <v>351</v>
      </c>
      <c r="B335" s="386"/>
      <c r="C335" s="558">
        <f t="shared" ref="C335:C398" si="16">ROUND(10.899*LN(A335)+A335/150-3,2)</f>
        <v>63.22</v>
      </c>
      <c r="D335" s="561"/>
      <c r="E335" s="389">
        <v>14559</v>
      </c>
      <c r="F335" s="388">
        <f t="shared" ref="F335:F398" si="17">ROUND(12*1.3614*(1/C335*E335)+H335,0)</f>
        <v>3852</v>
      </c>
      <c r="G335" s="466">
        <f t="shared" si="15"/>
        <v>2763</v>
      </c>
      <c r="H335" s="465">
        <v>90</v>
      </c>
    </row>
    <row r="336" spans="1:8" x14ac:dyDescent="0.2">
      <c r="A336" s="378">
        <v>352</v>
      </c>
      <c r="B336" s="386"/>
      <c r="C336" s="558">
        <f t="shared" si="16"/>
        <v>63.25</v>
      </c>
      <c r="D336" s="561"/>
      <c r="E336" s="389">
        <v>14559</v>
      </c>
      <c r="F336" s="388">
        <f t="shared" si="17"/>
        <v>3850</v>
      </c>
      <c r="G336" s="466">
        <f t="shared" si="15"/>
        <v>2762</v>
      </c>
      <c r="H336" s="465">
        <v>90</v>
      </c>
    </row>
    <row r="337" spans="1:8" x14ac:dyDescent="0.2">
      <c r="A337" s="378">
        <v>353</v>
      </c>
      <c r="B337" s="386"/>
      <c r="C337" s="558">
        <f t="shared" si="16"/>
        <v>63.29</v>
      </c>
      <c r="D337" s="561"/>
      <c r="E337" s="389">
        <v>14559</v>
      </c>
      <c r="F337" s="388">
        <f t="shared" si="17"/>
        <v>3848</v>
      </c>
      <c r="G337" s="466">
        <f t="shared" si="15"/>
        <v>2760</v>
      </c>
      <c r="H337" s="465">
        <v>90</v>
      </c>
    </row>
    <row r="338" spans="1:8" x14ac:dyDescent="0.2">
      <c r="A338" s="378">
        <v>354</v>
      </c>
      <c r="B338" s="386"/>
      <c r="C338" s="558">
        <f t="shared" si="16"/>
        <v>63.33</v>
      </c>
      <c r="D338" s="561"/>
      <c r="E338" s="389">
        <v>14559</v>
      </c>
      <c r="F338" s="388">
        <f t="shared" si="17"/>
        <v>3846</v>
      </c>
      <c r="G338" s="466">
        <f t="shared" si="15"/>
        <v>2759</v>
      </c>
      <c r="H338" s="465">
        <v>90</v>
      </c>
    </row>
    <row r="339" spans="1:8" x14ac:dyDescent="0.2">
      <c r="A339" s="378">
        <v>355</v>
      </c>
      <c r="B339" s="386"/>
      <c r="C339" s="558">
        <f t="shared" si="16"/>
        <v>63.37</v>
      </c>
      <c r="D339" s="561"/>
      <c r="E339" s="389">
        <v>14559</v>
      </c>
      <c r="F339" s="388">
        <f t="shared" si="17"/>
        <v>3843</v>
      </c>
      <c r="G339" s="466">
        <f t="shared" si="15"/>
        <v>2757</v>
      </c>
      <c r="H339" s="465">
        <v>90</v>
      </c>
    </row>
    <row r="340" spans="1:8" x14ac:dyDescent="0.2">
      <c r="A340" s="378">
        <v>356</v>
      </c>
      <c r="B340" s="386"/>
      <c r="C340" s="558">
        <f t="shared" si="16"/>
        <v>63.4</v>
      </c>
      <c r="D340" s="561"/>
      <c r="E340" s="389">
        <v>14559</v>
      </c>
      <c r="F340" s="388">
        <f t="shared" si="17"/>
        <v>3842</v>
      </c>
      <c r="G340" s="466">
        <f t="shared" si="15"/>
        <v>2756</v>
      </c>
      <c r="H340" s="465">
        <v>90</v>
      </c>
    </row>
    <row r="341" spans="1:8" x14ac:dyDescent="0.2">
      <c r="A341" s="378">
        <v>357</v>
      </c>
      <c r="B341" s="386"/>
      <c r="C341" s="558">
        <f t="shared" si="16"/>
        <v>63.44</v>
      </c>
      <c r="D341" s="561"/>
      <c r="E341" s="389">
        <v>14559</v>
      </c>
      <c r="F341" s="388">
        <f t="shared" si="17"/>
        <v>3839</v>
      </c>
      <c r="G341" s="466">
        <f t="shared" si="15"/>
        <v>2754</v>
      </c>
      <c r="H341" s="465">
        <v>90</v>
      </c>
    </row>
    <row r="342" spans="1:8" x14ac:dyDescent="0.2">
      <c r="A342" s="378">
        <v>358</v>
      </c>
      <c r="B342" s="386"/>
      <c r="C342" s="558">
        <f t="shared" si="16"/>
        <v>63.48</v>
      </c>
      <c r="D342" s="561"/>
      <c r="E342" s="389">
        <v>14559</v>
      </c>
      <c r="F342" s="388">
        <f t="shared" si="17"/>
        <v>3837</v>
      </c>
      <c r="G342" s="466">
        <f t="shared" si="15"/>
        <v>2752</v>
      </c>
      <c r="H342" s="465">
        <v>90</v>
      </c>
    </row>
    <row r="343" spans="1:8" x14ac:dyDescent="0.2">
      <c r="A343" s="378">
        <v>359</v>
      </c>
      <c r="B343" s="386"/>
      <c r="C343" s="558">
        <f t="shared" si="16"/>
        <v>63.52</v>
      </c>
      <c r="D343" s="561"/>
      <c r="E343" s="389">
        <v>14559</v>
      </c>
      <c r="F343" s="388">
        <f t="shared" si="17"/>
        <v>3834</v>
      </c>
      <c r="G343" s="466">
        <f t="shared" si="15"/>
        <v>2750</v>
      </c>
      <c r="H343" s="465">
        <v>90</v>
      </c>
    </row>
    <row r="344" spans="1:8" x14ac:dyDescent="0.2">
      <c r="A344" s="378">
        <v>360</v>
      </c>
      <c r="B344" s="386"/>
      <c r="C344" s="558">
        <f t="shared" si="16"/>
        <v>63.55</v>
      </c>
      <c r="D344" s="561"/>
      <c r="E344" s="389">
        <v>14559</v>
      </c>
      <c r="F344" s="388">
        <f t="shared" si="17"/>
        <v>3833</v>
      </c>
      <c r="G344" s="466">
        <f t="shared" si="15"/>
        <v>2749</v>
      </c>
      <c r="H344" s="465">
        <v>90</v>
      </c>
    </row>
    <row r="345" spans="1:8" x14ac:dyDescent="0.2">
      <c r="A345" s="378">
        <v>361</v>
      </c>
      <c r="B345" s="386"/>
      <c r="C345" s="558">
        <f t="shared" si="16"/>
        <v>63.59</v>
      </c>
      <c r="D345" s="561"/>
      <c r="E345" s="389">
        <v>14559</v>
      </c>
      <c r="F345" s="388">
        <f t="shared" si="17"/>
        <v>3830</v>
      </c>
      <c r="G345" s="466">
        <f t="shared" si="15"/>
        <v>2747</v>
      </c>
      <c r="H345" s="465">
        <v>90</v>
      </c>
    </row>
    <row r="346" spans="1:8" x14ac:dyDescent="0.2">
      <c r="A346" s="378">
        <v>362</v>
      </c>
      <c r="B346" s="386"/>
      <c r="C346" s="558">
        <f t="shared" si="16"/>
        <v>63.63</v>
      </c>
      <c r="D346" s="561"/>
      <c r="E346" s="389">
        <v>14559</v>
      </c>
      <c r="F346" s="388">
        <f t="shared" si="17"/>
        <v>3828</v>
      </c>
      <c r="G346" s="466">
        <f t="shared" si="15"/>
        <v>2746</v>
      </c>
      <c r="H346" s="465">
        <v>90</v>
      </c>
    </row>
    <row r="347" spans="1:8" x14ac:dyDescent="0.2">
      <c r="A347" s="378">
        <v>363</v>
      </c>
      <c r="B347" s="386"/>
      <c r="C347" s="558">
        <f t="shared" si="16"/>
        <v>63.66</v>
      </c>
      <c r="D347" s="561"/>
      <c r="E347" s="389">
        <v>14559</v>
      </c>
      <c r="F347" s="388">
        <f t="shared" si="17"/>
        <v>3826</v>
      </c>
      <c r="G347" s="466">
        <f t="shared" si="15"/>
        <v>2744</v>
      </c>
      <c r="H347" s="465">
        <v>90</v>
      </c>
    </row>
    <row r="348" spans="1:8" x14ac:dyDescent="0.2">
      <c r="A348" s="378">
        <v>364</v>
      </c>
      <c r="B348" s="386"/>
      <c r="C348" s="558">
        <f t="shared" si="16"/>
        <v>63.7</v>
      </c>
      <c r="D348" s="561"/>
      <c r="E348" s="389">
        <v>14559</v>
      </c>
      <c r="F348" s="388">
        <f t="shared" si="17"/>
        <v>3824</v>
      </c>
      <c r="G348" s="466">
        <f t="shared" si="15"/>
        <v>2743</v>
      </c>
      <c r="H348" s="465">
        <v>90</v>
      </c>
    </row>
    <row r="349" spans="1:8" x14ac:dyDescent="0.2">
      <c r="A349" s="378">
        <v>365</v>
      </c>
      <c r="B349" s="386"/>
      <c r="C349" s="558">
        <f t="shared" si="16"/>
        <v>63.74</v>
      </c>
      <c r="D349" s="561"/>
      <c r="E349" s="389">
        <v>14559</v>
      </c>
      <c r="F349" s="388">
        <f t="shared" si="17"/>
        <v>3822</v>
      </c>
      <c r="G349" s="466">
        <f t="shared" si="15"/>
        <v>2741</v>
      </c>
      <c r="H349" s="465">
        <v>90</v>
      </c>
    </row>
    <row r="350" spans="1:8" x14ac:dyDescent="0.2">
      <c r="A350" s="378">
        <v>366</v>
      </c>
      <c r="B350" s="386"/>
      <c r="C350" s="558">
        <f t="shared" si="16"/>
        <v>63.77</v>
      </c>
      <c r="D350" s="561"/>
      <c r="E350" s="389">
        <v>14559</v>
      </c>
      <c r="F350" s="388">
        <f t="shared" si="17"/>
        <v>3820</v>
      </c>
      <c r="G350" s="466">
        <f t="shared" si="15"/>
        <v>2740</v>
      </c>
      <c r="H350" s="465">
        <v>90</v>
      </c>
    </row>
    <row r="351" spans="1:8" x14ac:dyDescent="0.2">
      <c r="A351" s="378">
        <v>367</v>
      </c>
      <c r="B351" s="386"/>
      <c r="C351" s="558">
        <f t="shared" si="16"/>
        <v>63.81</v>
      </c>
      <c r="D351" s="561"/>
      <c r="E351" s="389">
        <v>14559</v>
      </c>
      <c r="F351" s="388">
        <f t="shared" si="17"/>
        <v>3817</v>
      </c>
      <c r="G351" s="466">
        <f t="shared" si="15"/>
        <v>2738</v>
      </c>
      <c r="H351" s="465">
        <v>90</v>
      </c>
    </row>
    <row r="352" spans="1:8" x14ac:dyDescent="0.2">
      <c r="A352" s="378">
        <v>368</v>
      </c>
      <c r="B352" s="386"/>
      <c r="C352" s="558">
        <f t="shared" si="16"/>
        <v>63.85</v>
      </c>
      <c r="D352" s="561"/>
      <c r="E352" s="389">
        <v>14559</v>
      </c>
      <c r="F352" s="388">
        <f t="shared" si="17"/>
        <v>3815</v>
      </c>
      <c r="G352" s="466">
        <f t="shared" si="15"/>
        <v>2736</v>
      </c>
      <c r="H352" s="465">
        <v>90</v>
      </c>
    </row>
    <row r="353" spans="1:8" x14ac:dyDescent="0.2">
      <c r="A353" s="378">
        <v>369</v>
      </c>
      <c r="B353" s="386"/>
      <c r="C353" s="558">
        <f t="shared" si="16"/>
        <v>63.88</v>
      </c>
      <c r="D353" s="561"/>
      <c r="E353" s="389">
        <v>14559</v>
      </c>
      <c r="F353" s="388">
        <f t="shared" si="17"/>
        <v>3813</v>
      </c>
      <c r="G353" s="466">
        <f t="shared" si="15"/>
        <v>2735</v>
      </c>
      <c r="H353" s="465">
        <v>90</v>
      </c>
    </row>
    <row r="354" spans="1:8" x14ac:dyDescent="0.2">
      <c r="A354" s="378">
        <v>370</v>
      </c>
      <c r="B354" s="386"/>
      <c r="C354" s="558">
        <f t="shared" si="16"/>
        <v>63.92</v>
      </c>
      <c r="D354" s="561"/>
      <c r="E354" s="389">
        <v>14559</v>
      </c>
      <c r="F354" s="388">
        <f t="shared" si="17"/>
        <v>3811</v>
      </c>
      <c r="G354" s="466">
        <f t="shared" si="15"/>
        <v>2733</v>
      </c>
      <c r="H354" s="465">
        <v>90</v>
      </c>
    </row>
    <row r="355" spans="1:8" x14ac:dyDescent="0.2">
      <c r="A355" s="378">
        <v>371</v>
      </c>
      <c r="B355" s="386"/>
      <c r="C355" s="558">
        <f t="shared" si="16"/>
        <v>63.95</v>
      </c>
      <c r="D355" s="561"/>
      <c r="E355" s="389">
        <v>14559</v>
      </c>
      <c r="F355" s="388">
        <f t="shared" si="17"/>
        <v>3809</v>
      </c>
      <c r="G355" s="466">
        <f t="shared" si="15"/>
        <v>2732</v>
      </c>
      <c r="H355" s="465">
        <v>90</v>
      </c>
    </row>
    <row r="356" spans="1:8" x14ac:dyDescent="0.2">
      <c r="A356" s="378">
        <v>372</v>
      </c>
      <c r="B356" s="386"/>
      <c r="C356" s="558">
        <f t="shared" si="16"/>
        <v>63.99</v>
      </c>
      <c r="D356" s="561"/>
      <c r="E356" s="389">
        <v>14559</v>
      </c>
      <c r="F356" s="388">
        <f t="shared" si="17"/>
        <v>3807</v>
      </c>
      <c r="G356" s="466">
        <f t="shared" si="15"/>
        <v>2730</v>
      </c>
      <c r="H356" s="465">
        <v>90</v>
      </c>
    </row>
    <row r="357" spans="1:8" x14ac:dyDescent="0.2">
      <c r="A357" s="378">
        <v>373</v>
      </c>
      <c r="B357" s="386"/>
      <c r="C357" s="558">
        <f t="shared" si="16"/>
        <v>64.03</v>
      </c>
      <c r="D357" s="561"/>
      <c r="E357" s="389">
        <v>14559</v>
      </c>
      <c r="F357" s="388">
        <f t="shared" si="17"/>
        <v>3805</v>
      </c>
      <c r="G357" s="466">
        <f t="shared" si="15"/>
        <v>2729</v>
      </c>
      <c r="H357" s="465">
        <v>90</v>
      </c>
    </row>
    <row r="358" spans="1:8" x14ac:dyDescent="0.2">
      <c r="A358" s="378">
        <v>374</v>
      </c>
      <c r="B358" s="386"/>
      <c r="C358" s="558">
        <f t="shared" si="16"/>
        <v>64.06</v>
      </c>
      <c r="D358" s="561"/>
      <c r="E358" s="389">
        <v>14559</v>
      </c>
      <c r="F358" s="388">
        <f t="shared" si="17"/>
        <v>3803</v>
      </c>
      <c r="G358" s="466">
        <f t="shared" si="15"/>
        <v>2727</v>
      </c>
      <c r="H358" s="465">
        <v>90</v>
      </c>
    </row>
    <row r="359" spans="1:8" x14ac:dyDescent="0.2">
      <c r="A359" s="378">
        <v>375</v>
      </c>
      <c r="B359" s="386"/>
      <c r="C359" s="558">
        <f t="shared" si="16"/>
        <v>64.099999999999994</v>
      </c>
      <c r="D359" s="561"/>
      <c r="E359" s="389">
        <v>14559</v>
      </c>
      <c r="F359" s="388">
        <f t="shared" si="17"/>
        <v>3801</v>
      </c>
      <c r="G359" s="466">
        <f t="shared" si="15"/>
        <v>2726</v>
      </c>
      <c r="H359" s="465">
        <v>90</v>
      </c>
    </row>
    <row r="360" spans="1:8" x14ac:dyDescent="0.2">
      <c r="A360" s="378">
        <v>376</v>
      </c>
      <c r="B360" s="386"/>
      <c r="C360" s="558">
        <f t="shared" si="16"/>
        <v>64.13</v>
      </c>
      <c r="D360" s="561"/>
      <c r="E360" s="389">
        <v>14559</v>
      </c>
      <c r="F360" s="388">
        <f t="shared" si="17"/>
        <v>3799</v>
      </c>
      <c r="G360" s="466">
        <f t="shared" si="15"/>
        <v>2724</v>
      </c>
      <c r="H360" s="465">
        <v>90</v>
      </c>
    </row>
    <row r="361" spans="1:8" x14ac:dyDescent="0.2">
      <c r="A361" s="378">
        <v>377</v>
      </c>
      <c r="B361" s="386"/>
      <c r="C361" s="558">
        <f t="shared" si="16"/>
        <v>64.17</v>
      </c>
      <c r="D361" s="561"/>
      <c r="E361" s="389">
        <v>14559</v>
      </c>
      <c r="F361" s="388">
        <f t="shared" si="17"/>
        <v>3797</v>
      </c>
      <c r="G361" s="466">
        <f t="shared" si="15"/>
        <v>2723</v>
      </c>
      <c r="H361" s="465">
        <v>90</v>
      </c>
    </row>
    <row r="362" spans="1:8" x14ac:dyDescent="0.2">
      <c r="A362" s="378">
        <v>378</v>
      </c>
      <c r="B362" s="386"/>
      <c r="C362" s="558">
        <f t="shared" si="16"/>
        <v>64.2</v>
      </c>
      <c r="D362" s="561"/>
      <c r="E362" s="389">
        <v>14559</v>
      </c>
      <c r="F362" s="388">
        <f t="shared" si="17"/>
        <v>3795</v>
      </c>
      <c r="G362" s="466">
        <f t="shared" si="15"/>
        <v>2721</v>
      </c>
      <c r="H362" s="465">
        <v>90</v>
      </c>
    </row>
    <row r="363" spans="1:8" x14ac:dyDescent="0.2">
      <c r="A363" s="378">
        <v>379</v>
      </c>
      <c r="B363" s="386"/>
      <c r="C363" s="558">
        <f t="shared" si="16"/>
        <v>64.239999999999995</v>
      </c>
      <c r="D363" s="561"/>
      <c r="E363" s="389">
        <v>14559</v>
      </c>
      <c r="F363" s="388">
        <f t="shared" si="17"/>
        <v>3792</v>
      </c>
      <c r="G363" s="466">
        <f t="shared" si="15"/>
        <v>2720</v>
      </c>
      <c r="H363" s="465">
        <v>90</v>
      </c>
    </row>
    <row r="364" spans="1:8" x14ac:dyDescent="0.2">
      <c r="A364" s="378">
        <v>380</v>
      </c>
      <c r="B364" s="386"/>
      <c r="C364" s="558">
        <f t="shared" si="16"/>
        <v>64.28</v>
      </c>
      <c r="D364" s="561"/>
      <c r="E364" s="389">
        <v>14559</v>
      </c>
      <c r="F364" s="388">
        <f t="shared" si="17"/>
        <v>3790</v>
      </c>
      <c r="G364" s="466">
        <f t="shared" si="15"/>
        <v>2718</v>
      </c>
      <c r="H364" s="465">
        <v>90</v>
      </c>
    </row>
    <row r="365" spans="1:8" x14ac:dyDescent="0.2">
      <c r="A365" s="378">
        <v>381</v>
      </c>
      <c r="B365" s="386"/>
      <c r="C365" s="558">
        <f t="shared" si="16"/>
        <v>64.31</v>
      </c>
      <c r="D365" s="561"/>
      <c r="E365" s="389">
        <v>14559</v>
      </c>
      <c r="F365" s="388">
        <f t="shared" si="17"/>
        <v>3788</v>
      </c>
      <c r="G365" s="466">
        <f t="shared" si="15"/>
        <v>2717</v>
      </c>
      <c r="H365" s="465">
        <v>90</v>
      </c>
    </row>
    <row r="366" spans="1:8" x14ac:dyDescent="0.2">
      <c r="A366" s="378">
        <v>382</v>
      </c>
      <c r="B366" s="386"/>
      <c r="C366" s="558">
        <f t="shared" si="16"/>
        <v>64.349999999999994</v>
      </c>
      <c r="D366" s="561"/>
      <c r="E366" s="389">
        <v>14559</v>
      </c>
      <c r="F366" s="388">
        <f t="shared" si="17"/>
        <v>3786</v>
      </c>
      <c r="G366" s="466">
        <f t="shared" si="15"/>
        <v>2715</v>
      </c>
      <c r="H366" s="465">
        <v>90</v>
      </c>
    </row>
    <row r="367" spans="1:8" x14ac:dyDescent="0.2">
      <c r="A367" s="378">
        <v>383</v>
      </c>
      <c r="B367" s="386"/>
      <c r="C367" s="558">
        <f t="shared" si="16"/>
        <v>64.38</v>
      </c>
      <c r="D367" s="561"/>
      <c r="E367" s="389">
        <v>14559</v>
      </c>
      <c r="F367" s="388">
        <f t="shared" si="17"/>
        <v>3784</v>
      </c>
      <c r="G367" s="466">
        <f t="shared" si="15"/>
        <v>2714</v>
      </c>
      <c r="H367" s="465">
        <v>90</v>
      </c>
    </row>
    <row r="368" spans="1:8" x14ac:dyDescent="0.2">
      <c r="A368" s="378">
        <v>384</v>
      </c>
      <c r="B368" s="386"/>
      <c r="C368" s="558">
        <f t="shared" si="16"/>
        <v>64.42</v>
      </c>
      <c r="D368" s="561"/>
      <c r="E368" s="389">
        <v>14559</v>
      </c>
      <c r="F368" s="388">
        <f t="shared" si="17"/>
        <v>3782</v>
      </c>
      <c r="G368" s="466">
        <f t="shared" si="15"/>
        <v>2712</v>
      </c>
      <c r="H368" s="465">
        <v>90</v>
      </c>
    </row>
    <row r="369" spans="1:8" x14ac:dyDescent="0.2">
      <c r="A369" s="378">
        <v>385</v>
      </c>
      <c r="B369" s="386"/>
      <c r="C369" s="558">
        <f t="shared" si="16"/>
        <v>64.45</v>
      </c>
      <c r="D369" s="561"/>
      <c r="E369" s="389">
        <v>14559</v>
      </c>
      <c r="F369" s="388">
        <f t="shared" si="17"/>
        <v>3780</v>
      </c>
      <c r="G369" s="466">
        <f t="shared" si="15"/>
        <v>2711</v>
      </c>
      <c r="H369" s="465">
        <v>90</v>
      </c>
    </row>
    <row r="370" spans="1:8" x14ac:dyDescent="0.2">
      <c r="A370" s="378">
        <v>386</v>
      </c>
      <c r="B370" s="386"/>
      <c r="C370" s="558">
        <f t="shared" si="16"/>
        <v>64.489999999999995</v>
      </c>
      <c r="D370" s="561"/>
      <c r="E370" s="389">
        <v>14559</v>
      </c>
      <c r="F370" s="388">
        <f t="shared" si="17"/>
        <v>3778</v>
      </c>
      <c r="G370" s="466">
        <f t="shared" si="15"/>
        <v>2709</v>
      </c>
      <c r="H370" s="465">
        <v>90</v>
      </c>
    </row>
    <row r="371" spans="1:8" x14ac:dyDescent="0.2">
      <c r="A371" s="378">
        <v>387</v>
      </c>
      <c r="B371" s="386"/>
      <c r="C371" s="558">
        <f t="shared" si="16"/>
        <v>64.52</v>
      </c>
      <c r="D371" s="561"/>
      <c r="E371" s="389">
        <v>14559</v>
      </c>
      <c r="F371" s="388">
        <f t="shared" si="17"/>
        <v>3776</v>
      </c>
      <c r="G371" s="466">
        <f t="shared" si="15"/>
        <v>2708</v>
      </c>
      <c r="H371" s="465">
        <v>90</v>
      </c>
    </row>
    <row r="372" spans="1:8" x14ac:dyDescent="0.2">
      <c r="A372" s="378">
        <v>388</v>
      </c>
      <c r="B372" s="386"/>
      <c r="C372" s="558">
        <f t="shared" si="16"/>
        <v>64.56</v>
      </c>
      <c r="D372" s="561"/>
      <c r="E372" s="389">
        <v>14559</v>
      </c>
      <c r="F372" s="388">
        <f t="shared" si="17"/>
        <v>3774</v>
      </c>
      <c r="G372" s="466">
        <f t="shared" si="15"/>
        <v>2706</v>
      </c>
      <c r="H372" s="465">
        <v>90</v>
      </c>
    </row>
    <row r="373" spans="1:8" x14ac:dyDescent="0.2">
      <c r="A373" s="378">
        <v>389</v>
      </c>
      <c r="B373" s="386"/>
      <c r="C373" s="558">
        <f t="shared" si="16"/>
        <v>64.59</v>
      </c>
      <c r="D373" s="561"/>
      <c r="E373" s="389">
        <v>14559</v>
      </c>
      <c r="F373" s="388">
        <f t="shared" si="17"/>
        <v>3772</v>
      </c>
      <c r="G373" s="466">
        <f t="shared" si="15"/>
        <v>2705</v>
      </c>
      <c r="H373" s="465">
        <v>90</v>
      </c>
    </row>
    <row r="374" spans="1:8" x14ac:dyDescent="0.2">
      <c r="A374" s="378">
        <v>390</v>
      </c>
      <c r="B374" s="386"/>
      <c r="C374" s="558">
        <f t="shared" si="16"/>
        <v>64.63</v>
      </c>
      <c r="D374" s="561"/>
      <c r="E374" s="389">
        <v>14559</v>
      </c>
      <c r="F374" s="388">
        <f t="shared" si="17"/>
        <v>3770</v>
      </c>
      <c r="G374" s="466">
        <f t="shared" si="15"/>
        <v>2703</v>
      </c>
      <c r="H374" s="465">
        <v>90</v>
      </c>
    </row>
    <row r="375" spans="1:8" x14ac:dyDescent="0.2">
      <c r="A375" s="378">
        <v>391</v>
      </c>
      <c r="B375" s="386"/>
      <c r="C375" s="558">
        <f t="shared" si="16"/>
        <v>64.66</v>
      </c>
      <c r="D375" s="561"/>
      <c r="E375" s="389">
        <v>14559</v>
      </c>
      <c r="F375" s="388">
        <f t="shared" si="17"/>
        <v>3768</v>
      </c>
      <c r="G375" s="466">
        <f t="shared" si="15"/>
        <v>2702</v>
      </c>
      <c r="H375" s="465">
        <v>90</v>
      </c>
    </row>
    <row r="376" spans="1:8" x14ac:dyDescent="0.2">
      <c r="A376" s="378">
        <v>392</v>
      </c>
      <c r="B376" s="386"/>
      <c r="C376" s="558">
        <f t="shared" si="16"/>
        <v>64.69</v>
      </c>
      <c r="D376" s="561"/>
      <c r="E376" s="389">
        <v>14559</v>
      </c>
      <c r="F376" s="388">
        <f t="shared" si="17"/>
        <v>3767</v>
      </c>
      <c r="G376" s="466">
        <f t="shared" si="15"/>
        <v>2701</v>
      </c>
      <c r="H376" s="465">
        <v>90</v>
      </c>
    </row>
    <row r="377" spans="1:8" x14ac:dyDescent="0.2">
      <c r="A377" s="378">
        <v>393</v>
      </c>
      <c r="B377" s="386"/>
      <c r="C377" s="558">
        <f t="shared" si="16"/>
        <v>64.73</v>
      </c>
      <c r="D377" s="561"/>
      <c r="E377" s="389">
        <v>14559</v>
      </c>
      <c r="F377" s="388">
        <f t="shared" si="17"/>
        <v>3764</v>
      </c>
      <c r="G377" s="466">
        <f t="shared" si="15"/>
        <v>2699</v>
      </c>
      <c r="H377" s="465">
        <v>90</v>
      </c>
    </row>
    <row r="378" spans="1:8" x14ac:dyDescent="0.2">
      <c r="A378" s="378">
        <v>394</v>
      </c>
      <c r="B378" s="386"/>
      <c r="C378" s="558">
        <f t="shared" si="16"/>
        <v>64.760000000000005</v>
      </c>
      <c r="D378" s="561"/>
      <c r="E378" s="389">
        <v>14559</v>
      </c>
      <c r="F378" s="388">
        <f t="shared" si="17"/>
        <v>3763</v>
      </c>
      <c r="G378" s="466">
        <f t="shared" si="15"/>
        <v>2698</v>
      </c>
      <c r="H378" s="465">
        <v>90</v>
      </c>
    </row>
    <row r="379" spans="1:8" x14ac:dyDescent="0.2">
      <c r="A379" s="378">
        <v>395</v>
      </c>
      <c r="B379" s="386"/>
      <c r="C379" s="558">
        <f t="shared" si="16"/>
        <v>64.8</v>
      </c>
      <c r="D379" s="561"/>
      <c r="E379" s="389">
        <v>14559</v>
      </c>
      <c r="F379" s="388">
        <f t="shared" si="17"/>
        <v>3760</v>
      </c>
      <c r="G379" s="466">
        <f t="shared" si="15"/>
        <v>2696</v>
      </c>
      <c r="H379" s="465">
        <v>90</v>
      </c>
    </row>
    <row r="380" spans="1:8" x14ac:dyDescent="0.2">
      <c r="A380" s="378">
        <v>396</v>
      </c>
      <c r="B380" s="386"/>
      <c r="C380" s="558">
        <f t="shared" si="16"/>
        <v>64.83</v>
      </c>
      <c r="D380" s="561"/>
      <c r="E380" s="389">
        <v>14559</v>
      </c>
      <c r="F380" s="388">
        <f t="shared" si="17"/>
        <v>3759</v>
      </c>
      <c r="G380" s="466">
        <f t="shared" si="15"/>
        <v>2695</v>
      </c>
      <c r="H380" s="465">
        <v>90</v>
      </c>
    </row>
    <row r="381" spans="1:8" x14ac:dyDescent="0.2">
      <c r="A381" s="378">
        <v>397</v>
      </c>
      <c r="B381" s="386"/>
      <c r="C381" s="558">
        <f t="shared" si="16"/>
        <v>64.87</v>
      </c>
      <c r="D381" s="561"/>
      <c r="E381" s="389">
        <v>14559</v>
      </c>
      <c r="F381" s="388">
        <f t="shared" si="17"/>
        <v>3757</v>
      </c>
      <c r="G381" s="466">
        <f t="shared" si="15"/>
        <v>2693</v>
      </c>
      <c r="H381" s="465">
        <v>90</v>
      </c>
    </row>
    <row r="382" spans="1:8" x14ac:dyDescent="0.2">
      <c r="A382" s="378">
        <v>398</v>
      </c>
      <c r="B382" s="386"/>
      <c r="C382" s="558">
        <f t="shared" si="16"/>
        <v>64.900000000000006</v>
      </c>
      <c r="D382" s="561"/>
      <c r="E382" s="389">
        <v>14559</v>
      </c>
      <c r="F382" s="388">
        <f t="shared" si="17"/>
        <v>3755</v>
      </c>
      <c r="G382" s="466">
        <f t="shared" si="15"/>
        <v>2692</v>
      </c>
      <c r="H382" s="465">
        <v>90</v>
      </c>
    </row>
    <row r="383" spans="1:8" x14ac:dyDescent="0.2">
      <c r="A383" s="378">
        <v>399</v>
      </c>
      <c r="B383" s="386"/>
      <c r="C383" s="558">
        <f t="shared" si="16"/>
        <v>64.930000000000007</v>
      </c>
      <c r="D383" s="561"/>
      <c r="E383" s="389">
        <v>14559</v>
      </c>
      <c r="F383" s="388">
        <f t="shared" si="17"/>
        <v>3753</v>
      </c>
      <c r="G383" s="466">
        <f t="shared" si="15"/>
        <v>2691</v>
      </c>
      <c r="H383" s="465">
        <v>90</v>
      </c>
    </row>
    <row r="384" spans="1:8" x14ac:dyDescent="0.2">
      <c r="A384" s="378">
        <v>400</v>
      </c>
      <c r="B384" s="386"/>
      <c r="C384" s="558">
        <f t="shared" si="16"/>
        <v>64.97</v>
      </c>
      <c r="D384" s="561"/>
      <c r="E384" s="389">
        <v>14559</v>
      </c>
      <c r="F384" s="388">
        <f t="shared" si="17"/>
        <v>3751</v>
      </c>
      <c r="G384" s="466">
        <f t="shared" si="15"/>
        <v>2689</v>
      </c>
      <c r="H384" s="465">
        <v>90</v>
      </c>
    </row>
    <row r="385" spans="1:8" x14ac:dyDescent="0.2">
      <c r="A385" s="378">
        <v>401</v>
      </c>
      <c r="B385" s="386"/>
      <c r="C385" s="558">
        <f t="shared" si="16"/>
        <v>65</v>
      </c>
      <c r="D385" s="561"/>
      <c r="E385" s="389">
        <v>14559</v>
      </c>
      <c r="F385" s="388">
        <f t="shared" si="17"/>
        <v>3749</v>
      </c>
      <c r="G385" s="466">
        <f t="shared" si="15"/>
        <v>2688</v>
      </c>
      <c r="H385" s="465">
        <v>90</v>
      </c>
    </row>
    <row r="386" spans="1:8" x14ac:dyDescent="0.2">
      <c r="A386" s="378">
        <v>402</v>
      </c>
      <c r="B386" s="386"/>
      <c r="C386" s="558">
        <f t="shared" si="16"/>
        <v>65.040000000000006</v>
      </c>
      <c r="D386" s="561"/>
      <c r="E386" s="389">
        <v>14559</v>
      </c>
      <c r="F386" s="388">
        <f t="shared" si="17"/>
        <v>3747</v>
      </c>
      <c r="G386" s="466">
        <f t="shared" si="15"/>
        <v>2686</v>
      </c>
      <c r="H386" s="465">
        <v>90</v>
      </c>
    </row>
    <row r="387" spans="1:8" x14ac:dyDescent="0.2">
      <c r="A387" s="378">
        <v>403</v>
      </c>
      <c r="B387" s="386"/>
      <c r="C387" s="558">
        <f t="shared" si="16"/>
        <v>65.069999999999993</v>
      </c>
      <c r="D387" s="561"/>
      <c r="E387" s="389">
        <v>14559</v>
      </c>
      <c r="F387" s="388">
        <f t="shared" si="17"/>
        <v>3745</v>
      </c>
      <c r="G387" s="466">
        <f t="shared" si="15"/>
        <v>2685</v>
      </c>
      <c r="H387" s="465">
        <v>90</v>
      </c>
    </row>
    <row r="388" spans="1:8" x14ac:dyDescent="0.2">
      <c r="A388" s="378">
        <v>404</v>
      </c>
      <c r="B388" s="386"/>
      <c r="C388" s="558">
        <f t="shared" si="16"/>
        <v>65.099999999999994</v>
      </c>
      <c r="D388" s="561"/>
      <c r="E388" s="389">
        <v>14559</v>
      </c>
      <c r="F388" s="388">
        <f t="shared" si="17"/>
        <v>3744</v>
      </c>
      <c r="G388" s="466">
        <f t="shared" si="15"/>
        <v>2684</v>
      </c>
      <c r="H388" s="465">
        <v>90</v>
      </c>
    </row>
    <row r="389" spans="1:8" x14ac:dyDescent="0.2">
      <c r="A389" s="378">
        <v>405</v>
      </c>
      <c r="B389" s="386"/>
      <c r="C389" s="558">
        <f t="shared" si="16"/>
        <v>65.14</v>
      </c>
      <c r="D389" s="561"/>
      <c r="E389" s="389">
        <v>14559</v>
      </c>
      <c r="F389" s="388">
        <f t="shared" si="17"/>
        <v>3741</v>
      </c>
      <c r="G389" s="466">
        <f t="shared" si="15"/>
        <v>2682</v>
      </c>
      <c r="H389" s="465">
        <v>90</v>
      </c>
    </row>
    <row r="390" spans="1:8" x14ac:dyDescent="0.2">
      <c r="A390" s="378">
        <v>406</v>
      </c>
      <c r="B390" s="386"/>
      <c r="C390" s="558">
        <f t="shared" si="16"/>
        <v>65.17</v>
      </c>
      <c r="D390" s="561"/>
      <c r="E390" s="389">
        <v>14559</v>
      </c>
      <c r="F390" s="388">
        <f t="shared" si="17"/>
        <v>3740</v>
      </c>
      <c r="G390" s="466">
        <f t="shared" si="15"/>
        <v>2681</v>
      </c>
      <c r="H390" s="465">
        <v>90</v>
      </c>
    </row>
    <row r="391" spans="1:8" x14ac:dyDescent="0.2">
      <c r="A391" s="378">
        <v>407</v>
      </c>
      <c r="B391" s="386"/>
      <c r="C391" s="558">
        <f t="shared" si="16"/>
        <v>65.2</v>
      </c>
      <c r="D391" s="561"/>
      <c r="E391" s="389">
        <v>14559</v>
      </c>
      <c r="F391" s="388">
        <f t="shared" si="17"/>
        <v>3738</v>
      </c>
      <c r="G391" s="466">
        <f t="shared" si="15"/>
        <v>2680</v>
      </c>
      <c r="H391" s="465">
        <v>90</v>
      </c>
    </row>
    <row r="392" spans="1:8" x14ac:dyDescent="0.2">
      <c r="A392" s="378">
        <v>408</v>
      </c>
      <c r="B392" s="386"/>
      <c r="C392" s="558">
        <f t="shared" si="16"/>
        <v>65.239999999999995</v>
      </c>
      <c r="D392" s="561"/>
      <c r="E392" s="389">
        <v>14559</v>
      </c>
      <c r="F392" s="388">
        <f t="shared" si="17"/>
        <v>3736</v>
      </c>
      <c r="G392" s="466">
        <f t="shared" si="15"/>
        <v>2678</v>
      </c>
      <c r="H392" s="465">
        <v>90</v>
      </c>
    </row>
    <row r="393" spans="1:8" x14ac:dyDescent="0.2">
      <c r="A393" s="378">
        <v>409</v>
      </c>
      <c r="B393" s="386"/>
      <c r="C393" s="558">
        <f t="shared" si="16"/>
        <v>65.27</v>
      </c>
      <c r="D393" s="561"/>
      <c r="E393" s="389">
        <v>14559</v>
      </c>
      <c r="F393" s="388">
        <f t="shared" si="17"/>
        <v>3734</v>
      </c>
      <c r="G393" s="466">
        <f t="shared" si="15"/>
        <v>2677</v>
      </c>
      <c r="H393" s="465">
        <v>90</v>
      </c>
    </row>
    <row r="394" spans="1:8" x14ac:dyDescent="0.2">
      <c r="A394" s="378">
        <v>410</v>
      </c>
      <c r="B394" s="386"/>
      <c r="C394" s="558">
        <f t="shared" si="16"/>
        <v>65.3</v>
      </c>
      <c r="D394" s="561"/>
      <c r="E394" s="389">
        <v>14559</v>
      </c>
      <c r="F394" s="388">
        <f t="shared" si="17"/>
        <v>3732</v>
      </c>
      <c r="G394" s="466">
        <f t="shared" si="15"/>
        <v>2675</v>
      </c>
      <c r="H394" s="465">
        <v>90</v>
      </c>
    </row>
    <row r="395" spans="1:8" x14ac:dyDescent="0.2">
      <c r="A395" s="378">
        <v>411</v>
      </c>
      <c r="B395" s="386"/>
      <c r="C395" s="558">
        <f t="shared" si="16"/>
        <v>65.34</v>
      </c>
      <c r="D395" s="561"/>
      <c r="E395" s="389">
        <v>14559</v>
      </c>
      <c r="F395" s="388">
        <f t="shared" si="17"/>
        <v>3730</v>
      </c>
      <c r="G395" s="466">
        <f t="shared" si="15"/>
        <v>2674</v>
      </c>
      <c r="H395" s="465">
        <v>90</v>
      </c>
    </row>
    <row r="396" spans="1:8" x14ac:dyDescent="0.2">
      <c r="A396" s="378">
        <v>412</v>
      </c>
      <c r="B396" s="386"/>
      <c r="C396" s="558">
        <f t="shared" si="16"/>
        <v>65.37</v>
      </c>
      <c r="D396" s="561"/>
      <c r="E396" s="389">
        <v>14559</v>
      </c>
      <c r="F396" s="388">
        <f t="shared" si="17"/>
        <v>3728</v>
      </c>
      <c r="G396" s="466">
        <f t="shared" si="15"/>
        <v>2673</v>
      </c>
      <c r="H396" s="465">
        <v>90</v>
      </c>
    </row>
    <row r="397" spans="1:8" x14ac:dyDescent="0.2">
      <c r="A397" s="378">
        <v>413</v>
      </c>
      <c r="B397" s="386"/>
      <c r="C397" s="558">
        <f t="shared" si="16"/>
        <v>65.400000000000006</v>
      </c>
      <c r="D397" s="561"/>
      <c r="E397" s="389">
        <v>14559</v>
      </c>
      <c r="F397" s="388">
        <f t="shared" si="17"/>
        <v>3727</v>
      </c>
      <c r="G397" s="466">
        <f t="shared" ref="G397:G460" si="18">ROUND(12*(1/C397*E397),0)</f>
        <v>2671</v>
      </c>
      <c r="H397" s="465">
        <v>90</v>
      </c>
    </row>
    <row r="398" spans="1:8" x14ac:dyDescent="0.2">
      <c r="A398" s="378">
        <v>414</v>
      </c>
      <c r="B398" s="386"/>
      <c r="C398" s="558">
        <f t="shared" si="16"/>
        <v>65.44</v>
      </c>
      <c r="D398" s="561"/>
      <c r="E398" s="389">
        <v>14559</v>
      </c>
      <c r="F398" s="388">
        <f t="shared" si="17"/>
        <v>3725</v>
      </c>
      <c r="G398" s="466">
        <f t="shared" si="18"/>
        <v>2670</v>
      </c>
      <c r="H398" s="465">
        <v>90</v>
      </c>
    </row>
    <row r="399" spans="1:8" x14ac:dyDescent="0.2">
      <c r="A399" s="378">
        <v>415</v>
      </c>
      <c r="B399" s="386"/>
      <c r="C399" s="558">
        <f t="shared" ref="C399:C462" si="19">ROUND(10.899*LN(A399)+A399/150-3,2)</f>
        <v>65.47</v>
      </c>
      <c r="D399" s="561"/>
      <c r="E399" s="389">
        <v>14559</v>
      </c>
      <c r="F399" s="388">
        <f t="shared" ref="F399:F462" si="20">ROUND(12*1.3614*(1/C399*E399)+H399,0)</f>
        <v>3723</v>
      </c>
      <c r="G399" s="466">
        <f t="shared" si="18"/>
        <v>2669</v>
      </c>
      <c r="H399" s="465">
        <v>90</v>
      </c>
    </row>
    <row r="400" spans="1:8" x14ac:dyDescent="0.2">
      <c r="A400" s="378">
        <v>416</v>
      </c>
      <c r="B400" s="386"/>
      <c r="C400" s="558">
        <f t="shared" si="19"/>
        <v>65.5</v>
      </c>
      <c r="D400" s="561"/>
      <c r="E400" s="389">
        <v>14559</v>
      </c>
      <c r="F400" s="388">
        <f t="shared" si="20"/>
        <v>3721</v>
      </c>
      <c r="G400" s="466">
        <f t="shared" si="18"/>
        <v>2667</v>
      </c>
      <c r="H400" s="465">
        <v>90</v>
      </c>
    </row>
    <row r="401" spans="1:8" x14ac:dyDescent="0.2">
      <c r="A401" s="378">
        <v>417</v>
      </c>
      <c r="B401" s="386"/>
      <c r="C401" s="558">
        <f t="shared" si="19"/>
        <v>65.53</v>
      </c>
      <c r="D401" s="561"/>
      <c r="E401" s="389">
        <v>14559</v>
      </c>
      <c r="F401" s="388">
        <f t="shared" si="20"/>
        <v>3720</v>
      </c>
      <c r="G401" s="466">
        <f t="shared" si="18"/>
        <v>2666</v>
      </c>
      <c r="H401" s="465">
        <v>90</v>
      </c>
    </row>
    <row r="402" spans="1:8" x14ac:dyDescent="0.2">
      <c r="A402" s="378">
        <v>418</v>
      </c>
      <c r="B402" s="386"/>
      <c r="C402" s="558">
        <f t="shared" si="19"/>
        <v>65.569999999999993</v>
      </c>
      <c r="D402" s="561"/>
      <c r="E402" s="389">
        <v>14559</v>
      </c>
      <c r="F402" s="388">
        <f t="shared" si="20"/>
        <v>3717</v>
      </c>
      <c r="G402" s="466">
        <f t="shared" si="18"/>
        <v>2664</v>
      </c>
      <c r="H402" s="465">
        <v>90</v>
      </c>
    </row>
    <row r="403" spans="1:8" x14ac:dyDescent="0.2">
      <c r="A403" s="378">
        <v>419</v>
      </c>
      <c r="B403" s="386"/>
      <c r="C403" s="558">
        <f t="shared" si="19"/>
        <v>65.599999999999994</v>
      </c>
      <c r="D403" s="561"/>
      <c r="E403" s="389">
        <v>14559</v>
      </c>
      <c r="F403" s="388">
        <f t="shared" si="20"/>
        <v>3716</v>
      </c>
      <c r="G403" s="466">
        <f t="shared" si="18"/>
        <v>2663</v>
      </c>
      <c r="H403" s="465">
        <v>90</v>
      </c>
    </row>
    <row r="404" spans="1:8" x14ac:dyDescent="0.2">
      <c r="A404" s="378">
        <v>420</v>
      </c>
      <c r="B404" s="386"/>
      <c r="C404" s="558">
        <f t="shared" si="19"/>
        <v>65.63</v>
      </c>
      <c r="D404" s="561"/>
      <c r="E404" s="389">
        <v>14559</v>
      </c>
      <c r="F404" s="388">
        <f t="shared" si="20"/>
        <v>3714</v>
      </c>
      <c r="G404" s="466">
        <f t="shared" si="18"/>
        <v>2662</v>
      </c>
      <c r="H404" s="465">
        <v>90</v>
      </c>
    </row>
    <row r="405" spans="1:8" x14ac:dyDescent="0.2">
      <c r="A405" s="378">
        <v>421</v>
      </c>
      <c r="B405" s="386"/>
      <c r="C405" s="558">
        <f t="shared" si="19"/>
        <v>65.67</v>
      </c>
      <c r="D405" s="561"/>
      <c r="E405" s="389">
        <v>14559</v>
      </c>
      <c r="F405" s="388">
        <f t="shared" si="20"/>
        <v>3712</v>
      </c>
      <c r="G405" s="466">
        <f t="shared" si="18"/>
        <v>2660</v>
      </c>
      <c r="H405" s="465">
        <v>90</v>
      </c>
    </row>
    <row r="406" spans="1:8" x14ac:dyDescent="0.2">
      <c r="A406" s="378">
        <v>422</v>
      </c>
      <c r="B406" s="386"/>
      <c r="C406" s="558">
        <f t="shared" si="19"/>
        <v>65.7</v>
      </c>
      <c r="D406" s="561"/>
      <c r="E406" s="389">
        <v>14559</v>
      </c>
      <c r="F406" s="388">
        <f t="shared" si="20"/>
        <v>3710</v>
      </c>
      <c r="G406" s="466">
        <f t="shared" si="18"/>
        <v>2659</v>
      </c>
      <c r="H406" s="465">
        <v>90</v>
      </c>
    </row>
    <row r="407" spans="1:8" x14ac:dyDescent="0.2">
      <c r="A407" s="378">
        <v>423</v>
      </c>
      <c r="B407" s="386"/>
      <c r="C407" s="558">
        <f t="shared" si="19"/>
        <v>65.73</v>
      </c>
      <c r="D407" s="561"/>
      <c r="E407" s="389">
        <v>14559</v>
      </c>
      <c r="F407" s="388">
        <f t="shared" si="20"/>
        <v>3709</v>
      </c>
      <c r="G407" s="466">
        <f t="shared" si="18"/>
        <v>2658</v>
      </c>
      <c r="H407" s="465">
        <v>90</v>
      </c>
    </row>
    <row r="408" spans="1:8" x14ac:dyDescent="0.2">
      <c r="A408" s="378">
        <v>424</v>
      </c>
      <c r="B408" s="386"/>
      <c r="C408" s="558">
        <f t="shared" si="19"/>
        <v>65.760000000000005</v>
      </c>
      <c r="D408" s="561"/>
      <c r="E408" s="389">
        <v>14559</v>
      </c>
      <c r="F408" s="388">
        <f t="shared" si="20"/>
        <v>3707</v>
      </c>
      <c r="G408" s="466">
        <f t="shared" si="18"/>
        <v>2657</v>
      </c>
      <c r="H408" s="465">
        <v>90</v>
      </c>
    </row>
    <row r="409" spans="1:8" x14ac:dyDescent="0.2">
      <c r="A409" s="378">
        <v>425</v>
      </c>
      <c r="B409" s="386"/>
      <c r="C409" s="558">
        <f t="shared" si="19"/>
        <v>65.8</v>
      </c>
      <c r="D409" s="561"/>
      <c r="E409" s="389">
        <v>14559</v>
      </c>
      <c r="F409" s="388">
        <f t="shared" si="20"/>
        <v>3705</v>
      </c>
      <c r="G409" s="466">
        <f t="shared" si="18"/>
        <v>2655</v>
      </c>
      <c r="H409" s="465">
        <v>90</v>
      </c>
    </row>
    <row r="410" spans="1:8" x14ac:dyDescent="0.2">
      <c r="A410" s="378">
        <v>426</v>
      </c>
      <c r="B410" s="386"/>
      <c r="C410" s="558">
        <f t="shared" si="19"/>
        <v>65.83</v>
      </c>
      <c r="D410" s="561"/>
      <c r="E410" s="389">
        <v>14559</v>
      </c>
      <c r="F410" s="388">
        <f t="shared" si="20"/>
        <v>3703</v>
      </c>
      <c r="G410" s="466">
        <f t="shared" si="18"/>
        <v>2654</v>
      </c>
      <c r="H410" s="465">
        <v>90</v>
      </c>
    </row>
    <row r="411" spans="1:8" x14ac:dyDescent="0.2">
      <c r="A411" s="378">
        <v>427</v>
      </c>
      <c r="B411" s="386"/>
      <c r="C411" s="558">
        <f t="shared" si="19"/>
        <v>65.86</v>
      </c>
      <c r="D411" s="561"/>
      <c r="E411" s="389">
        <v>14559</v>
      </c>
      <c r="F411" s="388">
        <f t="shared" si="20"/>
        <v>3701</v>
      </c>
      <c r="G411" s="466">
        <f t="shared" si="18"/>
        <v>2653</v>
      </c>
      <c r="H411" s="465">
        <v>90</v>
      </c>
    </row>
    <row r="412" spans="1:8" x14ac:dyDescent="0.2">
      <c r="A412" s="378">
        <v>428</v>
      </c>
      <c r="B412" s="386"/>
      <c r="C412" s="558">
        <f t="shared" si="19"/>
        <v>65.89</v>
      </c>
      <c r="D412" s="561"/>
      <c r="E412" s="389">
        <v>14559</v>
      </c>
      <c r="F412" s="388">
        <f t="shared" si="20"/>
        <v>3700</v>
      </c>
      <c r="G412" s="466">
        <f t="shared" si="18"/>
        <v>2652</v>
      </c>
      <c r="H412" s="465">
        <v>90</v>
      </c>
    </row>
    <row r="413" spans="1:8" x14ac:dyDescent="0.2">
      <c r="A413" s="378">
        <v>429</v>
      </c>
      <c r="B413" s="386"/>
      <c r="C413" s="558">
        <f t="shared" si="19"/>
        <v>65.92</v>
      </c>
      <c r="D413" s="561"/>
      <c r="E413" s="389">
        <v>14559</v>
      </c>
      <c r="F413" s="388">
        <f t="shared" si="20"/>
        <v>3698</v>
      </c>
      <c r="G413" s="466">
        <f t="shared" si="18"/>
        <v>2650</v>
      </c>
      <c r="H413" s="465">
        <v>90</v>
      </c>
    </row>
    <row r="414" spans="1:8" x14ac:dyDescent="0.2">
      <c r="A414" s="378">
        <v>430</v>
      </c>
      <c r="B414" s="386"/>
      <c r="C414" s="558">
        <f t="shared" si="19"/>
        <v>65.959999999999994</v>
      </c>
      <c r="D414" s="561"/>
      <c r="E414" s="389">
        <v>14559</v>
      </c>
      <c r="F414" s="388">
        <f t="shared" si="20"/>
        <v>3696</v>
      </c>
      <c r="G414" s="466">
        <f t="shared" si="18"/>
        <v>2649</v>
      </c>
      <c r="H414" s="465">
        <v>90</v>
      </c>
    </row>
    <row r="415" spans="1:8" x14ac:dyDescent="0.2">
      <c r="A415" s="378">
        <v>431</v>
      </c>
      <c r="B415" s="386"/>
      <c r="C415" s="558">
        <f t="shared" si="19"/>
        <v>65.989999999999995</v>
      </c>
      <c r="D415" s="561"/>
      <c r="E415" s="389">
        <v>14559</v>
      </c>
      <c r="F415" s="388">
        <f t="shared" si="20"/>
        <v>3694</v>
      </c>
      <c r="G415" s="466">
        <f t="shared" si="18"/>
        <v>2647</v>
      </c>
      <c r="H415" s="465">
        <v>90</v>
      </c>
    </row>
    <row r="416" spans="1:8" x14ac:dyDescent="0.2">
      <c r="A416" s="378">
        <v>432</v>
      </c>
      <c r="B416" s="386"/>
      <c r="C416" s="558">
        <f t="shared" si="19"/>
        <v>66.02</v>
      </c>
      <c r="D416" s="561"/>
      <c r="E416" s="389">
        <v>14559</v>
      </c>
      <c r="F416" s="388">
        <f t="shared" si="20"/>
        <v>3693</v>
      </c>
      <c r="G416" s="466">
        <f t="shared" si="18"/>
        <v>2646</v>
      </c>
      <c r="H416" s="465">
        <v>90</v>
      </c>
    </row>
    <row r="417" spans="1:8" x14ac:dyDescent="0.2">
      <c r="A417" s="378">
        <v>433</v>
      </c>
      <c r="B417" s="386"/>
      <c r="C417" s="558">
        <f t="shared" si="19"/>
        <v>66.05</v>
      </c>
      <c r="D417" s="561"/>
      <c r="E417" s="389">
        <v>14559</v>
      </c>
      <c r="F417" s="388">
        <f t="shared" si="20"/>
        <v>3691</v>
      </c>
      <c r="G417" s="466">
        <f t="shared" si="18"/>
        <v>2645</v>
      </c>
      <c r="H417" s="465">
        <v>90</v>
      </c>
    </row>
    <row r="418" spans="1:8" x14ac:dyDescent="0.2">
      <c r="A418" s="378">
        <v>434</v>
      </c>
      <c r="B418" s="386"/>
      <c r="C418" s="558">
        <f t="shared" si="19"/>
        <v>66.08</v>
      </c>
      <c r="D418" s="561"/>
      <c r="E418" s="389">
        <v>14559</v>
      </c>
      <c r="F418" s="388">
        <f t="shared" si="20"/>
        <v>3689</v>
      </c>
      <c r="G418" s="466">
        <f t="shared" si="18"/>
        <v>2644</v>
      </c>
      <c r="H418" s="465">
        <v>90</v>
      </c>
    </row>
    <row r="419" spans="1:8" x14ac:dyDescent="0.2">
      <c r="A419" s="378">
        <v>435</v>
      </c>
      <c r="B419" s="386"/>
      <c r="C419" s="558">
        <f t="shared" si="19"/>
        <v>66.12</v>
      </c>
      <c r="D419" s="561"/>
      <c r="E419" s="389">
        <v>14559</v>
      </c>
      <c r="F419" s="388">
        <f t="shared" si="20"/>
        <v>3687</v>
      </c>
      <c r="G419" s="466">
        <f t="shared" si="18"/>
        <v>2642</v>
      </c>
      <c r="H419" s="465">
        <v>90</v>
      </c>
    </row>
    <row r="420" spans="1:8" x14ac:dyDescent="0.2">
      <c r="A420" s="378">
        <v>436</v>
      </c>
      <c r="B420" s="386"/>
      <c r="C420" s="558">
        <f t="shared" si="19"/>
        <v>66.150000000000006</v>
      </c>
      <c r="D420" s="561"/>
      <c r="E420" s="389">
        <v>14559</v>
      </c>
      <c r="F420" s="388">
        <f t="shared" si="20"/>
        <v>3686</v>
      </c>
      <c r="G420" s="466">
        <f t="shared" si="18"/>
        <v>2641</v>
      </c>
      <c r="H420" s="465">
        <v>90</v>
      </c>
    </row>
    <row r="421" spans="1:8" x14ac:dyDescent="0.2">
      <c r="A421" s="378">
        <v>437</v>
      </c>
      <c r="B421" s="386"/>
      <c r="C421" s="558">
        <f t="shared" si="19"/>
        <v>66.180000000000007</v>
      </c>
      <c r="D421" s="561"/>
      <c r="E421" s="389">
        <v>14559</v>
      </c>
      <c r="F421" s="388">
        <f t="shared" si="20"/>
        <v>3684</v>
      </c>
      <c r="G421" s="466">
        <f t="shared" si="18"/>
        <v>2640</v>
      </c>
      <c r="H421" s="465">
        <v>90</v>
      </c>
    </row>
    <row r="422" spans="1:8" x14ac:dyDescent="0.2">
      <c r="A422" s="378">
        <v>438</v>
      </c>
      <c r="B422" s="386"/>
      <c r="C422" s="558">
        <f t="shared" si="19"/>
        <v>66.209999999999994</v>
      </c>
      <c r="D422" s="561"/>
      <c r="E422" s="389">
        <v>14559</v>
      </c>
      <c r="F422" s="388">
        <f t="shared" si="20"/>
        <v>3682</v>
      </c>
      <c r="G422" s="466">
        <f t="shared" si="18"/>
        <v>2639</v>
      </c>
      <c r="H422" s="465">
        <v>90</v>
      </c>
    </row>
    <row r="423" spans="1:8" x14ac:dyDescent="0.2">
      <c r="A423" s="378">
        <v>439</v>
      </c>
      <c r="B423" s="386"/>
      <c r="C423" s="558">
        <f t="shared" si="19"/>
        <v>66.239999999999995</v>
      </c>
      <c r="D423" s="561"/>
      <c r="E423" s="389">
        <v>14559</v>
      </c>
      <c r="F423" s="388">
        <f t="shared" si="20"/>
        <v>3681</v>
      </c>
      <c r="G423" s="466">
        <f t="shared" si="18"/>
        <v>2638</v>
      </c>
      <c r="H423" s="465">
        <v>90</v>
      </c>
    </row>
    <row r="424" spans="1:8" x14ac:dyDescent="0.2">
      <c r="A424" s="378">
        <v>440</v>
      </c>
      <c r="B424" s="386"/>
      <c r="C424" s="558">
        <f t="shared" si="19"/>
        <v>66.27</v>
      </c>
      <c r="D424" s="561"/>
      <c r="E424" s="389">
        <v>14559</v>
      </c>
      <c r="F424" s="388">
        <f t="shared" si="20"/>
        <v>3679</v>
      </c>
      <c r="G424" s="466">
        <f t="shared" si="18"/>
        <v>2636</v>
      </c>
      <c r="H424" s="465">
        <v>90</v>
      </c>
    </row>
    <row r="425" spans="1:8" x14ac:dyDescent="0.2">
      <c r="A425" s="378">
        <v>441</v>
      </c>
      <c r="B425" s="386"/>
      <c r="C425" s="558">
        <f t="shared" si="19"/>
        <v>66.3</v>
      </c>
      <c r="D425" s="561"/>
      <c r="E425" s="389">
        <v>14559</v>
      </c>
      <c r="F425" s="388">
        <f t="shared" si="20"/>
        <v>3677</v>
      </c>
      <c r="G425" s="466">
        <f t="shared" si="18"/>
        <v>2635</v>
      </c>
      <c r="H425" s="465">
        <v>90</v>
      </c>
    </row>
    <row r="426" spans="1:8" x14ac:dyDescent="0.2">
      <c r="A426" s="378">
        <v>442</v>
      </c>
      <c r="B426" s="386"/>
      <c r="C426" s="558">
        <f t="shared" si="19"/>
        <v>66.34</v>
      </c>
      <c r="D426" s="561"/>
      <c r="E426" s="389">
        <v>14559</v>
      </c>
      <c r="F426" s="388">
        <f t="shared" si="20"/>
        <v>3675</v>
      </c>
      <c r="G426" s="466">
        <f t="shared" si="18"/>
        <v>2634</v>
      </c>
      <c r="H426" s="465">
        <v>90</v>
      </c>
    </row>
    <row r="427" spans="1:8" x14ac:dyDescent="0.2">
      <c r="A427" s="378">
        <v>443</v>
      </c>
      <c r="B427" s="386"/>
      <c r="C427" s="558">
        <f t="shared" si="19"/>
        <v>66.37</v>
      </c>
      <c r="D427" s="561"/>
      <c r="E427" s="389">
        <v>14559</v>
      </c>
      <c r="F427" s="388">
        <f t="shared" si="20"/>
        <v>3674</v>
      </c>
      <c r="G427" s="466">
        <f t="shared" si="18"/>
        <v>2632</v>
      </c>
      <c r="H427" s="465">
        <v>90</v>
      </c>
    </row>
    <row r="428" spans="1:8" x14ac:dyDescent="0.2">
      <c r="A428" s="378">
        <v>444</v>
      </c>
      <c r="B428" s="386"/>
      <c r="C428" s="558">
        <f t="shared" si="19"/>
        <v>66.400000000000006</v>
      </c>
      <c r="D428" s="561"/>
      <c r="E428" s="389">
        <v>14559</v>
      </c>
      <c r="F428" s="388">
        <f t="shared" si="20"/>
        <v>3672</v>
      </c>
      <c r="G428" s="466">
        <f t="shared" si="18"/>
        <v>2631</v>
      </c>
      <c r="H428" s="465">
        <v>90</v>
      </c>
    </row>
    <row r="429" spans="1:8" x14ac:dyDescent="0.2">
      <c r="A429" s="378">
        <v>445</v>
      </c>
      <c r="B429" s="386"/>
      <c r="C429" s="558">
        <f t="shared" si="19"/>
        <v>66.430000000000007</v>
      </c>
      <c r="D429" s="561"/>
      <c r="E429" s="389">
        <v>14559</v>
      </c>
      <c r="F429" s="388">
        <f t="shared" si="20"/>
        <v>3670</v>
      </c>
      <c r="G429" s="466">
        <f t="shared" si="18"/>
        <v>2630</v>
      </c>
      <c r="H429" s="465">
        <v>90</v>
      </c>
    </row>
    <row r="430" spans="1:8" x14ac:dyDescent="0.2">
      <c r="A430" s="378">
        <v>446</v>
      </c>
      <c r="B430" s="386"/>
      <c r="C430" s="558">
        <f t="shared" si="19"/>
        <v>66.459999999999994</v>
      </c>
      <c r="D430" s="561"/>
      <c r="E430" s="389">
        <v>14559</v>
      </c>
      <c r="F430" s="388">
        <f t="shared" si="20"/>
        <v>3669</v>
      </c>
      <c r="G430" s="466">
        <f t="shared" si="18"/>
        <v>2629</v>
      </c>
      <c r="H430" s="465">
        <v>90</v>
      </c>
    </row>
    <row r="431" spans="1:8" x14ac:dyDescent="0.2">
      <c r="A431" s="378">
        <v>447</v>
      </c>
      <c r="B431" s="386"/>
      <c r="C431" s="558">
        <f t="shared" si="19"/>
        <v>66.489999999999995</v>
      </c>
      <c r="D431" s="561"/>
      <c r="E431" s="389">
        <v>14559</v>
      </c>
      <c r="F431" s="388">
        <f t="shared" si="20"/>
        <v>3667</v>
      </c>
      <c r="G431" s="466">
        <f t="shared" si="18"/>
        <v>2628</v>
      </c>
      <c r="H431" s="465">
        <v>90</v>
      </c>
    </row>
    <row r="432" spans="1:8" x14ac:dyDescent="0.2">
      <c r="A432" s="378">
        <v>448</v>
      </c>
      <c r="B432" s="386"/>
      <c r="C432" s="558">
        <f t="shared" si="19"/>
        <v>66.52</v>
      </c>
      <c r="D432" s="561"/>
      <c r="E432" s="389">
        <v>14559</v>
      </c>
      <c r="F432" s="388">
        <f t="shared" si="20"/>
        <v>3666</v>
      </c>
      <c r="G432" s="466">
        <f t="shared" si="18"/>
        <v>2626</v>
      </c>
      <c r="H432" s="465">
        <v>90</v>
      </c>
    </row>
    <row r="433" spans="1:8" x14ac:dyDescent="0.2">
      <c r="A433" s="378">
        <v>449</v>
      </c>
      <c r="B433" s="386"/>
      <c r="C433" s="558">
        <f t="shared" si="19"/>
        <v>66.55</v>
      </c>
      <c r="D433" s="561"/>
      <c r="E433" s="389">
        <v>14559</v>
      </c>
      <c r="F433" s="388">
        <f t="shared" si="20"/>
        <v>3664</v>
      </c>
      <c r="G433" s="466">
        <f t="shared" si="18"/>
        <v>2625</v>
      </c>
      <c r="H433" s="465">
        <v>90</v>
      </c>
    </row>
    <row r="434" spans="1:8" x14ac:dyDescent="0.2">
      <c r="A434" s="378">
        <v>450</v>
      </c>
      <c r="B434" s="386"/>
      <c r="C434" s="558">
        <f t="shared" si="19"/>
        <v>66.58</v>
      </c>
      <c r="D434" s="561"/>
      <c r="E434" s="389">
        <v>14559</v>
      </c>
      <c r="F434" s="388">
        <f t="shared" si="20"/>
        <v>3662</v>
      </c>
      <c r="G434" s="466">
        <f t="shared" si="18"/>
        <v>2624</v>
      </c>
      <c r="H434" s="465">
        <v>90</v>
      </c>
    </row>
    <row r="435" spans="1:8" x14ac:dyDescent="0.2">
      <c r="A435" s="378">
        <v>451</v>
      </c>
      <c r="B435" s="386"/>
      <c r="C435" s="558">
        <f t="shared" si="19"/>
        <v>66.62</v>
      </c>
      <c r="D435" s="561"/>
      <c r="E435" s="389">
        <v>14559</v>
      </c>
      <c r="F435" s="388">
        <f t="shared" si="20"/>
        <v>3660</v>
      </c>
      <c r="G435" s="466">
        <f t="shared" si="18"/>
        <v>2622</v>
      </c>
      <c r="H435" s="465">
        <v>90</v>
      </c>
    </row>
    <row r="436" spans="1:8" x14ac:dyDescent="0.2">
      <c r="A436" s="378">
        <v>452</v>
      </c>
      <c r="B436" s="386"/>
      <c r="C436" s="558">
        <f t="shared" si="19"/>
        <v>66.650000000000006</v>
      </c>
      <c r="D436" s="561"/>
      <c r="E436" s="389">
        <v>14559</v>
      </c>
      <c r="F436" s="388">
        <f t="shared" si="20"/>
        <v>3659</v>
      </c>
      <c r="G436" s="466">
        <f t="shared" si="18"/>
        <v>2621</v>
      </c>
      <c r="H436" s="465">
        <v>90</v>
      </c>
    </row>
    <row r="437" spans="1:8" x14ac:dyDescent="0.2">
      <c r="A437" s="378">
        <v>453</v>
      </c>
      <c r="B437" s="386"/>
      <c r="C437" s="558">
        <f t="shared" si="19"/>
        <v>66.680000000000007</v>
      </c>
      <c r="D437" s="561"/>
      <c r="E437" s="389">
        <v>14559</v>
      </c>
      <c r="F437" s="388">
        <f t="shared" si="20"/>
        <v>3657</v>
      </c>
      <c r="G437" s="466">
        <f t="shared" si="18"/>
        <v>2620</v>
      </c>
      <c r="H437" s="465">
        <v>90</v>
      </c>
    </row>
    <row r="438" spans="1:8" x14ac:dyDescent="0.2">
      <c r="A438" s="378">
        <v>454</v>
      </c>
      <c r="B438" s="386"/>
      <c r="C438" s="558">
        <f t="shared" si="19"/>
        <v>66.709999999999994</v>
      </c>
      <c r="D438" s="561"/>
      <c r="E438" s="389">
        <v>14559</v>
      </c>
      <c r="F438" s="388">
        <f t="shared" si="20"/>
        <v>3655</v>
      </c>
      <c r="G438" s="466">
        <f t="shared" si="18"/>
        <v>2619</v>
      </c>
      <c r="H438" s="465">
        <v>90</v>
      </c>
    </row>
    <row r="439" spans="1:8" x14ac:dyDescent="0.2">
      <c r="A439" s="378">
        <v>455</v>
      </c>
      <c r="B439" s="386"/>
      <c r="C439" s="558">
        <f t="shared" si="19"/>
        <v>66.739999999999995</v>
      </c>
      <c r="D439" s="561"/>
      <c r="E439" s="389">
        <v>14559</v>
      </c>
      <c r="F439" s="388">
        <f t="shared" si="20"/>
        <v>3654</v>
      </c>
      <c r="G439" s="466">
        <f t="shared" si="18"/>
        <v>2618</v>
      </c>
      <c r="H439" s="465">
        <v>90</v>
      </c>
    </row>
    <row r="440" spans="1:8" x14ac:dyDescent="0.2">
      <c r="A440" s="378">
        <v>456</v>
      </c>
      <c r="B440" s="386"/>
      <c r="C440" s="558">
        <f t="shared" si="19"/>
        <v>66.77</v>
      </c>
      <c r="D440" s="561"/>
      <c r="E440" s="389">
        <v>14559</v>
      </c>
      <c r="F440" s="388">
        <f t="shared" si="20"/>
        <v>3652</v>
      </c>
      <c r="G440" s="466">
        <f t="shared" si="18"/>
        <v>2617</v>
      </c>
      <c r="H440" s="465">
        <v>90</v>
      </c>
    </row>
    <row r="441" spans="1:8" x14ac:dyDescent="0.2">
      <c r="A441" s="378">
        <v>457</v>
      </c>
      <c r="B441" s="386"/>
      <c r="C441" s="558">
        <f t="shared" si="19"/>
        <v>66.8</v>
      </c>
      <c r="D441" s="561"/>
      <c r="E441" s="389">
        <v>14559</v>
      </c>
      <c r="F441" s="388">
        <f t="shared" si="20"/>
        <v>3651</v>
      </c>
      <c r="G441" s="466">
        <f t="shared" si="18"/>
        <v>2615</v>
      </c>
      <c r="H441" s="465">
        <v>90</v>
      </c>
    </row>
    <row r="442" spans="1:8" x14ac:dyDescent="0.2">
      <c r="A442" s="378">
        <v>458</v>
      </c>
      <c r="B442" s="386"/>
      <c r="C442" s="558">
        <f t="shared" si="19"/>
        <v>66.83</v>
      </c>
      <c r="D442" s="561"/>
      <c r="E442" s="389">
        <v>14559</v>
      </c>
      <c r="F442" s="388">
        <f t="shared" si="20"/>
        <v>3649</v>
      </c>
      <c r="G442" s="466">
        <f t="shared" si="18"/>
        <v>2614</v>
      </c>
      <c r="H442" s="465">
        <v>90</v>
      </c>
    </row>
    <row r="443" spans="1:8" x14ac:dyDescent="0.2">
      <c r="A443" s="378">
        <v>459</v>
      </c>
      <c r="B443" s="386"/>
      <c r="C443" s="558">
        <f t="shared" si="19"/>
        <v>66.86</v>
      </c>
      <c r="D443" s="561"/>
      <c r="E443" s="389">
        <v>14559</v>
      </c>
      <c r="F443" s="388">
        <f t="shared" si="20"/>
        <v>3647</v>
      </c>
      <c r="G443" s="466">
        <f t="shared" si="18"/>
        <v>2613</v>
      </c>
      <c r="H443" s="465">
        <v>90</v>
      </c>
    </row>
    <row r="444" spans="1:8" x14ac:dyDescent="0.2">
      <c r="A444" s="378">
        <v>460</v>
      </c>
      <c r="B444" s="386"/>
      <c r="C444" s="558">
        <f t="shared" si="19"/>
        <v>66.89</v>
      </c>
      <c r="D444" s="561"/>
      <c r="E444" s="389">
        <v>14559</v>
      </c>
      <c r="F444" s="388">
        <f t="shared" si="20"/>
        <v>3646</v>
      </c>
      <c r="G444" s="466">
        <f t="shared" si="18"/>
        <v>2612</v>
      </c>
      <c r="H444" s="465">
        <v>90</v>
      </c>
    </row>
    <row r="445" spans="1:8" x14ac:dyDescent="0.2">
      <c r="A445" s="378">
        <v>461</v>
      </c>
      <c r="B445" s="386"/>
      <c r="C445" s="558">
        <f t="shared" si="19"/>
        <v>66.92</v>
      </c>
      <c r="D445" s="561"/>
      <c r="E445" s="389">
        <v>14559</v>
      </c>
      <c r="F445" s="388">
        <f t="shared" si="20"/>
        <v>3644</v>
      </c>
      <c r="G445" s="466">
        <f t="shared" si="18"/>
        <v>2611</v>
      </c>
      <c r="H445" s="465">
        <v>90</v>
      </c>
    </row>
    <row r="446" spans="1:8" x14ac:dyDescent="0.2">
      <c r="A446" s="378">
        <v>462</v>
      </c>
      <c r="B446" s="386"/>
      <c r="C446" s="558">
        <f t="shared" si="19"/>
        <v>66.95</v>
      </c>
      <c r="D446" s="561"/>
      <c r="E446" s="389">
        <v>14559</v>
      </c>
      <c r="F446" s="388">
        <f t="shared" si="20"/>
        <v>3643</v>
      </c>
      <c r="G446" s="466">
        <f t="shared" si="18"/>
        <v>2610</v>
      </c>
      <c r="H446" s="465">
        <v>90</v>
      </c>
    </row>
    <row r="447" spans="1:8" x14ac:dyDescent="0.2">
      <c r="A447" s="378">
        <v>463</v>
      </c>
      <c r="B447" s="386"/>
      <c r="C447" s="558">
        <f t="shared" si="19"/>
        <v>66.98</v>
      </c>
      <c r="D447" s="561"/>
      <c r="E447" s="389">
        <v>14559</v>
      </c>
      <c r="F447" s="388">
        <f t="shared" si="20"/>
        <v>3641</v>
      </c>
      <c r="G447" s="466">
        <f t="shared" si="18"/>
        <v>2608</v>
      </c>
      <c r="H447" s="465">
        <v>90</v>
      </c>
    </row>
    <row r="448" spans="1:8" x14ac:dyDescent="0.2">
      <c r="A448" s="378">
        <v>464</v>
      </c>
      <c r="B448" s="386"/>
      <c r="C448" s="558">
        <f t="shared" si="19"/>
        <v>67.010000000000005</v>
      </c>
      <c r="D448" s="561"/>
      <c r="E448" s="389">
        <v>14559</v>
      </c>
      <c r="F448" s="388">
        <f t="shared" si="20"/>
        <v>3639</v>
      </c>
      <c r="G448" s="466">
        <f t="shared" si="18"/>
        <v>2607</v>
      </c>
      <c r="H448" s="465">
        <v>90</v>
      </c>
    </row>
    <row r="449" spans="1:8" x14ac:dyDescent="0.2">
      <c r="A449" s="378">
        <v>465</v>
      </c>
      <c r="B449" s="386"/>
      <c r="C449" s="558">
        <f t="shared" si="19"/>
        <v>67.040000000000006</v>
      </c>
      <c r="D449" s="561"/>
      <c r="E449" s="389">
        <v>14559</v>
      </c>
      <c r="F449" s="388">
        <f t="shared" si="20"/>
        <v>3638</v>
      </c>
      <c r="G449" s="466">
        <f t="shared" si="18"/>
        <v>2606</v>
      </c>
      <c r="H449" s="465">
        <v>90</v>
      </c>
    </row>
    <row r="450" spans="1:8" x14ac:dyDescent="0.2">
      <c r="A450" s="378">
        <v>466</v>
      </c>
      <c r="B450" s="386"/>
      <c r="C450" s="558">
        <f t="shared" si="19"/>
        <v>67.069999999999993</v>
      </c>
      <c r="D450" s="561"/>
      <c r="E450" s="389">
        <v>14559</v>
      </c>
      <c r="F450" s="388">
        <f t="shared" si="20"/>
        <v>3636</v>
      </c>
      <c r="G450" s="466">
        <f t="shared" si="18"/>
        <v>2605</v>
      </c>
      <c r="H450" s="465">
        <v>90</v>
      </c>
    </row>
    <row r="451" spans="1:8" x14ac:dyDescent="0.2">
      <c r="A451" s="378">
        <v>467</v>
      </c>
      <c r="B451" s="386"/>
      <c r="C451" s="558">
        <f t="shared" si="19"/>
        <v>67.099999999999994</v>
      </c>
      <c r="D451" s="561"/>
      <c r="E451" s="389">
        <v>14559</v>
      </c>
      <c r="F451" s="388">
        <f t="shared" si="20"/>
        <v>3635</v>
      </c>
      <c r="G451" s="466">
        <f t="shared" si="18"/>
        <v>2604</v>
      </c>
      <c r="H451" s="465">
        <v>90</v>
      </c>
    </row>
    <row r="452" spans="1:8" x14ac:dyDescent="0.2">
      <c r="A452" s="378">
        <v>468</v>
      </c>
      <c r="B452" s="386"/>
      <c r="C452" s="558">
        <f t="shared" si="19"/>
        <v>67.13</v>
      </c>
      <c r="D452" s="561"/>
      <c r="E452" s="389">
        <v>14559</v>
      </c>
      <c r="F452" s="388">
        <f t="shared" si="20"/>
        <v>3633</v>
      </c>
      <c r="G452" s="466">
        <f t="shared" si="18"/>
        <v>2603</v>
      </c>
      <c r="H452" s="465">
        <v>90</v>
      </c>
    </row>
    <row r="453" spans="1:8" x14ac:dyDescent="0.2">
      <c r="A453" s="378">
        <v>469</v>
      </c>
      <c r="B453" s="386"/>
      <c r="C453" s="558">
        <f t="shared" si="19"/>
        <v>67.16</v>
      </c>
      <c r="D453" s="561"/>
      <c r="E453" s="389">
        <v>14559</v>
      </c>
      <c r="F453" s="388">
        <f t="shared" si="20"/>
        <v>3632</v>
      </c>
      <c r="G453" s="466">
        <f t="shared" si="18"/>
        <v>2601</v>
      </c>
      <c r="H453" s="465">
        <v>90</v>
      </c>
    </row>
    <row r="454" spans="1:8" x14ac:dyDescent="0.2">
      <c r="A454" s="378">
        <v>470</v>
      </c>
      <c r="B454" s="386"/>
      <c r="C454" s="558">
        <f t="shared" si="19"/>
        <v>67.19</v>
      </c>
      <c r="D454" s="561"/>
      <c r="E454" s="389">
        <v>14559</v>
      </c>
      <c r="F454" s="388">
        <f t="shared" si="20"/>
        <v>3630</v>
      </c>
      <c r="G454" s="466">
        <f t="shared" si="18"/>
        <v>2600</v>
      </c>
      <c r="H454" s="465">
        <v>90</v>
      </c>
    </row>
    <row r="455" spans="1:8" x14ac:dyDescent="0.2">
      <c r="A455" s="378">
        <v>471</v>
      </c>
      <c r="B455" s="386"/>
      <c r="C455" s="558">
        <f t="shared" si="19"/>
        <v>67.22</v>
      </c>
      <c r="D455" s="561"/>
      <c r="E455" s="389">
        <v>14559</v>
      </c>
      <c r="F455" s="388">
        <f t="shared" si="20"/>
        <v>3628</v>
      </c>
      <c r="G455" s="466">
        <f t="shared" si="18"/>
        <v>2599</v>
      </c>
      <c r="H455" s="465">
        <v>90</v>
      </c>
    </row>
    <row r="456" spans="1:8" x14ac:dyDescent="0.2">
      <c r="A456" s="378">
        <v>472</v>
      </c>
      <c r="B456" s="386"/>
      <c r="C456" s="558">
        <f t="shared" si="19"/>
        <v>67.25</v>
      </c>
      <c r="D456" s="561"/>
      <c r="E456" s="389">
        <v>14559</v>
      </c>
      <c r="F456" s="388">
        <f t="shared" si="20"/>
        <v>3627</v>
      </c>
      <c r="G456" s="466">
        <f t="shared" si="18"/>
        <v>2598</v>
      </c>
      <c r="H456" s="465">
        <v>90</v>
      </c>
    </row>
    <row r="457" spans="1:8" x14ac:dyDescent="0.2">
      <c r="A457" s="378">
        <v>473</v>
      </c>
      <c r="B457" s="386"/>
      <c r="C457" s="558">
        <f t="shared" si="19"/>
        <v>67.28</v>
      </c>
      <c r="D457" s="561"/>
      <c r="E457" s="389">
        <v>14559</v>
      </c>
      <c r="F457" s="388">
        <f t="shared" si="20"/>
        <v>3625</v>
      </c>
      <c r="G457" s="466">
        <f t="shared" si="18"/>
        <v>2597</v>
      </c>
      <c r="H457" s="465">
        <v>90</v>
      </c>
    </row>
    <row r="458" spans="1:8" x14ac:dyDescent="0.2">
      <c r="A458" s="378">
        <v>474</v>
      </c>
      <c r="B458" s="386"/>
      <c r="C458" s="558">
        <f t="shared" si="19"/>
        <v>67.31</v>
      </c>
      <c r="D458" s="561"/>
      <c r="E458" s="389">
        <v>14559</v>
      </c>
      <c r="F458" s="388">
        <f t="shared" si="20"/>
        <v>3624</v>
      </c>
      <c r="G458" s="466">
        <f t="shared" si="18"/>
        <v>2596</v>
      </c>
      <c r="H458" s="465">
        <v>90</v>
      </c>
    </row>
    <row r="459" spans="1:8" x14ac:dyDescent="0.2">
      <c r="A459" s="378">
        <v>475</v>
      </c>
      <c r="B459" s="386"/>
      <c r="C459" s="558">
        <f t="shared" si="19"/>
        <v>67.34</v>
      </c>
      <c r="D459" s="561"/>
      <c r="E459" s="389">
        <v>14559</v>
      </c>
      <c r="F459" s="388">
        <f t="shared" si="20"/>
        <v>3622</v>
      </c>
      <c r="G459" s="466">
        <f t="shared" si="18"/>
        <v>2594</v>
      </c>
      <c r="H459" s="465">
        <v>90</v>
      </c>
    </row>
    <row r="460" spans="1:8" x14ac:dyDescent="0.2">
      <c r="A460" s="378">
        <v>476</v>
      </c>
      <c r="B460" s="386"/>
      <c r="C460" s="558">
        <f t="shared" si="19"/>
        <v>67.37</v>
      </c>
      <c r="D460" s="561"/>
      <c r="E460" s="389">
        <v>14559</v>
      </c>
      <c r="F460" s="388">
        <f t="shared" si="20"/>
        <v>3620</v>
      </c>
      <c r="G460" s="466">
        <f t="shared" si="18"/>
        <v>2593</v>
      </c>
      <c r="H460" s="465">
        <v>90</v>
      </c>
    </row>
    <row r="461" spans="1:8" x14ac:dyDescent="0.2">
      <c r="A461" s="378">
        <v>477</v>
      </c>
      <c r="B461" s="386"/>
      <c r="C461" s="558">
        <f t="shared" si="19"/>
        <v>67.400000000000006</v>
      </c>
      <c r="D461" s="561"/>
      <c r="E461" s="389">
        <v>14559</v>
      </c>
      <c r="F461" s="388">
        <f t="shared" si="20"/>
        <v>3619</v>
      </c>
      <c r="G461" s="466">
        <f t="shared" ref="G461:G524" si="21">ROUND(12*(1/C461*E461),0)</f>
        <v>2592</v>
      </c>
      <c r="H461" s="465">
        <v>90</v>
      </c>
    </row>
    <row r="462" spans="1:8" x14ac:dyDescent="0.2">
      <c r="A462" s="378">
        <v>478</v>
      </c>
      <c r="B462" s="386"/>
      <c r="C462" s="558">
        <f t="shared" si="19"/>
        <v>67.430000000000007</v>
      </c>
      <c r="D462" s="561"/>
      <c r="E462" s="389">
        <v>14559</v>
      </c>
      <c r="F462" s="388">
        <f t="shared" si="20"/>
        <v>3617</v>
      </c>
      <c r="G462" s="466">
        <f t="shared" si="21"/>
        <v>2591</v>
      </c>
      <c r="H462" s="465">
        <v>90</v>
      </c>
    </row>
    <row r="463" spans="1:8" x14ac:dyDescent="0.2">
      <c r="A463" s="378">
        <v>479</v>
      </c>
      <c r="B463" s="386"/>
      <c r="C463" s="558">
        <f t="shared" ref="C463:C526" si="22">ROUND(10.899*LN(A463)+A463/150-3,2)</f>
        <v>67.459999999999994</v>
      </c>
      <c r="D463" s="561"/>
      <c r="E463" s="389">
        <v>14559</v>
      </c>
      <c r="F463" s="388">
        <f t="shared" ref="F463:F526" si="23">ROUND(12*1.3614*(1/C463*E463)+H463,0)</f>
        <v>3616</v>
      </c>
      <c r="G463" s="466">
        <f t="shared" si="21"/>
        <v>2590</v>
      </c>
      <c r="H463" s="465">
        <v>90</v>
      </c>
    </row>
    <row r="464" spans="1:8" x14ac:dyDescent="0.2">
      <c r="A464" s="378">
        <v>480</v>
      </c>
      <c r="B464" s="386"/>
      <c r="C464" s="558">
        <f t="shared" si="22"/>
        <v>67.489999999999995</v>
      </c>
      <c r="D464" s="561"/>
      <c r="E464" s="389">
        <v>14559</v>
      </c>
      <c r="F464" s="388">
        <f t="shared" si="23"/>
        <v>3614</v>
      </c>
      <c r="G464" s="466">
        <f t="shared" si="21"/>
        <v>2589</v>
      </c>
      <c r="H464" s="465">
        <v>90</v>
      </c>
    </row>
    <row r="465" spans="1:8" x14ac:dyDescent="0.2">
      <c r="A465" s="378">
        <v>481</v>
      </c>
      <c r="B465" s="386"/>
      <c r="C465" s="558">
        <f t="shared" si="22"/>
        <v>67.52</v>
      </c>
      <c r="D465" s="561"/>
      <c r="E465" s="389">
        <v>14559</v>
      </c>
      <c r="F465" s="388">
        <f t="shared" si="23"/>
        <v>3613</v>
      </c>
      <c r="G465" s="466">
        <f t="shared" si="21"/>
        <v>2588</v>
      </c>
      <c r="H465" s="465">
        <v>90</v>
      </c>
    </row>
    <row r="466" spans="1:8" x14ac:dyDescent="0.2">
      <c r="A466" s="378">
        <v>482</v>
      </c>
      <c r="B466" s="386"/>
      <c r="C466" s="558">
        <f t="shared" si="22"/>
        <v>67.55</v>
      </c>
      <c r="D466" s="561"/>
      <c r="E466" s="389">
        <v>14559</v>
      </c>
      <c r="F466" s="388">
        <f t="shared" si="23"/>
        <v>3611</v>
      </c>
      <c r="G466" s="466">
        <f t="shared" si="21"/>
        <v>2586</v>
      </c>
      <c r="H466" s="465">
        <v>90</v>
      </c>
    </row>
    <row r="467" spans="1:8" x14ac:dyDescent="0.2">
      <c r="A467" s="378">
        <v>483</v>
      </c>
      <c r="B467" s="386"/>
      <c r="C467" s="558">
        <f t="shared" si="22"/>
        <v>67.58</v>
      </c>
      <c r="D467" s="561"/>
      <c r="E467" s="389">
        <v>14559</v>
      </c>
      <c r="F467" s="388">
        <f t="shared" si="23"/>
        <v>3609</v>
      </c>
      <c r="G467" s="466">
        <f t="shared" si="21"/>
        <v>2585</v>
      </c>
      <c r="H467" s="465">
        <v>90</v>
      </c>
    </row>
    <row r="468" spans="1:8" x14ac:dyDescent="0.2">
      <c r="A468" s="378">
        <v>484</v>
      </c>
      <c r="B468" s="386"/>
      <c r="C468" s="558">
        <f t="shared" si="22"/>
        <v>67.61</v>
      </c>
      <c r="D468" s="561"/>
      <c r="E468" s="389">
        <v>14559</v>
      </c>
      <c r="F468" s="388">
        <f t="shared" si="23"/>
        <v>3608</v>
      </c>
      <c r="G468" s="466">
        <f t="shared" si="21"/>
        <v>2584</v>
      </c>
      <c r="H468" s="465">
        <v>90</v>
      </c>
    </row>
    <row r="469" spans="1:8" x14ac:dyDescent="0.2">
      <c r="A469" s="378">
        <v>485</v>
      </c>
      <c r="B469" s="386"/>
      <c r="C469" s="558">
        <f t="shared" si="22"/>
        <v>67.63</v>
      </c>
      <c r="D469" s="561"/>
      <c r="E469" s="389">
        <v>14559</v>
      </c>
      <c r="F469" s="388">
        <f t="shared" si="23"/>
        <v>3607</v>
      </c>
      <c r="G469" s="466">
        <f t="shared" si="21"/>
        <v>2583</v>
      </c>
      <c r="H469" s="465">
        <v>90</v>
      </c>
    </row>
    <row r="470" spans="1:8" x14ac:dyDescent="0.2">
      <c r="A470" s="378">
        <v>486</v>
      </c>
      <c r="B470" s="386"/>
      <c r="C470" s="558">
        <f t="shared" si="22"/>
        <v>67.66</v>
      </c>
      <c r="D470" s="561"/>
      <c r="E470" s="389">
        <v>14559</v>
      </c>
      <c r="F470" s="388">
        <f t="shared" si="23"/>
        <v>3605</v>
      </c>
      <c r="G470" s="466">
        <f t="shared" si="21"/>
        <v>2582</v>
      </c>
      <c r="H470" s="465">
        <v>90</v>
      </c>
    </row>
    <row r="471" spans="1:8" x14ac:dyDescent="0.2">
      <c r="A471" s="378">
        <v>487</v>
      </c>
      <c r="B471" s="386"/>
      <c r="C471" s="558">
        <f t="shared" si="22"/>
        <v>67.69</v>
      </c>
      <c r="D471" s="561"/>
      <c r="E471" s="389">
        <v>14559</v>
      </c>
      <c r="F471" s="388">
        <f t="shared" si="23"/>
        <v>3604</v>
      </c>
      <c r="G471" s="466">
        <f t="shared" si="21"/>
        <v>2581</v>
      </c>
      <c r="H471" s="465">
        <v>90</v>
      </c>
    </row>
    <row r="472" spans="1:8" x14ac:dyDescent="0.2">
      <c r="A472" s="378">
        <v>488</v>
      </c>
      <c r="B472" s="386"/>
      <c r="C472" s="558">
        <f t="shared" si="22"/>
        <v>67.72</v>
      </c>
      <c r="D472" s="561"/>
      <c r="E472" s="389">
        <v>14559</v>
      </c>
      <c r="F472" s="388">
        <f t="shared" si="23"/>
        <v>3602</v>
      </c>
      <c r="G472" s="466">
        <f t="shared" si="21"/>
        <v>2580</v>
      </c>
      <c r="H472" s="465">
        <v>90</v>
      </c>
    </row>
    <row r="473" spans="1:8" x14ac:dyDescent="0.2">
      <c r="A473" s="378">
        <v>489</v>
      </c>
      <c r="B473" s="386"/>
      <c r="C473" s="558">
        <f t="shared" si="22"/>
        <v>67.75</v>
      </c>
      <c r="D473" s="561"/>
      <c r="E473" s="389">
        <v>14559</v>
      </c>
      <c r="F473" s="388">
        <f t="shared" si="23"/>
        <v>3601</v>
      </c>
      <c r="G473" s="466">
        <f t="shared" si="21"/>
        <v>2579</v>
      </c>
      <c r="H473" s="465">
        <v>90</v>
      </c>
    </row>
    <row r="474" spans="1:8" x14ac:dyDescent="0.2">
      <c r="A474" s="378">
        <v>490</v>
      </c>
      <c r="B474" s="386"/>
      <c r="C474" s="558">
        <f t="shared" si="22"/>
        <v>67.78</v>
      </c>
      <c r="D474" s="561"/>
      <c r="E474" s="389">
        <v>14559</v>
      </c>
      <c r="F474" s="388">
        <f t="shared" si="23"/>
        <v>3599</v>
      </c>
      <c r="G474" s="466">
        <f t="shared" si="21"/>
        <v>2578</v>
      </c>
      <c r="H474" s="465">
        <v>90</v>
      </c>
    </row>
    <row r="475" spans="1:8" x14ac:dyDescent="0.2">
      <c r="A475" s="378">
        <v>491</v>
      </c>
      <c r="B475" s="386"/>
      <c r="C475" s="558">
        <f t="shared" si="22"/>
        <v>67.81</v>
      </c>
      <c r="D475" s="561"/>
      <c r="E475" s="389">
        <v>14559</v>
      </c>
      <c r="F475" s="388">
        <f t="shared" si="23"/>
        <v>3598</v>
      </c>
      <c r="G475" s="466">
        <f t="shared" si="21"/>
        <v>2576</v>
      </c>
      <c r="H475" s="465">
        <v>90</v>
      </c>
    </row>
    <row r="476" spans="1:8" x14ac:dyDescent="0.2">
      <c r="A476" s="378">
        <v>492</v>
      </c>
      <c r="B476" s="386"/>
      <c r="C476" s="558">
        <f t="shared" si="22"/>
        <v>67.84</v>
      </c>
      <c r="D476" s="561"/>
      <c r="E476" s="389">
        <v>14559</v>
      </c>
      <c r="F476" s="388">
        <f t="shared" si="23"/>
        <v>3596</v>
      </c>
      <c r="G476" s="466">
        <f t="shared" si="21"/>
        <v>2575</v>
      </c>
      <c r="H476" s="465">
        <v>90</v>
      </c>
    </row>
    <row r="477" spans="1:8" x14ac:dyDescent="0.2">
      <c r="A477" s="378">
        <v>493</v>
      </c>
      <c r="B477" s="386"/>
      <c r="C477" s="558">
        <f t="shared" si="22"/>
        <v>67.87</v>
      </c>
      <c r="D477" s="561"/>
      <c r="E477" s="389">
        <v>14559</v>
      </c>
      <c r="F477" s="388">
        <f t="shared" si="23"/>
        <v>3594</v>
      </c>
      <c r="G477" s="466">
        <f t="shared" si="21"/>
        <v>2574</v>
      </c>
      <c r="H477" s="465">
        <v>90</v>
      </c>
    </row>
    <row r="478" spans="1:8" x14ac:dyDescent="0.2">
      <c r="A478" s="378">
        <v>494</v>
      </c>
      <c r="B478" s="386"/>
      <c r="C478" s="558">
        <f t="shared" si="22"/>
        <v>67.89</v>
      </c>
      <c r="D478" s="561"/>
      <c r="E478" s="389">
        <v>14559</v>
      </c>
      <c r="F478" s="388">
        <f t="shared" si="23"/>
        <v>3593</v>
      </c>
      <c r="G478" s="466">
        <f t="shared" si="21"/>
        <v>2573</v>
      </c>
      <c r="H478" s="465">
        <v>90</v>
      </c>
    </row>
    <row r="479" spans="1:8" x14ac:dyDescent="0.2">
      <c r="A479" s="378">
        <v>495</v>
      </c>
      <c r="B479" s="386"/>
      <c r="C479" s="558">
        <f t="shared" si="22"/>
        <v>67.92</v>
      </c>
      <c r="D479" s="561"/>
      <c r="E479" s="389">
        <v>14559</v>
      </c>
      <c r="F479" s="388">
        <f t="shared" si="23"/>
        <v>3592</v>
      </c>
      <c r="G479" s="466">
        <f t="shared" si="21"/>
        <v>2572</v>
      </c>
      <c r="H479" s="465">
        <v>90</v>
      </c>
    </row>
    <row r="480" spans="1:8" x14ac:dyDescent="0.2">
      <c r="A480" s="378">
        <v>496</v>
      </c>
      <c r="B480" s="386"/>
      <c r="C480" s="558">
        <f t="shared" si="22"/>
        <v>67.95</v>
      </c>
      <c r="D480" s="561"/>
      <c r="E480" s="389">
        <v>14559</v>
      </c>
      <c r="F480" s="388">
        <f t="shared" si="23"/>
        <v>3590</v>
      </c>
      <c r="G480" s="466">
        <f t="shared" si="21"/>
        <v>2571</v>
      </c>
      <c r="H480" s="465">
        <v>90</v>
      </c>
    </row>
    <row r="481" spans="1:8" x14ac:dyDescent="0.2">
      <c r="A481" s="378">
        <v>497</v>
      </c>
      <c r="B481" s="386"/>
      <c r="C481" s="558">
        <f t="shared" si="22"/>
        <v>67.98</v>
      </c>
      <c r="D481" s="561"/>
      <c r="E481" s="389">
        <v>14559</v>
      </c>
      <c r="F481" s="388">
        <f t="shared" si="23"/>
        <v>3589</v>
      </c>
      <c r="G481" s="466">
        <f t="shared" si="21"/>
        <v>2570</v>
      </c>
      <c r="H481" s="465">
        <v>90</v>
      </c>
    </row>
    <row r="482" spans="1:8" x14ac:dyDescent="0.2">
      <c r="A482" s="378">
        <v>498</v>
      </c>
      <c r="B482" s="386"/>
      <c r="C482" s="558">
        <f t="shared" si="22"/>
        <v>68.010000000000005</v>
      </c>
      <c r="D482" s="561"/>
      <c r="E482" s="389">
        <v>14559</v>
      </c>
      <c r="F482" s="388">
        <f t="shared" si="23"/>
        <v>3587</v>
      </c>
      <c r="G482" s="466">
        <f t="shared" si="21"/>
        <v>2569</v>
      </c>
      <c r="H482" s="465">
        <v>90</v>
      </c>
    </row>
    <row r="483" spans="1:8" x14ac:dyDescent="0.2">
      <c r="A483" s="378">
        <v>499</v>
      </c>
      <c r="B483" s="386"/>
      <c r="C483" s="558">
        <f t="shared" si="22"/>
        <v>68.040000000000006</v>
      </c>
      <c r="D483" s="561"/>
      <c r="E483" s="389">
        <v>14559</v>
      </c>
      <c r="F483" s="388">
        <f t="shared" si="23"/>
        <v>3586</v>
      </c>
      <c r="G483" s="466">
        <f t="shared" si="21"/>
        <v>2568</v>
      </c>
      <c r="H483" s="465">
        <v>90</v>
      </c>
    </row>
    <row r="484" spans="1:8" x14ac:dyDescent="0.2">
      <c r="A484" s="378">
        <v>500</v>
      </c>
      <c r="B484" s="386"/>
      <c r="C484" s="558">
        <f t="shared" si="22"/>
        <v>68.069999999999993</v>
      </c>
      <c r="D484" s="561"/>
      <c r="E484" s="389">
        <v>14559</v>
      </c>
      <c r="F484" s="388">
        <f t="shared" si="23"/>
        <v>3584</v>
      </c>
      <c r="G484" s="466">
        <f t="shared" si="21"/>
        <v>2567</v>
      </c>
      <c r="H484" s="465">
        <v>90</v>
      </c>
    </row>
    <row r="485" spans="1:8" x14ac:dyDescent="0.2">
      <c r="A485" s="378">
        <v>501</v>
      </c>
      <c r="B485" s="386"/>
      <c r="C485" s="558">
        <f t="shared" si="22"/>
        <v>68.09</v>
      </c>
      <c r="D485" s="561"/>
      <c r="E485" s="389">
        <v>14559</v>
      </c>
      <c r="F485" s="388">
        <f t="shared" si="23"/>
        <v>3583</v>
      </c>
      <c r="G485" s="466">
        <f t="shared" si="21"/>
        <v>2566</v>
      </c>
      <c r="H485" s="465">
        <v>90</v>
      </c>
    </row>
    <row r="486" spans="1:8" x14ac:dyDescent="0.2">
      <c r="A486" s="378">
        <v>502</v>
      </c>
      <c r="B486" s="386"/>
      <c r="C486" s="558">
        <f t="shared" si="22"/>
        <v>68.12</v>
      </c>
      <c r="D486" s="561"/>
      <c r="E486" s="389">
        <v>14559</v>
      </c>
      <c r="F486" s="388">
        <f t="shared" si="23"/>
        <v>3582</v>
      </c>
      <c r="G486" s="466">
        <f t="shared" si="21"/>
        <v>2565</v>
      </c>
      <c r="H486" s="465">
        <v>90</v>
      </c>
    </row>
    <row r="487" spans="1:8" x14ac:dyDescent="0.2">
      <c r="A487" s="378">
        <v>503</v>
      </c>
      <c r="B487" s="386"/>
      <c r="C487" s="558">
        <f t="shared" si="22"/>
        <v>68.150000000000006</v>
      </c>
      <c r="D487" s="561"/>
      <c r="E487" s="389">
        <v>14559</v>
      </c>
      <c r="F487" s="388">
        <f t="shared" si="23"/>
        <v>3580</v>
      </c>
      <c r="G487" s="466">
        <f t="shared" si="21"/>
        <v>2564</v>
      </c>
      <c r="H487" s="465">
        <v>90</v>
      </c>
    </row>
    <row r="488" spans="1:8" x14ac:dyDescent="0.2">
      <c r="A488" s="378">
        <v>504</v>
      </c>
      <c r="B488" s="386"/>
      <c r="C488" s="558">
        <f t="shared" si="22"/>
        <v>68.180000000000007</v>
      </c>
      <c r="D488" s="561"/>
      <c r="E488" s="389">
        <v>14559</v>
      </c>
      <c r="F488" s="388">
        <f t="shared" si="23"/>
        <v>3579</v>
      </c>
      <c r="G488" s="466">
        <f t="shared" si="21"/>
        <v>2562</v>
      </c>
      <c r="H488" s="465">
        <v>90</v>
      </c>
    </row>
    <row r="489" spans="1:8" x14ac:dyDescent="0.2">
      <c r="A489" s="378">
        <v>505</v>
      </c>
      <c r="B489" s="386"/>
      <c r="C489" s="558">
        <f t="shared" si="22"/>
        <v>68.209999999999994</v>
      </c>
      <c r="D489" s="561"/>
      <c r="E489" s="389">
        <v>14559</v>
      </c>
      <c r="F489" s="388">
        <f t="shared" si="23"/>
        <v>3577</v>
      </c>
      <c r="G489" s="466">
        <f t="shared" si="21"/>
        <v>2561</v>
      </c>
      <c r="H489" s="465">
        <v>90</v>
      </c>
    </row>
    <row r="490" spans="1:8" x14ac:dyDescent="0.2">
      <c r="A490" s="378">
        <v>506</v>
      </c>
      <c r="B490" s="386"/>
      <c r="C490" s="558">
        <f t="shared" si="22"/>
        <v>68.239999999999995</v>
      </c>
      <c r="D490" s="561"/>
      <c r="E490" s="389">
        <v>14559</v>
      </c>
      <c r="F490" s="388">
        <f t="shared" si="23"/>
        <v>3575</v>
      </c>
      <c r="G490" s="466">
        <f t="shared" si="21"/>
        <v>2560</v>
      </c>
      <c r="H490" s="465">
        <v>90</v>
      </c>
    </row>
    <row r="491" spans="1:8" x14ac:dyDescent="0.2">
      <c r="A491" s="378">
        <v>507</v>
      </c>
      <c r="B491" s="386"/>
      <c r="C491" s="558">
        <f t="shared" si="22"/>
        <v>68.260000000000005</v>
      </c>
      <c r="D491" s="561"/>
      <c r="E491" s="389">
        <v>14559</v>
      </c>
      <c r="F491" s="388">
        <f t="shared" si="23"/>
        <v>3574</v>
      </c>
      <c r="G491" s="466">
        <f t="shared" si="21"/>
        <v>2559</v>
      </c>
      <c r="H491" s="465">
        <v>90</v>
      </c>
    </row>
    <row r="492" spans="1:8" x14ac:dyDescent="0.2">
      <c r="A492" s="378">
        <v>508</v>
      </c>
      <c r="B492" s="386"/>
      <c r="C492" s="558">
        <f t="shared" si="22"/>
        <v>68.290000000000006</v>
      </c>
      <c r="D492" s="561"/>
      <c r="E492" s="389">
        <v>14559</v>
      </c>
      <c r="F492" s="388">
        <f t="shared" si="23"/>
        <v>3573</v>
      </c>
      <c r="G492" s="466">
        <f t="shared" si="21"/>
        <v>2558</v>
      </c>
      <c r="H492" s="465">
        <v>90</v>
      </c>
    </row>
    <row r="493" spans="1:8" x14ac:dyDescent="0.2">
      <c r="A493" s="378">
        <v>509</v>
      </c>
      <c r="B493" s="386"/>
      <c r="C493" s="558">
        <f t="shared" si="22"/>
        <v>68.319999999999993</v>
      </c>
      <c r="D493" s="561"/>
      <c r="E493" s="389">
        <v>14559</v>
      </c>
      <c r="F493" s="388">
        <f t="shared" si="23"/>
        <v>3571</v>
      </c>
      <c r="G493" s="466">
        <f t="shared" si="21"/>
        <v>2557</v>
      </c>
      <c r="H493" s="465">
        <v>90</v>
      </c>
    </row>
    <row r="494" spans="1:8" x14ac:dyDescent="0.2">
      <c r="A494" s="378">
        <v>510</v>
      </c>
      <c r="B494" s="386"/>
      <c r="C494" s="558">
        <f t="shared" si="22"/>
        <v>68.349999999999994</v>
      </c>
      <c r="D494" s="561"/>
      <c r="E494" s="389">
        <v>14559</v>
      </c>
      <c r="F494" s="388">
        <f t="shared" si="23"/>
        <v>3570</v>
      </c>
      <c r="G494" s="466">
        <f t="shared" si="21"/>
        <v>2556</v>
      </c>
      <c r="H494" s="465">
        <v>90</v>
      </c>
    </row>
    <row r="495" spans="1:8" x14ac:dyDescent="0.2">
      <c r="A495" s="378">
        <v>511</v>
      </c>
      <c r="B495" s="386"/>
      <c r="C495" s="558">
        <f t="shared" si="22"/>
        <v>68.38</v>
      </c>
      <c r="D495" s="561"/>
      <c r="E495" s="389">
        <v>14559</v>
      </c>
      <c r="F495" s="388">
        <f t="shared" si="23"/>
        <v>3568</v>
      </c>
      <c r="G495" s="466">
        <f t="shared" si="21"/>
        <v>2555</v>
      </c>
      <c r="H495" s="465">
        <v>90</v>
      </c>
    </row>
    <row r="496" spans="1:8" x14ac:dyDescent="0.2">
      <c r="A496" s="378">
        <v>512</v>
      </c>
      <c r="B496" s="386"/>
      <c r="C496" s="558">
        <f t="shared" si="22"/>
        <v>68.400000000000006</v>
      </c>
      <c r="D496" s="561"/>
      <c r="E496" s="389">
        <v>14559</v>
      </c>
      <c r="F496" s="388">
        <f t="shared" si="23"/>
        <v>3567</v>
      </c>
      <c r="G496" s="466">
        <f t="shared" si="21"/>
        <v>2554</v>
      </c>
      <c r="H496" s="465">
        <v>90</v>
      </c>
    </row>
    <row r="497" spans="1:8" x14ac:dyDescent="0.2">
      <c r="A497" s="378">
        <v>513</v>
      </c>
      <c r="B497" s="386"/>
      <c r="C497" s="558">
        <f t="shared" si="22"/>
        <v>68.430000000000007</v>
      </c>
      <c r="D497" s="561"/>
      <c r="E497" s="389">
        <v>14559</v>
      </c>
      <c r="F497" s="388">
        <f t="shared" si="23"/>
        <v>3566</v>
      </c>
      <c r="G497" s="466">
        <f t="shared" si="21"/>
        <v>2553</v>
      </c>
      <c r="H497" s="465">
        <v>90</v>
      </c>
    </row>
    <row r="498" spans="1:8" x14ac:dyDescent="0.2">
      <c r="A498" s="378">
        <v>514</v>
      </c>
      <c r="B498" s="386"/>
      <c r="C498" s="558">
        <f t="shared" si="22"/>
        <v>68.459999999999994</v>
      </c>
      <c r="D498" s="561"/>
      <c r="E498" s="389">
        <v>14559</v>
      </c>
      <c r="F498" s="388">
        <f t="shared" si="23"/>
        <v>3564</v>
      </c>
      <c r="G498" s="466">
        <f t="shared" si="21"/>
        <v>2552</v>
      </c>
      <c r="H498" s="465">
        <v>90</v>
      </c>
    </row>
    <row r="499" spans="1:8" x14ac:dyDescent="0.2">
      <c r="A499" s="378">
        <v>515</v>
      </c>
      <c r="B499" s="386"/>
      <c r="C499" s="558">
        <f t="shared" si="22"/>
        <v>68.489999999999995</v>
      </c>
      <c r="D499" s="561"/>
      <c r="E499" s="389">
        <v>14559</v>
      </c>
      <c r="F499" s="388">
        <f t="shared" si="23"/>
        <v>3563</v>
      </c>
      <c r="G499" s="466">
        <f t="shared" si="21"/>
        <v>2551</v>
      </c>
      <c r="H499" s="465">
        <v>90</v>
      </c>
    </row>
    <row r="500" spans="1:8" x14ac:dyDescent="0.2">
      <c r="A500" s="378">
        <v>516</v>
      </c>
      <c r="B500" s="386"/>
      <c r="C500" s="558">
        <f t="shared" si="22"/>
        <v>68.52</v>
      </c>
      <c r="D500" s="561"/>
      <c r="E500" s="389">
        <v>14559</v>
      </c>
      <c r="F500" s="388">
        <f t="shared" si="23"/>
        <v>3561</v>
      </c>
      <c r="G500" s="466">
        <f t="shared" si="21"/>
        <v>2550</v>
      </c>
      <c r="H500" s="465">
        <v>90</v>
      </c>
    </row>
    <row r="501" spans="1:8" x14ac:dyDescent="0.2">
      <c r="A501" s="378">
        <v>517</v>
      </c>
      <c r="B501" s="386"/>
      <c r="C501" s="558">
        <f t="shared" si="22"/>
        <v>68.540000000000006</v>
      </c>
      <c r="D501" s="561"/>
      <c r="E501" s="389">
        <v>14559</v>
      </c>
      <c r="F501" s="388">
        <f t="shared" si="23"/>
        <v>3560</v>
      </c>
      <c r="G501" s="466">
        <f t="shared" si="21"/>
        <v>2549</v>
      </c>
      <c r="H501" s="465">
        <v>90</v>
      </c>
    </row>
    <row r="502" spans="1:8" x14ac:dyDescent="0.2">
      <c r="A502" s="378">
        <v>518</v>
      </c>
      <c r="B502" s="386"/>
      <c r="C502" s="558">
        <f t="shared" si="22"/>
        <v>68.569999999999993</v>
      </c>
      <c r="D502" s="561"/>
      <c r="E502" s="389">
        <v>14559</v>
      </c>
      <c r="F502" s="388">
        <f t="shared" si="23"/>
        <v>3559</v>
      </c>
      <c r="G502" s="466">
        <f t="shared" si="21"/>
        <v>2548</v>
      </c>
      <c r="H502" s="465">
        <v>90</v>
      </c>
    </row>
    <row r="503" spans="1:8" x14ac:dyDescent="0.2">
      <c r="A503" s="378">
        <v>519</v>
      </c>
      <c r="B503" s="386"/>
      <c r="C503" s="558">
        <f t="shared" si="22"/>
        <v>68.599999999999994</v>
      </c>
      <c r="D503" s="561"/>
      <c r="E503" s="389">
        <v>14559</v>
      </c>
      <c r="F503" s="388">
        <f t="shared" si="23"/>
        <v>3557</v>
      </c>
      <c r="G503" s="466">
        <f t="shared" si="21"/>
        <v>2547</v>
      </c>
      <c r="H503" s="465">
        <v>90</v>
      </c>
    </row>
    <row r="504" spans="1:8" x14ac:dyDescent="0.2">
      <c r="A504" s="378">
        <v>520</v>
      </c>
      <c r="B504" s="386"/>
      <c r="C504" s="558">
        <f t="shared" si="22"/>
        <v>68.63</v>
      </c>
      <c r="D504" s="561"/>
      <c r="E504" s="389">
        <v>14559</v>
      </c>
      <c r="F504" s="388">
        <f t="shared" si="23"/>
        <v>3556</v>
      </c>
      <c r="G504" s="466">
        <f t="shared" si="21"/>
        <v>2546</v>
      </c>
      <c r="H504" s="465">
        <v>90</v>
      </c>
    </row>
    <row r="505" spans="1:8" x14ac:dyDescent="0.2">
      <c r="A505" s="378">
        <v>521</v>
      </c>
      <c r="B505" s="386"/>
      <c r="C505" s="558">
        <f t="shared" si="22"/>
        <v>68.650000000000006</v>
      </c>
      <c r="D505" s="561"/>
      <c r="E505" s="389">
        <v>14559</v>
      </c>
      <c r="F505" s="388">
        <f t="shared" si="23"/>
        <v>3555</v>
      </c>
      <c r="G505" s="466">
        <f t="shared" si="21"/>
        <v>2545</v>
      </c>
      <c r="H505" s="465">
        <v>90</v>
      </c>
    </row>
    <row r="506" spans="1:8" x14ac:dyDescent="0.2">
      <c r="A506" s="378">
        <v>522</v>
      </c>
      <c r="B506" s="386"/>
      <c r="C506" s="558">
        <f t="shared" si="22"/>
        <v>68.680000000000007</v>
      </c>
      <c r="D506" s="561"/>
      <c r="E506" s="389">
        <v>14559</v>
      </c>
      <c r="F506" s="388">
        <f t="shared" si="23"/>
        <v>3553</v>
      </c>
      <c r="G506" s="466">
        <f t="shared" si="21"/>
        <v>2544</v>
      </c>
      <c r="H506" s="465">
        <v>90</v>
      </c>
    </row>
    <row r="507" spans="1:8" x14ac:dyDescent="0.2">
      <c r="A507" s="378">
        <v>523</v>
      </c>
      <c r="B507" s="386"/>
      <c r="C507" s="558">
        <f t="shared" si="22"/>
        <v>68.709999999999994</v>
      </c>
      <c r="D507" s="561"/>
      <c r="E507" s="389">
        <v>14559</v>
      </c>
      <c r="F507" s="388">
        <f t="shared" si="23"/>
        <v>3552</v>
      </c>
      <c r="G507" s="466">
        <f t="shared" si="21"/>
        <v>2543</v>
      </c>
      <c r="H507" s="465">
        <v>90</v>
      </c>
    </row>
    <row r="508" spans="1:8" x14ac:dyDescent="0.2">
      <c r="A508" s="378">
        <v>524</v>
      </c>
      <c r="B508" s="386"/>
      <c r="C508" s="558">
        <f t="shared" si="22"/>
        <v>68.739999999999995</v>
      </c>
      <c r="D508" s="561"/>
      <c r="E508" s="389">
        <v>14559</v>
      </c>
      <c r="F508" s="388">
        <f t="shared" si="23"/>
        <v>3550</v>
      </c>
      <c r="G508" s="466">
        <f t="shared" si="21"/>
        <v>2542</v>
      </c>
      <c r="H508" s="465">
        <v>90</v>
      </c>
    </row>
    <row r="509" spans="1:8" x14ac:dyDescent="0.2">
      <c r="A509" s="378">
        <v>525</v>
      </c>
      <c r="B509" s="386"/>
      <c r="C509" s="558">
        <f t="shared" si="22"/>
        <v>68.760000000000005</v>
      </c>
      <c r="D509" s="561"/>
      <c r="E509" s="389">
        <v>14559</v>
      </c>
      <c r="F509" s="388">
        <f t="shared" si="23"/>
        <v>3549</v>
      </c>
      <c r="G509" s="466">
        <f t="shared" si="21"/>
        <v>2541</v>
      </c>
      <c r="H509" s="465">
        <v>90</v>
      </c>
    </row>
    <row r="510" spans="1:8" x14ac:dyDescent="0.2">
      <c r="A510" s="378">
        <v>526</v>
      </c>
      <c r="B510" s="386"/>
      <c r="C510" s="558">
        <f t="shared" si="22"/>
        <v>68.790000000000006</v>
      </c>
      <c r="D510" s="561"/>
      <c r="E510" s="389">
        <v>14559</v>
      </c>
      <c r="F510" s="388">
        <f t="shared" si="23"/>
        <v>3548</v>
      </c>
      <c r="G510" s="466">
        <f t="shared" si="21"/>
        <v>2540</v>
      </c>
      <c r="H510" s="465">
        <v>90</v>
      </c>
    </row>
    <row r="511" spans="1:8" x14ac:dyDescent="0.2">
      <c r="A511" s="378">
        <v>527</v>
      </c>
      <c r="B511" s="386"/>
      <c r="C511" s="558">
        <f t="shared" si="22"/>
        <v>68.819999999999993</v>
      </c>
      <c r="D511" s="561"/>
      <c r="E511" s="389">
        <v>14559</v>
      </c>
      <c r="F511" s="388">
        <f t="shared" si="23"/>
        <v>3546</v>
      </c>
      <c r="G511" s="466">
        <f t="shared" si="21"/>
        <v>2539</v>
      </c>
      <c r="H511" s="465">
        <v>90</v>
      </c>
    </row>
    <row r="512" spans="1:8" x14ac:dyDescent="0.2">
      <c r="A512" s="378">
        <v>528</v>
      </c>
      <c r="B512" s="386"/>
      <c r="C512" s="558">
        <f t="shared" si="22"/>
        <v>68.849999999999994</v>
      </c>
      <c r="D512" s="561"/>
      <c r="E512" s="389">
        <v>14559</v>
      </c>
      <c r="F512" s="388">
        <f t="shared" si="23"/>
        <v>3545</v>
      </c>
      <c r="G512" s="466">
        <f t="shared" si="21"/>
        <v>2538</v>
      </c>
      <c r="H512" s="465">
        <v>90</v>
      </c>
    </row>
    <row r="513" spans="1:8" x14ac:dyDescent="0.2">
      <c r="A513" s="378">
        <v>529</v>
      </c>
      <c r="B513" s="386"/>
      <c r="C513" s="558">
        <f t="shared" si="22"/>
        <v>68.87</v>
      </c>
      <c r="D513" s="561"/>
      <c r="E513" s="389">
        <v>14559</v>
      </c>
      <c r="F513" s="388">
        <f t="shared" si="23"/>
        <v>3544</v>
      </c>
      <c r="G513" s="466">
        <f t="shared" si="21"/>
        <v>2537</v>
      </c>
      <c r="H513" s="465">
        <v>90</v>
      </c>
    </row>
    <row r="514" spans="1:8" x14ac:dyDescent="0.2">
      <c r="A514" s="378">
        <v>530</v>
      </c>
      <c r="B514" s="386"/>
      <c r="C514" s="558">
        <f t="shared" si="22"/>
        <v>68.900000000000006</v>
      </c>
      <c r="D514" s="561"/>
      <c r="E514" s="389">
        <v>14559</v>
      </c>
      <c r="F514" s="388">
        <f t="shared" si="23"/>
        <v>3542</v>
      </c>
      <c r="G514" s="466">
        <f t="shared" si="21"/>
        <v>2536</v>
      </c>
      <c r="H514" s="465">
        <v>90</v>
      </c>
    </row>
    <row r="515" spans="1:8" x14ac:dyDescent="0.2">
      <c r="A515" s="378">
        <v>531</v>
      </c>
      <c r="B515" s="386"/>
      <c r="C515" s="558">
        <f t="shared" si="22"/>
        <v>68.930000000000007</v>
      </c>
      <c r="D515" s="561"/>
      <c r="E515" s="389">
        <v>14559</v>
      </c>
      <c r="F515" s="388">
        <f t="shared" si="23"/>
        <v>3541</v>
      </c>
      <c r="G515" s="466">
        <f t="shared" si="21"/>
        <v>2535</v>
      </c>
      <c r="H515" s="465">
        <v>90</v>
      </c>
    </row>
    <row r="516" spans="1:8" x14ac:dyDescent="0.2">
      <c r="A516" s="378">
        <v>532</v>
      </c>
      <c r="B516" s="386"/>
      <c r="C516" s="558">
        <f t="shared" si="22"/>
        <v>68.959999999999994</v>
      </c>
      <c r="D516" s="561"/>
      <c r="E516" s="389">
        <v>14559</v>
      </c>
      <c r="F516" s="388">
        <f t="shared" si="23"/>
        <v>3539</v>
      </c>
      <c r="G516" s="466">
        <f t="shared" si="21"/>
        <v>2533</v>
      </c>
      <c r="H516" s="465">
        <v>90</v>
      </c>
    </row>
    <row r="517" spans="1:8" x14ac:dyDescent="0.2">
      <c r="A517" s="378">
        <v>533</v>
      </c>
      <c r="B517" s="386"/>
      <c r="C517" s="558">
        <f t="shared" si="22"/>
        <v>68.98</v>
      </c>
      <c r="D517" s="561"/>
      <c r="E517" s="389">
        <v>14559</v>
      </c>
      <c r="F517" s="388">
        <f t="shared" si="23"/>
        <v>3538</v>
      </c>
      <c r="G517" s="466">
        <f t="shared" si="21"/>
        <v>2533</v>
      </c>
      <c r="H517" s="465">
        <v>90</v>
      </c>
    </row>
    <row r="518" spans="1:8" x14ac:dyDescent="0.2">
      <c r="A518" s="378">
        <v>534</v>
      </c>
      <c r="B518" s="386"/>
      <c r="C518" s="558">
        <f t="shared" si="22"/>
        <v>69.010000000000005</v>
      </c>
      <c r="D518" s="561"/>
      <c r="E518" s="389">
        <v>14559</v>
      </c>
      <c r="F518" s="388">
        <f t="shared" si="23"/>
        <v>3537</v>
      </c>
      <c r="G518" s="466">
        <f t="shared" si="21"/>
        <v>2532</v>
      </c>
      <c r="H518" s="465">
        <v>90</v>
      </c>
    </row>
    <row r="519" spans="1:8" x14ac:dyDescent="0.2">
      <c r="A519" s="378">
        <v>535</v>
      </c>
      <c r="B519" s="386"/>
      <c r="C519" s="558">
        <f t="shared" si="22"/>
        <v>69.040000000000006</v>
      </c>
      <c r="D519" s="561"/>
      <c r="E519" s="389">
        <v>14559</v>
      </c>
      <c r="F519" s="388">
        <f t="shared" si="23"/>
        <v>3535</v>
      </c>
      <c r="G519" s="466">
        <f t="shared" si="21"/>
        <v>2531</v>
      </c>
      <c r="H519" s="465">
        <v>90</v>
      </c>
    </row>
    <row r="520" spans="1:8" x14ac:dyDescent="0.2">
      <c r="A520" s="378">
        <v>536</v>
      </c>
      <c r="B520" s="386"/>
      <c r="C520" s="558">
        <f t="shared" si="22"/>
        <v>69.06</v>
      </c>
      <c r="D520" s="561"/>
      <c r="E520" s="389">
        <v>14559</v>
      </c>
      <c r="F520" s="388">
        <f t="shared" si="23"/>
        <v>3534</v>
      </c>
      <c r="G520" s="466">
        <f t="shared" si="21"/>
        <v>2530</v>
      </c>
      <c r="H520" s="465">
        <v>90</v>
      </c>
    </row>
    <row r="521" spans="1:8" x14ac:dyDescent="0.2">
      <c r="A521" s="378">
        <v>537</v>
      </c>
      <c r="B521" s="386"/>
      <c r="C521" s="558">
        <f t="shared" si="22"/>
        <v>69.09</v>
      </c>
      <c r="D521" s="561"/>
      <c r="E521" s="389">
        <v>14559</v>
      </c>
      <c r="F521" s="388">
        <f t="shared" si="23"/>
        <v>3533</v>
      </c>
      <c r="G521" s="466">
        <f t="shared" si="21"/>
        <v>2529</v>
      </c>
      <c r="H521" s="465">
        <v>90</v>
      </c>
    </row>
    <row r="522" spans="1:8" x14ac:dyDescent="0.2">
      <c r="A522" s="378">
        <v>538</v>
      </c>
      <c r="B522" s="386"/>
      <c r="C522" s="558">
        <f t="shared" si="22"/>
        <v>69.12</v>
      </c>
      <c r="D522" s="561"/>
      <c r="E522" s="389">
        <v>14559</v>
      </c>
      <c r="F522" s="388">
        <f t="shared" si="23"/>
        <v>3531</v>
      </c>
      <c r="G522" s="466">
        <f t="shared" si="21"/>
        <v>2528</v>
      </c>
      <c r="H522" s="465">
        <v>90</v>
      </c>
    </row>
    <row r="523" spans="1:8" x14ac:dyDescent="0.2">
      <c r="A523" s="378">
        <v>539</v>
      </c>
      <c r="B523" s="386"/>
      <c r="C523" s="558">
        <f t="shared" si="22"/>
        <v>69.14</v>
      </c>
      <c r="D523" s="561"/>
      <c r="E523" s="389">
        <v>14559</v>
      </c>
      <c r="F523" s="388">
        <f t="shared" si="23"/>
        <v>3530</v>
      </c>
      <c r="G523" s="466">
        <f t="shared" si="21"/>
        <v>2527</v>
      </c>
      <c r="H523" s="465">
        <v>90</v>
      </c>
    </row>
    <row r="524" spans="1:8" x14ac:dyDescent="0.2">
      <c r="A524" s="378">
        <v>540</v>
      </c>
      <c r="B524" s="386"/>
      <c r="C524" s="558">
        <f t="shared" si="22"/>
        <v>69.17</v>
      </c>
      <c r="D524" s="561"/>
      <c r="E524" s="389">
        <v>14559</v>
      </c>
      <c r="F524" s="388">
        <f t="shared" si="23"/>
        <v>3529</v>
      </c>
      <c r="G524" s="466">
        <f t="shared" si="21"/>
        <v>2526</v>
      </c>
      <c r="H524" s="465">
        <v>90</v>
      </c>
    </row>
    <row r="525" spans="1:8" x14ac:dyDescent="0.2">
      <c r="A525" s="378">
        <v>541</v>
      </c>
      <c r="B525" s="386"/>
      <c r="C525" s="558">
        <f t="shared" si="22"/>
        <v>69.2</v>
      </c>
      <c r="D525" s="561"/>
      <c r="E525" s="389">
        <v>14559</v>
      </c>
      <c r="F525" s="388">
        <f t="shared" si="23"/>
        <v>3527</v>
      </c>
      <c r="G525" s="466">
        <f t="shared" ref="G525:G588" si="24">ROUND(12*(1/C525*E525),0)</f>
        <v>2525</v>
      </c>
      <c r="H525" s="465">
        <v>90</v>
      </c>
    </row>
    <row r="526" spans="1:8" x14ac:dyDescent="0.2">
      <c r="A526" s="378">
        <v>542</v>
      </c>
      <c r="B526" s="386"/>
      <c r="C526" s="558">
        <f t="shared" si="22"/>
        <v>69.23</v>
      </c>
      <c r="D526" s="561"/>
      <c r="E526" s="389">
        <v>14559</v>
      </c>
      <c r="F526" s="388">
        <f t="shared" si="23"/>
        <v>3526</v>
      </c>
      <c r="G526" s="466">
        <f t="shared" si="24"/>
        <v>2524</v>
      </c>
      <c r="H526" s="465">
        <v>90</v>
      </c>
    </row>
    <row r="527" spans="1:8" x14ac:dyDescent="0.2">
      <c r="A527" s="378">
        <v>543</v>
      </c>
      <c r="B527" s="386"/>
      <c r="C527" s="558">
        <f t="shared" ref="C527:C590" si="25">ROUND(10.899*LN(A527)+A527/150-3,2)</f>
        <v>69.25</v>
      </c>
      <c r="D527" s="561"/>
      <c r="E527" s="389">
        <v>14559</v>
      </c>
      <c r="F527" s="388">
        <f t="shared" ref="F527:F590" si="26">ROUND(12*1.3614*(1/C527*E527)+H527,0)</f>
        <v>3525</v>
      </c>
      <c r="G527" s="466">
        <f t="shared" si="24"/>
        <v>2523</v>
      </c>
      <c r="H527" s="465">
        <v>90</v>
      </c>
    </row>
    <row r="528" spans="1:8" x14ac:dyDescent="0.2">
      <c r="A528" s="378">
        <v>544</v>
      </c>
      <c r="B528" s="386"/>
      <c r="C528" s="558">
        <f t="shared" si="25"/>
        <v>69.28</v>
      </c>
      <c r="D528" s="561"/>
      <c r="E528" s="389">
        <v>14559</v>
      </c>
      <c r="F528" s="388">
        <f t="shared" si="26"/>
        <v>3523</v>
      </c>
      <c r="G528" s="466">
        <f t="shared" si="24"/>
        <v>2522</v>
      </c>
      <c r="H528" s="465">
        <v>90</v>
      </c>
    </row>
    <row r="529" spans="1:8" x14ac:dyDescent="0.2">
      <c r="A529" s="378">
        <v>545</v>
      </c>
      <c r="B529" s="386"/>
      <c r="C529" s="558">
        <f t="shared" si="25"/>
        <v>69.31</v>
      </c>
      <c r="D529" s="561"/>
      <c r="E529" s="389">
        <v>14559</v>
      </c>
      <c r="F529" s="388">
        <f t="shared" si="26"/>
        <v>3522</v>
      </c>
      <c r="G529" s="466">
        <f t="shared" si="24"/>
        <v>2521</v>
      </c>
      <c r="H529" s="465">
        <v>90</v>
      </c>
    </row>
    <row r="530" spans="1:8" x14ac:dyDescent="0.2">
      <c r="A530" s="378">
        <v>546</v>
      </c>
      <c r="B530" s="386"/>
      <c r="C530" s="558">
        <f t="shared" si="25"/>
        <v>69.33</v>
      </c>
      <c r="D530" s="561"/>
      <c r="E530" s="389">
        <v>14559</v>
      </c>
      <c r="F530" s="388">
        <f t="shared" si="26"/>
        <v>3521</v>
      </c>
      <c r="G530" s="466">
        <f t="shared" si="24"/>
        <v>2520</v>
      </c>
      <c r="H530" s="465">
        <v>90</v>
      </c>
    </row>
    <row r="531" spans="1:8" x14ac:dyDescent="0.2">
      <c r="A531" s="378">
        <v>547</v>
      </c>
      <c r="B531" s="386"/>
      <c r="C531" s="558">
        <f t="shared" si="25"/>
        <v>69.36</v>
      </c>
      <c r="D531" s="561"/>
      <c r="E531" s="389">
        <v>14559</v>
      </c>
      <c r="F531" s="388">
        <f t="shared" si="26"/>
        <v>3519</v>
      </c>
      <c r="G531" s="466">
        <f t="shared" si="24"/>
        <v>2519</v>
      </c>
      <c r="H531" s="465">
        <v>90</v>
      </c>
    </row>
    <row r="532" spans="1:8" x14ac:dyDescent="0.2">
      <c r="A532" s="378">
        <v>548</v>
      </c>
      <c r="B532" s="386"/>
      <c r="C532" s="558">
        <f t="shared" si="25"/>
        <v>69.39</v>
      </c>
      <c r="D532" s="561"/>
      <c r="E532" s="389">
        <v>14559</v>
      </c>
      <c r="F532" s="388">
        <f t="shared" si="26"/>
        <v>3518</v>
      </c>
      <c r="G532" s="466">
        <f t="shared" si="24"/>
        <v>2518</v>
      </c>
      <c r="H532" s="465">
        <v>90</v>
      </c>
    </row>
    <row r="533" spans="1:8" x14ac:dyDescent="0.2">
      <c r="A533" s="378">
        <v>549</v>
      </c>
      <c r="B533" s="386"/>
      <c r="C533" s="558">
        <f t="shared" si="25"/>
        <v>69.41</v>
      </c>
      <c r="D533" s="561"/>
      <c r="E533" s="389">
        <v>14559</v>
      </c>
      <c r="F533" s="388">
        <f t="shared" si="26"/>
        <v>3517</v>
      </c>
      <c r="G533" s="466">
        <f t="shared" si="24"/>
        <v>2517</v>
      </c>
      <c r="H533" s="465">
        <v>90</v>
      </c>
    </row>
    <row r="534" spans="1:8" x14ac:dyDescent="0.2">
      <c r="A534" s="378">
        <v>550</v>
      </c>
      <c r="B534" s="386"/>
      <c r="C534" s="558">
        <f t="shared" si="25"/>
        <v>69.44</v>
      </c>
      <c r="D534" s="561"/>
      <c r="E534" s="389">
        <v>14559</v>
      </c>
      <c r="F534" s="388">
        <f t="shared" si="26"/>
        <v>3515</v>
      </c>
      <c r="G534" s="466">
        <f t="shared" si="24"/>
        <v>2516</v>
      </c>
      <c r="H534" s="465">
        <v>90</v>
      </c>
    </row>
    <row r="535" spans="1:8" x14ac:dyDescent="0.2">
      <c r="A535" s="378">
        <v>551</v>
      </c>
      <c r="B535" s="386"/>
      <c r="C535" s="558">
        <f t="shared" si="25"/>
        <v>69.459999999999994</v>
      </c>
      <c r="D535" s="561"/>
      <c r="E535" s="389">
        <v>14559</v>
      </c>
      <c r="F535" s="388">
        <f t="shared" si="26"/>
        <v>3514</v>
      </c>
      <c r="G535" s="466">
        <f t="shared" si="24"/>
        <v>2515</v>
      </c>
      <c r="H535" s="465">
        <v>90</v>
      </c>
    </row>
    <row r="536" spans="1:8" x14ac:dyDescent="0.2">
      <c r="A536" s="378">
        <v>552</v>
      </c>
      <c r="B536" s="386"/>
      <c r="C536" s="558">
        <f t="shared" si="25"/>
        <v>69.489999999999995</v>
      </c>
      <c r="D536" s="561"/>
      <c r="E536" s="389">
        <v>14559</v>
      </c>
      <c r="F536" s="388">
        <f t="shared" si="26"/>
        <v>3513</v>
      </c>
      <c r="G536" s="466">
        <f t="shared" si="24"/>
        <v>2514</v>
      </c>
      <c r="H536" s="465">
        <v>90</v>
      </c>
    </row>
    <row r="537" spans="1:8" x14ac:dyDescent="0.2">
      <c r="A537" s="378">
        <v>553</v>
      </c>
      <c r="B537" s="386"/>
      <c r="C537" s="558">
        <f t="shared" si="25"/>
        <v>69.52</v>
      </c>
      <c r="D537" s="561"/>
      <c r="E537" s="389">
        <v>14559</v>
      </c>
      <c r="F537" s="388">
        <f t="shared" si="26"/>
        <v>3511</v>
      </c>
      <c r="G537" s="466">
        <f t="shared" si="24"/>
        <v>2513</v>
      </c>
      <c r="H537" s="465">
        <v>90</v>
      </c>
    </row>
    <row r="538" spans="1:8" x14ac:dyDescent="0.2">
      <c r="A538" s="378">
        <v>554</v>
      </c>
      <c r="B538" s="386"/>
      <c r="C538" s="558">
        <f t="shared" si="25"/>
        <v>69.540000000000006</v>
      </c>
      <c r="D538" s="561"/>
      <c r="E538" s="389">
        <v>14559</v>
      </c>
      <c r="F538" s="388">
        <f t="shared" si="26"/>
        <v>3510</v>
      </c>
      <c r="G538" s="466">
        <f t="shared" si="24"/>
        <v>2512</v>
      </c>
      <c r="H538" s="465">
        <v>90</v>
      </c>
    </row>
    <row r="539" spans="1:8" x14ac:dyDescent="0.2">
      <c r="A539" s="378">
        <v>555</v>
      </c>
      <c r="B539" s="386"/>
      <c r="C539" s="558">
        <f t="shared" si="25"/>
        <v>69.569999999999993</v>
      </c>
      <c r="D539" s="561"/>
      <c r="E539" s="389">
        <v>14559</v>
      </c>
      <c r="F539" s="388">
        <f t="shared" si="26"/>
        <v>3509</v>
      </c>
      <c r="G539" s="466">
        <f t="shared" si="24"/>
        <v>2511</v>
      </c>
      <c r="H539" s="465">
        <v>90</v>
      </c>
    </row>
    <row r="540" spans="1:8" x14ac:dyDescent="0.2">
      <c r="A540" s="378">
        <v>556</v>
      </c>
      <c r="B540" s="386"/>
      <c r="C540" s="558">
        <f t="shared" si="25"/>
        <v>69.599999999999994</v>
      </c>
      <c r="D540" s="561"/>
      <c r="E540" s="389">
        <v>14559</v>
      </c>
      <c r="F540" s="388">
        <f t="shared" si="26"/>
        <v>3507</v>
      </c>
      <c r="G540" s="466">
        <f t="shared" si="24"/>
        <v>2510</v>
      </c>
      <c r="H540" s="465">
        <v>90</v>
      </c>
    </row>
    <row r="541" spans="1:8" x14ac:dyDescent="0.2">
      <c r="A541" s="378">
        <v>557</v>
      </c>
      <c r="B541" s="386"/>
      <c r="C541" s="558">
        <f t="shared" si="25"/>
        <v>69.62</v>
      </c>
      <c r="D541" s="561"/>
      <c r="E541" s="389">
        <v>14559</v>
      </c>
      <c r="F541" s="388">
        <f t="shared" si="26"/>
        <v>3506</v>
      </c>
      <c r="G541" s="466">
        <f t="shared" si="24"/>
        <v>2509</v>
      </c>
      <c r="H541" s="465">
        <v>90</v>
      </c>
    </row>
    <row r="542" spans="1:8" x14ac:dyDescent="0.2">
      <c r="A542" s="378">
        <v>558</v>
      </c>
      <c r="B542" s="386"/>
      <c r="C542" s="558">
        <f t="shared" si="25"/>
        <v>69.650000000000006</v>
      </c>
      <c r="D542" s="561"/>
      <c r="E542" s="389">
        <v>14559</v>
      </c>
      <c r="F542" s="388">
        <f t="shared" si="26"/>
        <v>3505</v>
      </c>
      <c r="G542" s="466">
        <f t="shared" si="24"/>
        <v>2508</v>
      </c>
      <c r="H542" s="465">
        <v>90</v>
      </c>
    </row>
    <row r="543" spans="1:8" x14ac:dyDescent="0.2">
      <c r="A543" s="378">
        <v>559</v>
      </c>
      <c r="B543" s="386"/>
      <c r="C543" s="558">
        <f t="shared" si="25"/>
        <v>69.680000000000007</v>
      </c>
      <c r="D543" s="561"/>
      <c r="E543" s="389">
        <v>14559</v>
      </c>
      <c r="F543" s="388">
        <f t="shared" si="26"/>
        <v>3503</v>
      </c>
      <c r="G543" s="466">
        <f t="shared" si="24"/>
        <v>2507</v>
      </c>
      <c r="H543" s="465">
        <v>90</v>
      </c>
    </row>
    <row r="544" spans="1:8" x14ac:dyDescent="0.2">
      <c r="A544" s="378">
        <v>560</v>
      </c>
      <c r="B544" s="386"/>
      <c r="C544" s="558">
        <f t="shared" si="25"/>
        <v>69.7</v>
      </c>
      <c r="D544" s="561"/>
      <c r="E544" s="389">
        <v>14559</v>
      </c>
      <c r="F544" s="388">
        <f t="shared" si="26"/>
        <v>3502</v>
      </c>
      <c r="G544" s="466">
        <f t="shared" si="24"/>
        <v>2507</v>
      </c>
      <c r="H544" s="465">
        <v>90</v>
      </c>
    </row>
    <row r="545" spans="1:8" x14ac:dyDescent="0.2">
      <c r="A545" s="378">
        <v>561</v>
      </c>
      <c r="B545" s="386"/>
      <c r="C545" s="558">
        <f t="shared" si="25"/>
        <v>69.73</v>
      </c>
      <c r="D545" s="561"/>
      <c r="E545" s="389">
        <v>14559</v>
      </c>
      <c r="F545" s="388">
        <f t="shared" si="26"/>
        <v>3501</v>
      </c>
      <c r="G545" s="466">
        <f t="shared" si="24"/>
        <v>2505</v>
      </c>
      <c r="H545" s="465">
        <v>90</v>
      </c>
    </row>
    <row r="546" spans="1:8" x14ac:dyDescent="0.2">
      <c r="A546" s="378">
        <v>562</v>
      </c>
      <c r="B546" s="386"/>
      <c r="C546" s="558">
        <f t="shared" si="25"/>
        <v>69.75</v>
      </c>
      <c r="D546" s="561"/>
      <c r="E546" s="389">
        <v>14559</v>
      </c>
      <c r="F546" s="388">
        <f t="shared" si="26"/>
        <v>3500</v>
      </c>
      <c r="G546" s="466">
        <f t="shared" si="24"/>
        <v>2505</v>
      </c>
      <c r="H546" s="465">
        <v>90</v>
      </c>
    </row>
    <row r="547" spans="1:8" x14ac:dyDescent="0.2">
      <c r="A547" s="378">
        <v>563</v>
      </c>
      <c r="B547" s="386"/>
      <c r="C547" s="558">
        <f t="shared" si="25"/>
        <v>69.78</v>
      </c>
      <c r="D547" s="561"/>
      <c r="E547" s="389">
        <v>14559</v>
      </c>
      <c r="F547" s="388">
        <f t="shared" si="26"/>
        <v>3499</v>
      </c>
      <c r="G547" s="466">
        <f t="shared" si="24"/>
        <v>2504</v>
      </c>
      <c r="H547" s="465">
        <v>90</v>
      </c>
    </row>
    <row r="548" spans="1:8" x14ac:dyDescent="0.2">
      <c r="A548" s="378">
        <v>564</v>
      </c>
      <c r="B548" s="386"/>
      <c r="C548" s="558">
        <f t="shared" si="25"/>
        <v>69.81</v>
      </c>
      <c r="D548" s="561"/>
      <c r="E548" s="389">
        <v>14559</v>
      </c>
      <c r="F548" s="388">
        <f t="shared" si="26"/>
        <v>3497</v>
      </c>
      <c r="G548" s="466">
        <f t="shared" si="24"/>
        <v>2503</v>
      </c>
      <c r="H548" s="465">
        <v>90</v>
      </c>
    </row>
    <row r="549" spans="1:8" x14ac:dyDescent="0.2">
      <c r="A549" s="378">
        <v>565</v>
      </c>
      <c r="B549" s="386"/>
      <c r="C549" s="558">
        <f t="shared" si="25"/>
        <v>69.83</v>
      </c>
      <c r="D549" s="561"/>
      <c r="E549" s="389">
        <v>14559</v>
      </c>
      <c r="F549" s="388">
        <f t="shared" si="26"/>
        <v>3496</v>
      </c>
      <c r="G549" s="466">
        <f t="shared" si="24"/>
        <v>2502</v>
      </c>
      <c r="H549" s="465">
        <v>90</v>
      </c>
    </row>
    <row r="550" spans="1:8" x14ac:dyDescent="0.2">
      <c r="A550" s="378">
        <v>566</v>
      </c>
      <c r="B550" s="386"/>
      <c r="C550" s="558">
        <f t="shared" si="25"/>
        <v>69.86</v>
      </c>
      <c r="D550" s="561"/>
      <c r="E550" s="389">
        <v>14559</v>
      </c>
      <c r="F550" s="388">
        <f t="shared" si="26"/>
        <v>3495</v>
      </c>
      <c r="G550" s="466">
        <f t="shared" si="24"/>
        <v>2501</v>
      </c>
      <c r="H550" s="465">
        <v>90</v>
      </c>
    </row>
    <row r="551" spans="1:8" x14ac:dyDescent="0.2">
      <c r="A551" s="378">
        <v>567</v>
      </c>
      <c r="B551" s="386"/>
      <c r="C551" s="558">
        <f t="shared" si="25"/>
        <v>69.88</v>
      </c>
      <c r="D551" s="561"/>
      <c r="E551" s="389">
        <v>14559</v>
      </c>
      <c r="F551" s="388">
        <f t="shared" si="26"/>
        <v>3494</v>
      </c>
      <c r="G551" s="466">
        <f t="shared" si="24"/>
        <v>2500</v>
      </c>
      <c r="H551" s="465">
        <v>90</v>
      </c>
    </row>
    <row r="552" spans="1:8" x14ac:dyDescent="0.2">
      <c r="A552" s="378">
        <v>568</v>
      </c>
      <c r="B552" s="386"/>
      <c r="C552" s="558">
        <f t="shared" si="25"/>
        <v>69.91</v>
      </c>
      <c r="D552" s="561"/>
      <c r="E552" s="389">
        <v>14559</v>
      </c>
      <c r="F552" s="388">
        <f t="shared" si="26"/>
        <v>3492</v>
      </c>
      <c r="G552" s="466">
        <f t="shared" si="24"/>
        <v>2499</v>
      </c>
      <c r="H552" s="465">
        <v>90</v>
      </c>
    </row>
    <row r="553" spans="1:8" x14ac:dyDescent="0.2">
      <c r="A553" s="378">
        <v>569</v>
      </c>
      <c r="B553" s="386"/>
      <c r="C553" s="558">
        <f t="shared" si="25"/>
        <v>69.94</v>
      </c>
      <c r="D553" s="561"/>
      <c r="E553" s="389">
        <v>14559</v>
      </c>
      <c r="F553" s="388">
        <f t="shared" si="26"/>
        <v>3491</v>
      </c>
      <c r="G553" s="466">
        <f t="shared" si="24"/>
        <v>2498</v>
      </c>
      <c r="H553" s="465">
        <v>90</v>
      </c>
    </row>
    <row r="554" spans="1:8" x14ac:dyDescent="0.2">
      <c r="A554" s="378">
        <v>570</v>
      </c>
      <c r="B554" s="386"/>
      <c r="C554" s="558">
        <f t="shared" si="25"/>
        <v>69.959999999999994</v>
      </c>
      <c r="D554" s="561"/>
      <c r="E554" s="389">
        <v>14559</v>
      </c>
      <c r="F554" s="388">
        <f t="shared" si="26"/>
        <v>3490</v>
      </c>
      <c r="G554" s="466">
        <f t="shared" si="24"/>
        <v>2497</v>
      </c>
      <c r="H554" s="465">
        <v>90</v>
      </c>
    </row>
    <row r="555" spans="1:8" x14ac:dyDescent="0.2">
      <c r="A555" s="378">
        <v>571</v>
      </c>
      <c r="B555" s="386"/>
      <c r="C555" s="558">
        <f t="shared" si="25"/>
        <v>69.989999999999995</v>
      </c>
      <c r="D555" s="561"/>
      <c r="E555" s="389">
        <v>14559</v>
      </c>
      <c r="F555" s="388">
        <f t="shared" si="26"/>
        <v>3488</v>
      </c>
      <c r="G555" s="466">
        <f t="shared" si="24"/>
        <v>2496</v>
      </c>
      <c r="H555" s="465">
        <v>90</v>
      </c>
    </row>
    <row r="556" spans="1:8" x14ac:dyDescent="0.2">
      <c r="A556" s="378">
        <v>572</v>
      </c>
      <c r="B556" s="386"/>
      <c r="C556" s="558">
        <f t="shared" si="25"/>
        <v>70.010000000000005</v>
      </c>
      <c r="D556" s="561"/>
      <c r="E556" s="389">
        <v>14559</v>
      </c>
      <c r="F556" s="388">
        <f t="shared" si="26"/>
        <v>3487</v>
      </c>
      <c r="G556" s="466">
        <f t="shared" si="24"/>
        <v>2495</v>
      </c>
      <c r="H556" s="465">
        <v>90</v>
      </c>
    </row>
    <row r="557" spans="1:8" x14ac:dyDescent="0.2">
      <c r="A557" s="378">
        <v>573</v>
      </c>
      <c r="B557" s="386"/>
      <c r="C557" s="558">
        <f t="shared" si="25"/>
        <v>70.040000000000006</v>
      </c>
      <c r="D557" s="561"/>
      <c r="E557" s="389">
        <v>14559</v>
      </c>
      <c r="F557" s="388">
        <f t="shared" si="26"/>
        <v>3486</v>
      </c>
      <c r="G557" s="466">
        <f t="shared" si="24"/>
        <v>2494</v>
      </c>
      <c r="H557" s="465">
        <v>90</v>
      </c>
    </row>
    <row r="558" spans="1:8" x14ac:dyDescent="0.2">
      <c r="A558" s="378">
        <v>574</v>
      </c>
      <c r="B558" s="386"/>
      <c r="C558" s="558">
        <f t="shared" si="25"/>
        <v>70.06</v>
      </c>
      <c r="D558" s="561"/>
      <c r="E558" s="389">
        <v>14559</v>
      </c>
      <c r="F558" s="388">
        <f t="shared" si="26"/>
        <v>3485</v>
      </c>
      <c r="G558" s="466">
        <f t="shared" si="24"/>
        <v>2494</v>
      </c>
      <c r="H558" s="465">
        <v>90</v>
      </c>
    </row>
    <row r="559" spans="1:8" x14ac:dyDescent="0.2">
      <c r="A559" s="378">
        <v>575</v>
      </c>
      <c r="B559" s="386"/>
      <c r="C559" s="558">
        <f t="shared" si="25"/>
        <v>70.09</v>
      </c>
      <c r="D559" s="561"/>
      <c r="E559" s="389">
        <v>14559</v>
      </c>
      <c r="F559" s="388">
        <f t="shared" si="26"/>
        <v>3483</v>
      </c>
      <c r="G559" s="466">
        <f t="shared" si="24"/>
        <v>2493</v>
      </c>
      <c r="H559" s="465">
        <v>90</v>
      </c>
    </row>
    <row r="560" spans="1:8" x14ac:dyDescent="0.2">
      <c r="A560" s="378">
        <v>576</v>
      </c>
      <c r="B560" s="386"/>
      <c r="C560" s="558">
        <f t="shared" si="25"/>
        <v>70.12</v>
      </c>
      <c r="D560" s="561"/>
      <c r="E560" s="389">
        <v>14559</v>
      </c>
      <c r="F560" s="388">
        <f t="shared" si="26"/>
        <v>3482</v>
      </c>
      <c r="G560" s="466">
        <f t="shared" si="24"/>
        <v>2492</v>
      </c>
      <c r="H560" s="465">
        <v>90</v>
      </c>
    </row>
    <row r="561" spans="1:8" x14ac:dyDescent="0.2">
      <c r="A561" s="378">
        <v>577</v>
      </c>
      <c r="B561" s="386"/>
      <c r="C561" s="558">
        <f t="shared" si="25"/>
        <v>70.14</v>
      </c>
      <c r="D561" s="561"/>
      <c r="E561" s="389">
        <v>14559</v>
      </c>
      <c r="F561" s="388">
        <f t="shared" si="26"/>
        <v>3481</v>
      </c>
      <c r="G561" s="466">
        <f t="shared" si="24"/>
        <v>2491</v>
      </c>
      <c r="H561" s="465">
        <v>90</v>
      </c>
    </row>
    <row r="562" spans="1:8" x14ac:dyDescent="0.2">
      <c r="A562" s="378">
        <v>578</v>
      </c>
      <c r="B562" s="386"/>
      <c r="C562" s="558">
        <f t="shared" si="25"/>
        <v>70.17</v>
      </c>
      <c r="D562" s="561"/>
      <c r="E562" s="389">
        <v>14559</v>
      </c>
      <c r="F562" s="388">
        <f t="shared" si="26"/>
        <v>3480</v>
      </c>
      <c r="G562" s="466">
        <f t="shared" si="24"/>
        <v>2490</v>
      </c>
      <c r="H562" s="465">
        <v>90</v>
      </c>
    </row>
    <row r="563" spans="1:8" x14ac:dyDescent="0.2">
      <c r="A563" s="378">
        <v>579</v>
      </c>
      <c r="B563" s="386"/>
      <c r="C563" s="558">
        <f t="shared" si="25"/>
        <v>70.19</v>
      </c>
      <c r="D563" s="561"/>
      <c r="E563" s="389">
        <v>14559</v>
      </c>
      <c r="F563" s="388">
        <f t="shared" si="26"/>
        <v>3479</v>
      </c>
      <c r="G563" s="466">
        <f t="shared" si="24"/>
        <v>2489</v>
      </c>
      <c r="H563" s="465">
        <v>90</v>
      </c>
    </row>
    <row r="564" spans="1:8" x14ac:dyDescent="0.2">
      <c r="A564" s="378">
        <v>580</v>
      </c>
      <c r="B564" s="386"/>
      <c r="C564" s="558">
        <f t="shared" si="25"/>
        <v>70.22</v>
      </c>
      <c r="D564" s="561"/>
      <c r="E564" s="389">
        <v>14559</v>
      </c>
      <c r="F564" s="388">
        <f t="shared" si="26"/>
        <v>3477</v>
      </c>
      <c r="G564" s="466">
        <f t="shared" si="24"/>
        <v>2488</v>
      </c>
      <c r="H564" s="465">
        <v>90</v>
      </c>
    </row>
    <row r="565" spans="1:8" x14ac:dyDescent="0.2">
      <c r="A565" s="378">
        <v>581</v>
      </c>
      <c r="B565" s="386"/>
      <c r="C565" s="558">
        <f t="shared" si="25"/>
        <v>70.239999999999995</v>
      </c>
      <c r="D565" s="561"/>
      <c r="E565" s="389">
        <v>14559</v>
      </c>
      <c r="F565" s="388">
        <f t="shared" si="26"/>
        <v>3476</v>
      </c>
      <c r="G565" s="466">
        <f t="shared" si="24"/>
        <v>2487</v>
      </c>
      <c r="H565" s="465">
        <v>90</v>
      </c>
    </row>
    <row r="566" spans="1:8" x14ac:dyDescent="0.2">
      <c r="A566" s="378">
        <v>582</v>
      </c>
      <c r="B566" s="386"/>
      <c r="C566" s="558">
        <f t="shared" si="25"/>
        <v>70.27</v>
      </c>
      <c r="D566" s="561"/>
      <c r="E566" s="389">
        <v>14559</v>
      </c>
      <c r="F566" s="388">
        <f t="shared" si="26"/>
        <v>3475</v>
      </c>
      <c r="G566" s="466">
        <f t="shared" si="24"/>
        <v>2486</v>
      </c>
      <c r="H566" s="465">
        <v>90</v>
      </c>
    </row>
    <row r="567" spans="1:8" x14ac:dyDescent="0.2">
      <c r="A567" s="378">
        <v>583</v>
      </c>
      <c r="B567" s="386"/>
      <c r="C567" s="558">
        <f t="shared" si="25"/>
        <v>70.290000000000006</v>
      </c>
      <c r="D567" s="561"/>
      <c r="E567" s="389">
        <v>14559</v>
      </c>
      <c r="F567" s="388">
        <f t="shared" si="26"/>
        <v>3474</v>
      </c>
      <c r="G567" s="466">
        <f t="shared" si="24"/>
        <v>2486</v>
      </c>
      <c r="H567" s="465">
        <v>90</v>
      </c>
    </row>
    <row r="568" spans="1:8" x14ac:dyDescent="0.2">
      <c r="A568" s="378">
        <v>584</v>
      </c>
      <c r="B568" s="386"/>
      <c r="C568" s="558">
        <f t="shared" si="25"/>
        <v>70.319999999999993</v>
      </c>
      <c r="D568" s="561"/>
      <c r="E568" s="389">
        <v>14559</v>
      </c>
      <c r="F568" s="388">
        <f t="shared" si="26"/>
        <v>3472</v>
      </c>
      <c r="G568" s="466">
        <f t="shared" si="24"/>
        <v>2484</v>
      </c>
      <c r="H568" s="465">
        <v>90</v>
      </c>
    </row>
    <row r="569" spans="1:8" x14ac:dyDescent="0.2">
      <c r="A569" s="378">
        <v>585</v>
      </c>
      <c r="B569" s="386"/>
      <c r="C569" s="558">
        <f t="shared" si="25"/>
        <v>70.34</v>
      </c>
      <c r="D569" s="561"/>
      <c r="E569" s="389">
        <v>14559</v>
      </c>
      <c r="F569" s="388">
        <f t="shared" si="26"/>
        <v>3471</v>
      </c>
      <c r="G569" s="466">
        <f t="shared" si="24"/>
        <v>2484</v>
      </c>
      <c r="H569" s="465">
        <v>90</v>
      </c>
    </row>
    <row r="570" spans="1:8" x14ac:dyDescent="0.2">
      <c r="A570" s="378">
        <v>586</v>
      </c>
      <c r="B570" s="386"/>
      <c r="C570" s="558">
        <f t="shared" si="25"/>
        <v>70.37</v>
      </c>
      <c r="D570" s="561"/>
      <c r="E570" s="389">
        <v>14559</v>
      </c>
      <c r="F570" s="388">
        <f t="shared" si="26"/>
        <v>3470</v>
      </c>
      <c r="G570" s="466">
        <f t="shared" si="24"/>
        <v>2483</v>
      </c>
      <c r="H570" s="465">
        <v>90</v>
      </c>
    </row>
    <row r="571" spans="1:8" x14ac:dyDescent="0.2">
      <c r="A571" s="378">
        <v>587</v>
      </c>
      <c r="B571" s="386"/>
      <c r="C571" s="558">
        <f t="shared" si="25"/>
        <v>70.39</v>
      </c>
      <c r="D571" s="561"/>
      <c r="E571" s="389">
        <v>14559</v>
      </c>
      <c r="F571" s="388">
        <f t="shared" si="26"/>
        <v>3469</v>
      </c>
      <c r="G571" s="466">
        <f t="shared" si="24"/>
        <v>2482</v>
      </c>
      <c r="H571" s="465">
        <v>90</v>
      </c>
    </row>
    <row r="572" spans="1:8" x14ac:dyDescent="0.2">
      <c r="A572" s="378">
        <v>588</v>
      </c>
      <c r="B572" s="386"/>
      <c r="C572" s="558">
        <f t="shared" si="25"/>
        <v>70.42</v>
      </c>
      <c r="D572" s="561"/>
      <c r="E572" s="389">
        <v>14559</v>
      </c>
      <c r="F572" s="388">
        <f t="shared" si="26"/>
        <v>3468</v>
      </c>
      <c r="G572" s="466">
        <f t="shared" si="24"/>
        <v>2481</v>
      </c>
      <c r="H572" s="465">
        <v>90</v>
      </c>
    </row>
    <row r="573" spans="1:8" x14ac:dyDescent="0.2">
      <c r="A573" s="378">
        <v>589</v>
      </c>
      <c r="B573" s="386"/>
      <c r="C573" s="558">
        <f t="shared" si="25"/>
        <v>70.45</v>
      </c>
      <c r="D573" s="561"/>
      <c r="E573" s="389">
        <v>14559</v>
      </c>
      <c r="F573" s="388">
        <f t="shared" si="26"/>
        <v>3466</v>
      </c>
      <c r="G573" s="466">
        <f t="shared" si="24"/>
        <v>2480</v>
      </c>
      <c r="H573" s="465">
        <v>90</v>
      </c>
    </row>
    <row r="574" spans="1:8" x14ac:dyDescent="0.2">
      <c r="A574" s="378">
        <v>590</v>
      </c>
      <c r="B574" s="386"/>
      <c r="C574" s="558">
        <f t="shared" si="25"/>
        <v>70.47</v>
      </c>
      <c r="D574" s="561"/>
      <c r="E574" s="389">
        <v>14559</v>
      </c>
      <c r="F574" s="388">
        <f t="shared" si="26"/>
        <v>3465</v>
      </c>
      <c r="G574" s="466">
        <f t="shared" si="24"/>
        <v>2479</v>
      </c>
      <c r="H574" s="465">
        <v>90</v>
      </c>
    </row>
    <row r="575" spans="1:8" x14ac:dyDescent="0.2">
      <c r="A575" s="378">
        <v>591</v>
      </c>
      <c r="B575" s="386"/>
      <c r="C575" s="558">
        <f t="shared" si="25"/>
        <v>70.5</v>
      </c>
      <c r="D575" s="561"/>
      <c r="E575" s="389">
        <v>14559</v>
      </c>
      <c r="F575" s="388">
        <f t="shared" si="26"/>
        <v>3464</v>
      </c>
      <c r="G575" s="466">
        <f t="shared" si="24"/>
        <v>2478</v>
      </c>
      <c r="H575" s="465">
        <v>90</v>
      </c>
    </row>
    <row r="576" spans="1:8" x14ac:dyDescent="0.2">
      <c r="A576" s="378">
        <v>592</v>
      </c>
      <c r="B576" s="386"/>
      <c r="C576" s="558">
        <f t="shared" si="25"/>
        <v>70.52</v>
      </c>
      <c r="D576" s="561"/>
      <c r="E576" s="389">
        <v>14559</v>
      </c>
      <c r="F576" s="388">
        <f t="shared" si="26"/>
        <v>3463</v>
      </c>
      <c r="G576" s="466">
        <f t="shared" si="24"/>
        <v>2477</v>
      </c>
      <c r="H576" s="465">
        <v>90</v>
      </c>
    </row>
    <row r="577" spans="1:8" x14ac:dyDescent="0.2">
      <c r="A577" s="378">
        <v>593</v>
      </c>
      <c r="B577" s="386"/>
      <c r="C577" s="558">
        <f t="shared" si="25"/>
        <v>70.55</v>
      </c>
      <c r="D577" s="561"/>
      <c r="E577" s="389">
        <v>14559</v>
      </c>
      <c r="F577" s="388">
        <f t="shared" si="26"/>
        <v>3461</v>
      </c>
      <c r="G577" s="466">
        <f t="shared" si="24"/>
        <v>2476</v>
      </c>
      <c r="H577" s="465">
        <v>90</v>
      </c>
    </row>
    <row r="578" spans="1:8" x14ac:dyDescent="0.2">
      <c r="A578" s="378">
        <v>594</v>
      </c>
      <c r="B578" s="386"/>
      <c r="C578" s="558">
        <f t="shared" si="25"/>
        <v>70.569999999999993</v>
      </c>
      <c r="D578" s="561"/>
      <c r="E578" s="389">
        <v>14559</v>
      </c>
      <c r="F578" s="388">
        <f t="shared" si="26"/>
        <v>3460</v>
      </c>
      <c r="G578" s="466">
        <f t="shared" si="24"/>
        <v>2476</v>
      </c>
      <c r="H578" s="465">
        <v>90</v>
      </c>
    </row>
    <row r="579" spans="1:8" x14ac:dyDescent="0.2">
      <c r="A579" s="378">
        <v>595</v>
      </c>
      <c r="B579" s="386"/>
      <c r="C579" s="558">
        <f t="shared" si="25"/>
        <v>70.599999999999994</v>
      </c>
      <c r="D579" s="561"/>
      <c r="E579" s="389">
        <v>14559</v>
      </c>
      <c r="F579" s="388">
        <f t="shared" si="26"/>
        <v>3459</v>
      </c>
      <c r="G579" s="466">
        <f t="shared" si="24"/>
        <v>2475</v>
      </c>
      <c r="H579" s="465">
        <v>90</v>
      </c>
    </row>
    <row r="580" spans="1:8" x14ac:dyDescent="0.2">
      <c r="A580" s="378">
        <v>596</v>
      </c>
      <c r="B580" s="386"/>
      <c r="C580" s="558">
        <f t="shared" si="25"/>
        <v>70.62</v>
      </c>
      <c r="D580" s="561"/>
      <c r="E580" s="389">
        <v>14559</v>
      </c>
      <c r="F580" s="388">
        <f t="shared" si="26"/>
        <v>3458</v>
      </c>
      <c r="G580" s="466">
        <f t="shared" si="24"/>
        <v>2474</v>
      </c>
      <c r="H580" s="465">
        <v>90</v>
      </c>
    </row>
    <row r="581" spans="1:8" x14ac:dyDescent="0.2">
      <c r="A581" s="378">
        <v>597</v>
      </c>
      <c r="B581" s="386"/>
      <c r="C581" s="558">
        <f t="shared" si="25"/>
        <v>70.650000000000006</v>
      </c>
      <c r="D581" s="561"/>
      <c r="E581" s="389">
        <v>14559</v>
      </c>
      <c r="F581" s="388">
        <f t="shared" si="26"/>
        <v>3457</v>
      </c>
      <c r="G581" s="466">
        <f t="shared" si="24"/>
        <v>2473</v>
      </c>
      <c r="H581" s="465">
        <v>90</v>
      </c>
    </row>
    <row r="582" spans="1:8" x14ac:dyDescent="0.2">
      <c r="A582" s="378">
        <v>598</v>
      </c>
      <c r="B582" s="386"/>
      <c r="C582" s="558">
        <f t="shared" si="25"/>
        <v>70.67</v>
      </c>
      <c r="D582" s="561"/>
      <c r="E582" s="389">
        <v>14559</v>
      </c>
      <c r="F582" s="388">
        <f t="shared" si="26"/>
        <v>3456</v>
      </c>
      <c r="G582" s="466">
        <f t="shared" si="24"/>
        <v>2472</v>
      </c>
      <c r="H582" s="465">
        <v>90</v>
      </c>
    </row>
    <row r="583" spans="1:8" x14ac:dyDescent="0.2">
      <c r="A583" s="378">
        <v>599</v>
      </c>
      <c r="B583" s="386"/>
      <c r="C583" s="558">
        <f t="shared" si="25"/>
        <v>70.7</v>
      </c>
      <c r="D583" s="561"/>
      <c r="E583" s="389">
        <v>14559</v>
      </c>
      <c r="F583" s="388">
        <f t="shared" si="26"/>
        <v>3454</v>
      </c>
      <c r="G583" s="466">
        <f t="shared" si="24"/>
        <v>2471</v>
      </c>
      <c r="H583" s="465">
        <v>90</v>
      </c>
    </row>
    <row r="584" spans="1:8" x14ac:dyDescent="0.2">
      <c r="A584" s="378">
        <v>600</v>
      </c>
      <c r="B584" s="386"/>
      <c r="C584" s="558">
        <f t="shared" si="25"/>
        <v>70.72</v>
      </c>
      <c r="D584" s="561"/>
      <c r="E584" s="389">
        <v>14559</v>
      </c>
      <c r="F584" s="388">
        <f t="shared" si="26"/>
        <v>3453</v>
      </c>
      <c r="G584" s="466">
        <f t="shared" si="24"/>
        <v>2470</v>
      </c>
      <c r="H584" s="465">
        <v>90</v>
      </c>
    </row>
    <row r="585" spans="1:8" x14ac:dyDescent="0.2">
      <c r="A585" s="378">
        <v>601</v>
      </c>
      <c r="B585" s="386"/>
      <c r="C585" s="558">
        <f t="shared" si="25"/>
        <v>70.739999999999995</v>
      </c>
      <c r="D585" s="561"/>
      <c r="E585" s="389">
        <v>14559</v>
      </c>
      <c r="F585" s="388">
        <f t="shared" si="26"/>
        <v>3452</v>
      </c>
      <c r="G585" s="466">
        <f t="shared" si="24"/>
        <v>2470</v>
      </c>
      <c r="H585" s="465">
        <v>90</v>
      </c>
    </row>
    <row r="586" spans="1:8" x14ac:dyDescent="0.2">
      <c r="A586" s="378">
        <v>602</v>
      </c>
      <c r="B586" s="386"/>
      <c r="C586" s="558">
        <f t="shared" si="25"/>
        <v>70.77</v>
      </c>
      <c r="D586" s="561"/>
      <c r="E586" s="389">
        <v>14559</v>
      </c>
      <c r="F586" s="388">
        <f t="shared" si="26"/>
        <v>3451</v>
      </c>
      <c r="G586" s="466">
        <f t="shared" si="24"/>
        <v>2469</v>
      </c>
      <c r="H586" s="465">
        <v>90</v>
      </c>
    </row>
    <row r="587" spans="1:8" x14ac:dyDescent="0.2">
      <c r="A587" s="378">
        <v>603</v>
      </c>
      <c r="B587" s="386"/>
      <c r="C587" s="558">
        <f t="shared" si="25"/>
        <v>70.790000000000006</v>
      </c>
      <c r="D587" s="561"/>
      <c r="E587" s="389">
        <v>14559</v>
      </c>
      <c r="F587" s="388">
        <f t="shared" si="26"/>
        <v>3450</v>
      </c>
      <c r="G587" s="466">
        <f t="shared" si="24"/>
        <v>2468</v>
      </c>
      <c r="H587" s="465">
        <v>90</v>
      </c>
    </row>
    <row r="588" spans="1:8" x14ac:dyDescent="0.2">
      <c r="A588" s="378">
        <v>604</v>
      </c>
      <c r="B588" s="386"/>
      <c r="C588" s="558">
        <f t="shared" si="25"/>
        <v>70.819999999999993</v>
      </c>
      <c r="D588" s="561"/>
      <c r="E588" s="389">
        <v>14559</v>
      </c>
      <c r="F588" s="388">
        <f t="shared" si="26"/>
        <v>3448</v>
      </c>
      <c r="G588" s="466">
        <f t="shared" si="24"/>
        <v>2467</v>
      </c>
      <c r="H588" s="465">
        <v>90</v>
      </c>
    </row>
    <row r="589" spans="1:8" x14ac:dyDescent="0.2">
      <c r="A589" s="378">
        <v>605</v>
      </c>
      <c r="B589" s="386"/>
      <c r="C589" s="558">
        <f t="shared" si="25"/>
        <v>70.84</v>
      </c>
      <c r="D589" s="561"/>
      <c r="E589" s="389">
        <v>14559</v>
      </c>
      <c r="F589" s="388">
        <f t="shared" si="26"/>
        <v>3448</v>
      </c>
      <c r="G589" s="466">
        <f t="shared" ref="G589:G652" si="27">ROUND(12*(1/C589*E589),0)</f>
        <v>2466</v>
      </c>
      <c r="H589" s="465">
        <v>90</v>
      </c>
    </row>
    <row r="590" spans="1:8" x14ac:dyDescent="0.2">
      <c r="A590" s="378">
        <v>606</v>
      </c>
      <c r="B590" s="386"/>
      <c r="C590" s="558">
        <f t="shared" si="25"/>
        <v>70.87</v>
      </c>
      <c r="D590" s="561"/>
      <c r="E590" s="389">
        <v>14559</v>
      </c>
      <c r="F590" s="388">
        <f t="shared" si="26"/>
        <v>3446</v>
      </c>
      <c r="G590" s="466">
        <f t="shared" si="27"/>
        <v>2465</v>
      </c>
      <c r="H590" s="465">
        <v>90</v>
      </c>
    </row>
    <row r="591" spans="1:8" x14ac:dyDescent="0.2">
      <c r="A591" s="378">
        <v>607</v>
      </c>
      <c r="B591" s="386"/>
      <c r="C591" s="558">
        <f t="shared" ref="C591:C654" si="28">ROUND(10.899*LN(A591)+A591/150-3,2)</f>
        <v>70.89</v>
      </c>
      <c r="D591" s="561"/>
      <c r="E591" s="389">
        <v>14559</v>
      </c>
      <c r="F591" s="388">
        <f t="shared" ref="F591:F654" si="29">ROUND(12*1.3614*(1/C591*E591)+H591,0)</f>
        <v>3445</v>
      </c>
      <c r="G591" s="466">
        <f t="shared" si="27"/>
        <v>2464</v>
      </c>
      <c r="H591" s="465">
        <v>90</v>
      </c>
    </row>
    <row r="592" spans="1:8" x14ac:dyDescent="0.2">
      <c r="A592" s="378">
        <v>608</v>
      </c>
      <c r="B592" s="386"/>
      <c r="C592" s="558">
        <f t="shared" si="28"/>
        <v>70.92</v>
      </c>
      <c r="D592" s="561"/>
      <c r="E592" s="389">
        <v>14559</v>
      </c>
      <c r="F592" s="388">
        <f t="shared" si="29"/>
        <v>3444</v>
      </c>
      <c r="G592" s="466">
        <f t="shared" si="27"/>
        <v>2463</v>
      </c>
      <c r="H592" s="465">
        <v>90</v>
      </c>
    </row>
    <row r="593" spans="1:8" x14ac:dyDescent="0.2">
      <c r="A593" s="378">
        <v>609</v>
      </c>
      <c r="B593" s="386"/>
      <c r="C593" s="558">
        <f t="shared" si="28"/>
        <v>70.94</v>
      </c>
      <c r="D593" s="561"/>
      <c r="E593" s="389">
        <v>14559</v>
      </c>
      <c r="F593" s="388">
        <f t="shared" si="29"/>
        <v>3443</v>
      </c>
      <c r="G593" s="466">
        <f t="shared" si="27"/>
        <v>2463</v>
      </c>
      <c r="H593" s="465">
        <v>90</v>
      </c>
    </row>
    <row r="594" spans="1:8" x14ac:dyDescent="0.2">
      <c r="A594" s="378">
        <v>610</v>
      </c>
      <c r="B594" s="386"/>
      <c r="C594" s="558">
        <f t="shared" si="28"/>
        <v>70.97</v>
      </c>
      <c r="D594" s="561"/>
      <c r="E594" s="389">
        <v>14559</v>
      </c>
      <c r="F594" s="388">
        <f t="shared" si="29"/>
        <v>3441</v>
      </c>
      <c r="G594" s="466">
        <f t="shared" si="27"/>
        <v>2462</v>
      </c>
      <c r="H594" s="465">
        <v>90</v>
      </c>
    </row>
    <row r="595" spans="1:8" x14ac:dyDescent="0.2">
      <c r="A595" s="378">
        <v>611</v>
      </c>
      <c r="B595" s="386"/>
      <c r="C595" s="558">
        <f t="shared" si="28"/>
        <v>70.989999999999995</v>
      </c>
      <c r="D595" s="561"/>
      <c r="E595" s="389">
        <v>14559</v>
      </c>
      <c r="F595" s="388">
        <f t="shared" si="29"/>
        <v>3440</v>
      </c>
      <c r="G595" s="466">
        <f t="shared" si="27"/>
        <v>2461</v>
      </c>
      <c r="H595" s="465">
        <v>90</v>
      </c>
    </row>
    <row r="596" spans="1:8" x14ac:dyDescent="0.2">
      <c r="A596" s="378">
        <v>612</v>
      </c>
      <c r="B596" s="386"/>
      <c r="C596" s="558">
        <f t="shared" si="28"/>
        <v>71.02</v>
      </c>
      <c r="D596" s="561"/>
      <c r="E596" s="389">
        <v>14559</v>
      </c>
      <c r="F596" s="388">
        <f t="shared" si="29"/>
        <v>3439</v>
      </c>
      <c r="G596" s="466">
        <f t="shared" si="27"/>
        <v>2460</v>
      </c>
      <c r="H596" s="465">
        <v>90</v>
      </c>
    </row>
    <row r="597" spans="1:8" x14ac:dyDescent="0.2">
      <c r="A597" s="378">
        <v>613</v>
      </c>
      <c r="B597" s="386"/>
      <c r="C597" s="558">
        <f t="shared" si="28"/>
        <v>71.040000000000006</v>
      </c>
      <c r="D597" s="561"/>
      <c r="E597" s="389">
        <v>14559</v>
      </c>
      <c r="F597" s="388">
        <f t="shared" si="29"/>
        <v>3438</v>
      </c>
      <c r="G597" s="466">
        <f t="shared" si="27"/>
        <v>2459</v>
      </c>
      <c r="H597" s="465">
        <v>90</v>
      </c>
    </row>
    <row r="598" spans="1:8" x14ac:dyDescent="0.2">
      <c r="A598" s="378">
        <v>614</v>
      </c>
      <c r="B598" s="386"/>
      <c r="C598" s="558">
        <f t="shared" si="28"/>
        <v>71.06</v>
      </c>
      <c r="D598" s="561"/>
      <c r="E598" s="389">
        <v>14559</v>
      </c>
      <c r="F598" s="388">
        <f t="shared" si="29"/>
        <v>3437</v>
      </c>
      <c r="G598" s="466">
        <f t="shared" si="27"/>
        <v>2459</v>
      </c>
      <c r="H598" s="465">
        <v>90</v>
      </c>
    </row>
    <row r="599" spans="1:8" x14ac:dyDescent="0.2">
      <c r="A599" s="378">
        <v>615</v>
      </c>
      <c r="B599" s="386"/>
      <c r="C599" s="558">
        <f t="shared" si="28"/>
        <v>71.09</v>
      </c>
      <c r="D599" s="561"/>
      <c r="E599" s="389">
        <v>14559</v>
      </c>
      <c r="F599" s="388">
        <f t="shared" si="29"/>
        <v>3436</v>
      </c>
      <c r="G599" s="466">
        <f t="shared" si="27"/>
        <v>2458</v>
      </c>
      <c r="H599" s="465">
        <v>90</v>
      </c>
    </row>
    <row r="600" spans="1:8" x14ac:dyDescent="0.2">
      <c r="A600" s="378">
        <v>616</v>
      </c>
      <c r="B600" s="386"/>
      <c r="C600" s="558">
        <f t="shared" si="28"/>
        <v>71.11</v>
      </c>
      <c r="D600" s="561"/>
      <c r="E600" s="389">
        <v>14559</v>
      </c>
      <c r="F600" s="388">
        <f t="shared" si="29"/>
        <v>3435</v>
      </c>
      <c r="G600" s="466">
        <f t="shared" si="27"/>
        <v>2457</v>
      </c>
      <c r="H600" s="465">
        <v>90</v>
      </c>
    </row>
    <row r="601" spans="1:8" x14ac:dyDescent="0.2">
      <c r="A601" s="378">
        <v>617</v>
      </c>
      <c r="B601" s="386"/>
      <c r="C601" s="558">
        <f t="shared" si="28"/>
        <v>71.14</v>
      </c>
      <c r="D601" s="561"/>
      <c r="E601" s="389">
        <v>14559</v>
      </c>
      <c r="F601" s="388">
        <f t="shared" si="29"/>
        <v>3433</v>
      </c>
      <c r="G601" s="466">
        <f t="shared" si="27"/>
        <v>2456</v>
      </c>
      <c r="H601" s="465">
        <v>90</v>
      </c>
    </row>
    <row r="602" spans="1:8" x14ac:dyDescent="0.2">
      <c r="A602" s="378">
        <v>618</v>
      </c>
      <c r="B602" s="386"/>
      <c r="C602" s="558">
        <f t="shared" si="28"/>
        <v>71.16</v>
      </c>
      <c r="D602" s="561"/>
      <c r="E602" s="389">
        <v>14559</v>
      </c>
      <c r="F602" s="388">
        <f t="shared" si="29"/>
        <v>3432</v>
      </c>
      <c r="G602" s="466">
        <f t="shared" si="27"/>
        <v>2455</v>
      </c>
      <c r="H602" s="465">
        <v>90</v>
      </c>
    </row>
    <row r="603" spans="1:8" x14ac:dyDescent="0.2">
      <c r="A603" s="378">
        <v>619</v>
      </c>
      <c r="B603" s="386"/>
      <c r="C603" s="558">
        <f t="shared" si="28"/>
        <v>71.19</v>
      </c>
      <c r="D603" s="561"/>
      <c r="E603" s="389">
        <v>14559</v>
      </c>
      <c r="F603" s="388">
        <f t="shared" si="29"/>
        <v>3431</v>
      </c>
      <c r="G603" s="466">
        <f t="shared" si="27"/>
        <v>2454</v>
      </c>
      <c r="H603" s="465">
        <v>90</v>
      </c>
    </row>
    <row r="604" spans="1:8" x14ac:dyDescent="0.2">
      <c r="A604" s="378">
        <v>620</v>
      </c>
      <c r="B604" s="386"/>
      <c r="C604" s="558">
        <f t="shared" si="28"/>
        <v>71.209999999999994</v>
      </c>
      <c r="D604" s="561"/>
      <c r="E604" s="389">
        <v>14559</v>
      </c>
      <c r="F604" s="388">
        <f t="shared" si="29"/>
        <v>3430</v>
      </c>
      <c r="G604" s="466">
        <f t="shared" si="27"/>
        <v>2453</v>
      </c>
      <c r="H604" s="465">
        <v>90</v>
      </c>
    </row>
    <row r="605" spans="1:8" x14ac:dyDescent="0.2">
      <c r="A605" s="378">
        <v>621</v>
      </c>
      <c r="B605" s="386"/>
      <c r="C605" s="558">
        <f t="shared" si="28"/>
        <v>71.239999999999995</v>
      </c>
      <c r="D605" s="561"/>
      <c r="E605" s="389">
        <v>14559</v>
      </c>
      <c r="F605" s="388">
        <f t="shared" si="29"/>
        <v>3429</v>
      </c>
      <c r="G605" s="466">
        <f t="shared" si="27"/>
        <v>2452</v>
      </c>
      <c r="H605" s="465">
        <v>90</v>
      </c>
    </row>
    <row r="606" spans="1:8" x14ac:dyDescent="0.2">
      <c r="A606" s="378">
        <v>622</v>
      </c>
      <c r="B606" s="386"/>
      <c r="C606" s="558">
        <f t="shared" si="28"/>
        <v>71.260000000000005</v>
      </c>
      <c r="D606" s="561"/>
      <c r="E606" s="389">
        <v>14559</v>
      </c>
      <c r="F606" s="388">
        <f t="shared" si="29"/>
        <v>3428</v>
      </c>
      <c r="G606" s="466">
        <f t="shared" si="27"/>
        <v>2452</v>
      </c>
      <c r="H606" s="465">
        <v>90</v>
      </c>
    </row>
    <row r="607" spans="1:8" x14ac:dyDescent="0.2">
      <c r="A607" s="378">
        <v>623</v>
      </c>
      <c r="B607" s="386"/>
      <c r="C607" s="558">
        <f t="shared" si="28"/>
        <v>71.28</v>
      </c>
      <c r="D607" s="561"/>
      <c r="E607" s="389">
        <v>14559</v>
      </c>
      <c r="F607" s="388">
        <f t="shared" si="29"/>
        <v>3427</v>
      </c>
      <c r="G607" s="466">
        <f t="shared" si="27"/>
        <v>2451</v>
      </c>
      <c r="H607" s="465">
        <v>90</v>
      </c>
    </row>
    <row r="608" spans="1:8" x14ac:dyDescent="0.2">
      <c r="A608" s="378">
        <v>624</v>
      </c>
      <c r="B608" s="386"/>
      <c r="C608" s="558">
        <f t="shared" si="28"/>
        <v>71.31</v>
      </c>
      <c r="D608" s="561"/>
      <c r="E608" s="389">
        <v>14559</v>
      </c>
      <c r="F608" s="388">
        <f t="shared" si="29"/>
        <v>3425</v>
      </c>
      <c r="G608" s="466">
        <f t="shared" si="27"/>
        <v>2450</v>
      </c>
      <c r="H608" s="465">
        <v>90</v>
      </c>
    </row>
    <row r="609" spans="1:8" x14ac:dyDescent="0.2">
      <c r="A609" s="378">
        <v>625</v>
      </c>
      <c r="B609" s="386"/>
      <c r="C609" s="558">
        <f t="shared" si="28"/>
        <v>71.33</v>
      </c>
      <c r="D609" s="561"/>
      <c r="E609" s="389">
        <v>14559</v>
      </c>
      <c r="F609" s="388">
        <f t="shared" si="29"/>
        <v>3424</v>
      </c>
      <c r="G609" s="466">
        <f t="shared" si="27"/>
        <v>2449</v>
      </c>
      <c r="H609" s="465">
        <v>90</v>
      </c>
    </row>
    <row r="610" spans="1:8" x14ac:dyDescent="0.2">
      <c r="A610" s="378">
        <v>626</v>
      </c>
      <c r="B610" s="386"/>
      <c r="C610" s="558">
        <f t="shared" si="28"/>
        <v>71.36</v>
      </c>
      <c r="D610" s="561"/>
      <c r="E610" s="389">
        <v>14559</v>
      </c>
      <c r="F610" s="388">
        <f t="shared" si="29"/>
        <v>3423</v>
      </c>
      <c r="G610" s="466">
        <f t="shared" si="27"/>
        <v>2448</v>
      </c>
      <c r="H610" s="465">
        <v>90</v>
      </c>
    </row>
    <row r="611" spans="1:8" x14ac:dyDescent="0.2">
      <c r="A611" s="378">
        <v>627</v>
      </c>
      <c r="B611" s="386"/>
      <c r="C611" s="558">
        <f t="shared" si="28"/>
        <v>71.38</v>
      </c>
      <c r="D611" s="561"/>
      <c r="E611" s="389">
        <v>14559</v>
      </c>
      <c r="F611" s="388">
        <f t="shared" si="29"/>
        <v>3422</v>
      </c>
      <c r="G611" s="466">
        <f t="shared" si="27"/>
        <v>2448</v>
      </c>
      <c r="H611" s="465">
        <v>90</v>
      </c>
    </row>
    <row r="612" spans="1:8" x14ac:dyDescent="0.2">
      <c r="A612" s="378">
        <v>628</v>
      </c>
      <c r="B612" s="386"/>
      <c r="C612" s="558">
        <f t="shared" si="28"/>
        <v>71.400000000000006</v>
      </c>
      <c r="D612" s="561"/>
      <c r="E612" s="389">
        <v>14559</v>
      </c>
      <c r="F612" s="388">
        <f t="shared" si="29"/>
        <v>3421</v>
      </c>
      <c r="G612" s="466">
        <f t="shared" si="27"/>
        <v>2447</v>
      </c>
      <c r="H612" s="465">
        <v>90</v>
      </c>
    </row>
    <row r="613" spans="1:8" x14ac:dyDescent="0.2">
      <c r="A613" s="378">
        <v>629</v>
      </c>
      <c r="B613" s="386"/>
      <c r="C613" s="558">
        <f t="shared" si="28"/>
        <v>71.430000000000007</v>
      </c>
      <c r="D613" s="561"/>
      <c r="E613" s="389">
        <v>14559</v>
      </c>
      <c r="F613" s="388">
        <f t="shared" si="29"/>
        <v>3420</v>
      </c>
      <c r="G613" s="466">
        <f t="shared" si="27"/>
        <v>2446</v>
      </c>
      <c r="H613" s="465">
        <v>90</v>
      </c>
    </row>
    <row r="614" spans="1:8" x14ac:dyDescent="0.2">
      <c r="A614" s="378">
        <v>630</v>
      </c>
      <c r="B614" s="386"/>
      <c r="C614" s="558">
        <f t="shared" si="28"/>
        <v>71.45</v>
      </c>
      <c r="D614" s="561"/>
      <c r="E614" s="389">
        <v>14559</v>
      </c>
      <c r="F614" s="388">
        <f t="shared" si="29"/>
        <v>3419</v>
      </c>
      <c r="G614" s="466">
        <f t="shared" si="27"/>
        <v>2445</v>
      </c>
      <c r="H614" s="465">
        <v>90</v>
      </c>
    </row>
    <row r="615" spans="1:8" x14ac:dyDescent="0.2">
      <c r="A615" s="378">
        <v>631</v>
      </c>
      <c r="B615" s="386"/>
      <c r="C615" s="558">
        <f t="shared" si="28"/>
        <v>71.48</v>
      </c>
      <c r="D615" s="561"/>
      <c r="E615" s="389">
        <v>14559</v>
      </c>
      <c r="F615" s="388">
        <f t="shared" si="29"/>
        <v>3417</v>
      </c>
      <c r="G615" s="466">
        <f t="shared" si="27"/>
        <v>2444</v>
      </c>
      <c r="H615" s="465">
        <v>90</v>
      </c>
    </row>
    <row r="616" spans="1:8" x14ac:dyDescent="0.2">
      <c r="A616" s="378">
        <v>632</v>
      </c>
      <c r="B616" s="386"/>
      <c r="C616" s="558">
        <f t="shared" si="28"/>
        <v>71.5</v>
      </c>
      <c r="D616" s="561"/>
      <c r="E616" s="389">
        <v>14559</v>
      </c>
      <c r="F616" s="388">
        <f t="shared" si="29"/>
        <v>3417</v>
      </c>
      <c r="G616" s="466">
        <f t="shared" si="27"/>
        <v>2443</v>
      </c>
      <c r="H616" s="465">
        <v>90</v>
      </c>
    </row>
    <row r="617" spans="1:8" x14ac:dyDescent="0.2">
      <c r="A617" s="378">
        <v>633</v>
      </c>
      <c r="B617" s="386"/>
      <c r="C617" s="558">
        <f t="shared" si="28"/>
        <v>71.52</v>
      </c>
      <c r="D617" s="561"/>
      <c r="E617" s="389">
        <v>14559</v>
      </c>
      <c r="F617" s="388">
        <f t="shared" si="29"/>
        <v>3416</v>
      </c>
      <c r="G617" s="466">
        <f t="shared" si="27"/>
        <v>2443</v>
      </c>
      <c r="H617" s="465">
        <v>90</v>
      </c>
    </row>
    <row r="618" spans="1:8" x14ac:dyDescent="0.2">
      <c r="A618" s="378">
        <v>634</v>
      </c>
      <c r="B618" s="386"/>
      <c r="C618" s="558">
        <f t="shared" si="28"/>
        <v>71.55</v>
      </c>
      <c r="D618" s="561"/>
      <c r="E618" s="389">
        <v>14559</v>
      </c>
      <c r="F618" s="388">
        <f t="shared" si="29"/>
        <v>3414</v>
      </c>
      <c r="G618" s="466">
        <f t="shared" si="27"/>
        <v>2442</v>
      </c>
      <c r="H618" s="465">
        <v>90</v>
      </c>
    </row>
    <row r="619" spans="1:8" x14ac:dyDescent="0.2">
      <c r="A619" s="378">
        <v>635</v>
      </c>
      <c r="B619" s="386"/>
      <c r="C619" s="558">
        <f t="shared" si="28"/>
        <v>71.569999999999993</v>
      </c>
      <c r="D619" s="561"/>
      <c r="E619" s="389">
        <v>14559</v>
      </c>
      <c r="F619" s="388">
        <f t="shared" si="29"/>
        <v>3413</v>
      </c>
      <c r="G619" s="466">
        <f t="shared" si="27"/>
        <v>2441</v>
      </c>
      <c r="H619" s="465">
        <v>90</v>
      </c>
    </row>
    <row r="620" spans="1:8" x14ac:dyDescent="0.2">
      <c r="A620" s="378">
        <v>636</v>
      </c>
      <c r="B620" s="386"/>
      <c r="C620" s="558">
        <f t="shared" si="28"/>
        <v>71.599999999999994</v>
      </c>
      <c r="D620" s="561"/>
      <c r="E620" s="389">
        <v>14559</v>
      </c>
      <c r="F620" s="388">
        <f t="shared" si="29"/>
        <v>3412</v>
      </c>
      <c r="G620" s="466">
        <f t="shared" si="27"/>
        <v>2440</v>
      </c>
      <c r="H620" s="465">
        <v>90</v>
      </c>
    </row>
    <row r="621" spans="1:8" x14ac:dyDescent="0.2">
      <c r="A621" s="378">
        <v>637</v>
      </c>
      <c r="B621" s="386"/>
      <c r="C621" s="558">
        <f t="shared" si="28"/>
        <v>71.62</v>
      </c>
      <c r="D621" s="561"/>
      <c r="E621" s="389">
        <v>14559</v>
      </c>
      <c r="F621" s="388">
        <f t="shared" si="29"/>
        <v>3411</v>
      </c>
      <c r="G621" s="466">
        <f t="shared" si="27"/>
        <v>2439</v>
      </c>
      <c r="H621" s="465">
        <v>90</v>
      </c>
    </row>
    <row r="622" spans="1:8" x14ac:dyDescent="0.2">
      <c r="A622" s="378">
        <v>638</v>
      </c>
      <c r="B622" s="386"/>
      <c r="C622" s="558">
        <f t="shared" si="28"/>
        <v>71.64</v>
      </c>
      <c r="D622" s="561"/>
      <c r="E622" s="389">
        <v>14559</v>
      </c>
      <c r="F622" s="388">
        <f t="shared" si="29"/>
        <v>3410</v>
      </c>
      <c r="G622" s="466">
        <f t="shared" si="27"/>
        <v>2439</v>
      </c>
      <c r="H622" s="465">
        <v>90</v>
      </c>
    </row>
    <row r="623" spans="1:8" x14ac:dyDescent="0.2">
      <c r="A623" s="378">
        <v>639</v>
      </c>
      <c r="B623" s="386"/>
      <c r="C623" s="558">
        <f t="shared" si="28"/>
        <v>71.67</v>
      </c>
      <c r="D623" s="561"/>
      <c r="E623" s="389">
        <v>14559</v>
      </c>
      <c r="F623" s="388">
        <f t="shared" si="29"/>
        <v>3409</v>
      </c>
      <c r="G623" s="466">
        <f t="shared" si="27"/>
        <v>2438</v>
      </c>
      <c r="H623" s="465">
        <v>90</v>
      </c>
    </row>
    <row r="624" spans="1:8" x14ac:dyDescent="0.2">
      <c r="A624" s="378">
        <v>640</v>
      </c>
      <c r="B624" s="386"/>
      <c r="C624" s="558">
        <f t="shared" si="28"/>
        <v>71.69</v>
      </c>
      <c r="D624" s="561"/>
      <c r="E624" s="389">
        <v>14559</v>
      </c>
      <c r="F624" s="388">
        <f t="shared" si="29"/>
        <v>3408</v>
      </c>
      <c r="G624" s="466">
        <f t="shared" si="27"/>
        <v>2437</v>
      </c>
      <c r="H624" s="465">
        <v>90</v>
      </c>
    </row>
    <row r="625" spans="1:8" x14ac:dyDescent="0.2">
      <c r="A625" s="378">
        <v>641</v>
      </c>
      <c r="B625" s="386"/>
      <c r="C625" s="558">
        <f t="shared" si="28"/>
        <v>71.709999999999994</v>
      </c>
      <c r="D625" s="561"/>
      <c r="E625" s="389">
        <v>14559</v>
      </c>
      <c r="F625" s="388">
        <f t="shared" si="29"/>
        <v>3407</v>
      </c>
      <c r="G625" s="466">
        <f t="shared" si="27"/>
        <v>2436</v>
      </c>
      <c r="H625" s="465">
        <v>90</v>
      </c>
    </row>
    <row r="626" spans="1:8" x14ac:dyDescent="0.2">
      <c r="A626" s="378">
        <v>642</v>
      </c>
      <c r="B626" s="386"/>
      <c r="C626" s="558">
        <f t="shared" si="28"/>
        <v>71.739999999999995</v>
      </c>
      <c r="D626" s="561"/>
      <c r="E626" s="389">
        <v>14559</v>
      </c>
      <c r="F626" s="388">
        <f t="shared" si="29"/>
        <v>3405</v>
      </c>
      <c r="G626" s="466">
        <f t="shared" si="27"/>
        <v>2435</v>
      </c>
      <c r="H626" s="465">
        <v>90</v>
      </c>
    </row>
    <row r="627" spans="1:8" x14ac:dyDescent="0.2">
      <c r="A627" s="378">
        <v>643</v>
      </c>
      <c r="B627" s="386"/>
      <c r="C627" s="558">
        <f t="shared" si="28"/>
        <v>71.760000000000005</v>
      </c>
      <c r="D627" s="561"/>
      <c r="E627" s="389">
        <v>14559</v>
      </c>
      <c r="F627" s="388">
        <f t="shared" si="29"/>
        <v>3404</v>
      </c>
      <c r="G627" s="466">
        <f t="shared" si="27"/>
        <v>2435</v>
      </c>
      <c r="H627" s="465">
        <v>90</v>
      </c>
    </row>
    <row r="628" spans="1:8" x14ac:dyDescent="0.2">
      <c r="A628" s="378">
        <v>644</v>
      </c>
      <c r="B628" s="386"/>
      <c r="C628" s="558">
        <f t="shared" si="28"/>
        <v>71.78</v>
      </c>
      <c r="D628" s="561"/>
      <c r="E628" s="389">
        <v>14559</v>
      </c>
      <c r="F628" s="388">
        <f t="shared" si="29"/>
        <v>3404</v>
      </c>
      <c r="G628" s="466">
        <f t="shared" si="27"/>
        <v>2434</v>
      </c>
      <c r="H628" s="465">
        <v>90</v>
      </c>
    </row>
    <row r="629" spans="1:8" x14ac:dyDescent="0.2">
      <c r="A629" s="378">
        <v>645</v>
      </c>
      <c r="B629" s="386"/>
      <c r="C629" s="558">
        <f t="shared" si="28"/>
        <v>71.81</v>
      </c>
      <c r="D629" s="561"/>
      <c r="E629" s="389">
        <v>14559</v>
      </c>
      <c r="F629" s="388">
        <f t="shared" si="29"/>
        <v>3402</v>
      </c>
      <c r="G629" s="466">
        <f t="shared" si="27"/>
        <v>2433</v>
      </c>
      <c r="H629" s="465">
        <v>90</v>
      </c>
    </row>
    <row r="630" spans="1:8" x14ac:dyDescent="0.2">
      <c r="A630" s="378">
        <v>646</v>
      </c>
      <c r="B630" s="386"/>
      <c r="C630" s="558">
        <f t="shared" si="28"/>
        <v>71.83</v>
      </c>
      <c r="D630" s="561"/>
      <c r="E630" s="389">
        <v>14559</v>
      </c>
      <c r="F630" s="388">
        <f t="shared" si="29"/>
        <v>3401</v>
      </c>
      <c r="G630" s="466">
        <f t="shared" si="27"/>
        <v>2432</v>
      </c>
      <c r="H630" s="465">
        <v>90</v>
      </c>
    </row>
    <row r="631" spans="1:8" x14ac:dyDescent="0.2">
      <c r="A631" s="378">
        <v>647</v>
      </c>
      <c r="B631" s="386"/>
      <c r="C631" s="558">
        <f t="shared" si="28"/>
        <v>71.86</v>
      </c>
      <c r="D631" s="561"/>
      <c r="E631" s="389">
        <v>14559</v>
      </c>
      <c r="F631" s="388">
        <f t="shared" si="29"/>
        <v>3400</v>
      </c>
      <c r="G631" s="466">
        <f t="shared" si="27"/>
        <v>2431</v>
      </c>
      <c r="H631" s="465">
        <v>90</v>
      </c>
    </row>
    <row r="632" spans="1:8" x14ac:dyDescent="0.2">
      <c r="A632" s="378">
        <v>648</v>
      </c>
      <c r="B632" s="386"/>
      <c r="C632" s="558">
        <f t="shared" si="28"/>
        <v>71.88</v>
      </c>
      <c r="D632" s="561"/>
      <c r="E632" s="389">
        <v>14559</v>
      </c>
      <c r="F632" s="388">
        <f t="shared" si="29"/>
        <v>3399</v>
      </c>
      <c r="G632" s="466">
        <f t="shared" si="27"/>
        <v>2431</v>
      </c>
      <c r="H632" s="465">
        <v>90</v>
      </c>
    </row>
    <row r="633" spans="1:8" x14ac:dyDescent="0.2">
      <c r="A633" s="378">
        <v>649</v>
      </c>
      <c r="B633" s="386"/>
      <c r="C633" s="558">
        <f t="shared" si="28"/>
        <v>71.900000000000006</v>
      </c>
      <c r="D633" s="561"/>
      <c r="E633" s="389">
        <v>14559</v>
      </c>
      <c r="F633" s="388">
        <f t="shared" si="29"/>
        <v>3398</v>
      </c>
      <c r="G633" s="466">
        <f t="shared" si="27"/>
        <v>2430</v>
      </c>
      <c r="H633" s="465">
        <v>90</v>
      </c>
    </row>
    <row r="634" spans="1:8" x14ac:dyDescent="0.2">
      <c r="A634" s="378">
        <v>650</v>
      </c>
      <c r="B634" s="386"/>
      <c r="C634" s="558">
        <f t="shared" si="28"/>
        <v>71.930000000000007</v>
      </c>
      <c r="D634" s="561"/>
      <c r="E634" s="389">
        <v>14559</v>
      </c>
      <c r="F634" s="388">
        <f t="shared" si="29"/>
        <v>3397</v>
      </c>
      <c r="G634" s="466">
        <f t="shared" si="27"/>
        <v>2429</v>
      </c>
      <c r="H634" s="465">
        <v>90</v>
      </c>
    </row>
    <row r="635" spans="1:8" x14ac:dyDescent="0.2">
      <c r="A635" s="378">
        <v>651</v>
      </c>
      <c r="B635" s="386"/>
      <c r="C635" s="558">
        <f t="shared" si="28"/>
        <v>71.95</v>
      </c>
      <c r="D635" s="561"/>
      <c r="E635" s="389">
        <v>14559</v>
      </c>
      <c r="F635" s="388">
        <f t="shared" si="29"/>
        <v>3396</v>
      </c>
      <c r="G635" s="466">
        <f t="shared" si="27"/>
        <v>2428</v>
      </c>
      <c r="H635" s="465">
        <v>90</v>
      </c>
    </row>
    <row r="636" spans="1:8" x14ac:dyDescent="0.2">
      <c r="A636" s="378">
        <v>652</v>
      </c>
      <c r="B636" s="386"/>
      <c r="C636" s="558">
        <f t="shared" si="28"/>
        <v>71.97</v>
      </c>
      <c r="D636" s="561"/>
      <c r="E636" s="389">
        <v>14559</v>
      </c>
      <c r="F636" s="388">
        <f t="shared" si="29"/>
        <v>3395</v>
      </c>
      <c r="G636" s="466">
        <f t="shared" si="27"/>
        <v>2428</v>
      </c>
      <c r="H636" s="465">
        <v>90</v>
      </c>
    </row>
    <row r="637" spans="1:8" x14ac:dyDescent="0.2">
      <c r="A637" s="378">
        <v>653</v>
      </c>
      <c r="B637" s="386"/>
      <c r="C637" s="558">
        <f t="shared" si="28"/>
        <v>72</v>
      </c>
      <c r="D637" s="561"/>
      <c r="E637" s="389">
        <v>14559</v>
      </c>
      <c r="F637" s="388">
        <f t="shared" si="29"/>
        <v>3393</v>
      </c>
      <c r="G637" s="466">
        <f t="shared" si="27"/>
        <v>2427</v>
      </c>
      <c r="H637" s="465">
        <v>90</v>
      </c>
    </row>
    <row r="638" spans="1:8" x14ac:dyDescent="0.2">
      <c r="A638" s="378">
        <v>654</v>
      </c>
      <c r="B638" s="386"/>
      <c r="C638" s="558">
        <f t="shared" si="28"/>
        <v>72.02</v>
      </c>
      <c r="D638" s="561"/>
      <c r="E638" s="389">
        <v>14559</v>
      </c>
      <c r="F638" s="388">
        <f t="shared" si="29"/>
        <v>3393</v>
      </c>
      <c r="G638" s="466">
        <f t="shared" si="27"/>
        <v>2426</v>
      </c>
      <c r="H638" s="465">
        <v>90</v>
      </c>
    </row>
    <row r="639" spans="1:8" x14ac:dyDescent="0.2">
      <c r="A639" s="378">
        <v>655</v>
      </c>
      <c r="B639" s="386"/>
      <c r="C639" s="558">
        <f t="shared" si="28"/>
        <v>72.040000000000006</v>
      </c>
      <c r="D639" s="561"/>
      <c r="E639" s="389">
        <v>14559</v>
      </c>
      <c r="F639" s="388">
        <f t="shared" si="29"/>
        <v>3392</v>
      </c>
      <c r="G639" s="466">
        <f t="shared" si="27"/>
        <v>2425</v>
      </c>
      <c r="H639" s="465">
        <v>90</v>
      </c>
    </row>
    <row r="640" spans="1:8" x14ac:dyDescent="0.2">
      <c r="A640" s="378">
        <v>656</v>
      </c>
      <c r="B640" s="386"/>
      <c r="C640" s="558">
        <f t="shared" si="28"/>
        <v>72.069999999999993</v>
      </c>
      <c r="D640" s="561"/>
      <c r="E640" s="389">
        <v>14559</v>
      </c>
      <c r="F640" s="388">
        <f t="shared" si="29"/>
        <v>3390</v>
      </c>
      <c r="G640" s="466">
        <f t="shared" si="27"/>
        <v>2424</v>
      </c>
      <c r="H640" s="465">
        <v>90</v>
      </c>
    </row>
    <row r="641" spans="1:8" x14ac:dyDescent="0.2">
      <c r="A641" s="378">
        <v>657</v>
      </c>
      <c r="B641" s="386"/>
      <c r="C641" s="558">
        <f t="shared" si="28"/>
        <v>72.09</v>
      </c>
      <c r="D641" s="561"/>
      <c r="E641" s="389">
        <v>14559</v>
      </c>
      <c r="F641" s="388">
        <f t="shared" si="29"/>
        <v>3389</v>
      </c>
      <c r="G641" s="466">
        <f t="shared" si="27"/>
        <v>2423</v>
      </c>
      <c r="H641" s="465">
        <v>90</v>
      </c>
    </row>
    <row r="642" spans="1:8" x14ac:dyDescent="0.2">
      <c r="A642" s="378">
        <v>658</v>
      </c>
      <c r="B642" s="386"/>
      <c r="C642" s="558">
        <f t="shared" si="28"/>
        <v>72.11</v>
      </c>
      <c r="D642" s="561"/>
      <c r="E642" s="389">
        <v>14559</v>
      </c>
      <c r="F642" s="388">
        <f t="shared" si="29"/>
        <v>3388</v>
      </c>
      <c r="G642" s="466">
        <f t="shared" si="27"/>
        <v>2423</v>
      </c>
      <c r="H642" s="465">
        <v>90</v>
      </c>
    </row>
    <row r="643" spans="1:8" x14ac:dyDescent="0.2">
      <c r="A643" s="378">
        <v>659</v>
      </c>
      <c r="B643" s="386"/>
      <c r="C643" s="558">
        <f t="shared" si="28"/>
        <v>72.14</v>
      </c>
      <c r="D643" s="561"/>
      <c r="E643" s="389">
        <v>14559</v>
      </c>
      <c r="F643" s="388">
        <f t="shared" si="29"/>
        <v>3387</v>
      </c>
      <c r="G643" s="466">
        <f t="shared" si="27"/>
        <v>2422</v>
      </c>
      <c r="H643" s="465">
        <v>90</v>
      </c>
    </row>
    <row r="644" spans="1:8" x14ac:dyDescent="0.2">
      <c r="A644" s="378">
        <v>660</v>
      </c>
      <c r="B644" s="386"/>
      <c r="C644" s="558">
        <f t="shared" si="28"/>
        <v>72.16</v>
      </c>
      <c r="D644" s="561"/>
      <c r="E644" s="389">
        <v>14559</v>
      </c>
      <c r="F644" s="388">
        <f t="shared" si="29"/>
        <v>3386</v>
      </c>
      <c r="G644" s="466">
        <f t="shared" si="27"/>
        <v>2421</v>
      </c>
      <c r="H644" s="465">
        <v>90</v>
      </c>
    </row>
    <row r="645" spans="1:8" x14ac:dyDescent="0.2">
      <c r="A645" s="378">
        <v>661</v>
      </c>
      <c r="B645" s="386"/>
      <c r="C645" s="558">
        <f t="shared" si="28"/>
        <v>72.180000000000007</v>
      </c>
      <c r="D645" s="561"/>
      <c r="E645" s="389">
        <v>14559</v>
      </c>
      <c r="F645" s="388">
        <f t="shared" si="29"/>
        <v>3385</v>
      </c>
      <c r="G645" s="466">
        <f t="shared" si="27"/>
        <v>2420</v>
      </c>
      <c r="H645" s="465">
        <v>90</v>
      </c>
    </row>
    <row r="646" spans="1:8" x14ac:dyDescent="0.2">
      <c r="A646" s="378">
        <v>662</v>
      </c>
      <c r="B646" s="386"/>
      <c r="C646" s="558">
        <f t="shared" si="28"/>
        <v>72.209999999999994</v>
      </c>
      <c r="D646" s="561"/>
      <c r="E646" s="389">
        <v>14559</v>
      </c>
      <c r="F646" s="388">
        <f t="shared" si="29"/>
        <v>3384</v>
      </c>
      <c r="G646" s="466">
        <f t="shared" si="27"/>
        <v>2419</v>
      </c>
      <c r="H646" s="465">
        <v>90</v>
      </c>
    </row>
    <row r="647" spans="1:8" x14ac:dyDescent="0.2">
      <c r="A647" s="378">
        <v>663</v>
      </c>
      <c r="B647" s="386"/>
      <c r="C647" s="558">
        <f t="shared" si="28"/>
        <v>72.23</v>
      </c>
      <c r="D647" s="561"/>
      <c r="E647" s="389">
        <v>14559</v>
      </c>
      <c r="F647" s="388">
        <f t="shared" si="29"/>
        <v>3383</v>
      </c>
      <c r="G647" s="466">
        <f t="shared" si="27"/>
        <v>2419</v>
      </c>
      <c r="H647" s="465">
        <v>90</v>
      </c>
    </row>
    <row r="648" spans="1:8" x14ac:dyDescent="0.2">
      <c r="A648" s="378">
        <v>664</v>
      </c>
      <c r="B648" s="386"/>
      <c r="C648" s="558">
        <f t="shared" si="28"/>
        <v>72.25</v>
      </c>
      <c r="D648" s="561"/>
      <c r="E648" s="389">
        <v>14559</v>
      </c>
      <c r="F648" s="388">
        <f t="shared" si="29"/>
        <v>3382</v>
      </c>
      <c r="G648" s="466">
        <f t="shared" si="27"/>
        <v>2418</v>
      </c>
      <c r="H648" s="465">
        <v>90</v>
      </c>
    </row>
    <row r="649" spans="1:8" x14ac:dyDescent="0.2">
      <c r="A649" s="378">
        <v>665</v>
      </c>
      <c r="B649" s="386"/>
      <c r="C649" s="558">
        <f t="shared" si="28"/>
        <v>72.27</v>
      </c>
      <c r="D649" s="561"/>
      <c r="E649" s="389">
        <v>14559</v>
      </c>
      <c r="F649" s="388">
        <f t="shared" si="29"/>
        <v>3381</v>
      </c>
      <c r="G649" s="466">
        <f t="shared" si="27"/>
        <v>2417</v>
      </c>
      <c r="H649" s="465">
        <v>90</v>
      </c>
    </row>
    <row r="650" spans="1:8" x14ac:dyDescent="0.2">
      <c r="A650" s="378">
        <v>666</v>
      </c>
      <c r="B650" s="386"/>
      <c r="C650" s="558">
        <f t="shared" si="28"/>
        <v>72.3</v>
      </c>
      <c r="D650" s="561"/>
      <c r="E650" s="389">
        <v>14559</v>
      </c>
      <c r="F650" s="388">
        <f t="shared" si="29"/>
        <v>3380</v>
      </c>
      <c r="G650" s="466">
        <f t="shared" si="27"/>
        <v>2416</v>
      </c>
      <c r="H650" s="465">
        <v>90</v>
      </c>
    </row>
    <row r="651" spans="1:8" x14ac:dyDescent="0.2">
      <c r="A651" s="378">
        <v>667</v>
      </c>
      <c r="B651" s="386"/>
      <c r="C651" s="558">
        <f t="shared" si="28"/>
        <v>72.319999999999993</v>
      </c>
      <c r="D651" s="561"/>
      <c r="E651" s="389">
        <v>14559</v>
      </c>
      <c r="F651" s="388">
        <f t="shared" si="29"/>
        <v>3379</v>
      </c>
      <c r="G651" s="466">
        <f t="shared" si="27"/>
        <v>2416</v>
      </c>
      <c r="H651" s="465">
        <v>90</v>
      </c>
    </row>
    <row r="652" spans="1:8" x14ac:dyDescent="0.2">
      <c r="A652" s="378">
        <v>668</v>
      </c>
      <c r="B652" s="386"/>
      <c r="C652" s="558">
        <f t="shared" si="28"/>
        <v>72.34</v>
      </c>
      <c r="D652" s="561"/>
      <c r="E652" s="389">
        <v>14559</v>
      </c>
      <c r="F652" s="388">
        <f t="shared" si="29"/>
        <v>3378</v>
      </c>
      <c r="G652" s="466">
        <f t="shared" si="27"/>
        <v>2415</v>
      </c>
      <c r="H652" s="465">
        <v>90</v>
      </c>
    </row>
    <row r="653" spans="1:8" x14ac:dyDescent="0.2">
      <c r="A653" s="378">
        <v>669</v>
      </c>
      <c r="B653" s="386"/>
      <c r="C653" s="558">
        <f t="shared" si="28"/>
        <v>72.37</v>
      </c>
      <c r="D653" s="561"/>
      <c r="E653" s="389">
        <v>14559</v>
      </c>
      <c r="F653" s="388">
        <f t="shared" si="29"/>
        <v>3377</v>
      </c>
      <c r="G653" s="466">
        <f t="shared" ref="G653:G716" si="30">ROUND(12*(1/C653*E653),0)</f>
        <v>2414</v>
      </c>
      <c r="H653" s="465">
        <v>90</v>
      </c>
    </row>
    <row r="654" spans="1:8" x14ac:dyDescent="0.2">
      <c r="A654" s="378">
        <v>670</v>
      </c>
      <c r="B654" s="386"/>
      <c r="C654" s="558">
        <f t="shared" si="28"/>
        <v>72.39</v>
      </c>
      <c r="D654" s="561"/>
      <c r="E654" s="389">
        <v>14559</v>
      </c>
      <c r="F654" s="388">
        <f t="shared" si="29"/>
        <v>3376</v>
      </c>
      <c r="G654" s="466">
        <f t="shared" si="30"/>
        <v>2413</v>
      </c>
      <c r="H654" s="465">
        <v>90</v>
      </c>
    </row>
    <row r="655" spans="1:8" x14ac:dyDescent="0.2">
      <c r="A655" s="378">
        <v>671</v>
      </c>
      <c r="B655" s="386"/>
      <c r="C655" s="558">
        <f t="shared" ref="C655:C718" si="31">ROUND(10.899*LN(A655)+A655/150-3,2)</f>
        <v>72.41</v>
      </c>
      <c r="D655" s="561"/>
      <c r="E655" s="389">
        <v>14559</v>
      </c>
      <c r="F655" s="388">
        <f t="shared" ref="F655:F718" si="32">ROUND(12*1.3614*(1/C655*E655)+H655,0)</f>
        <v>3375</v>
      </c>
      <c r="G655" s="466">
        <f t="shared" si="30"/>
        <v>2413</v>
      </c>
      <c r="H655" s="465">
        <v>90</v>
      </c>
    </row>
    <row r="656" spans="1:8" x14ac:dyDescent="0.2">
      <c r="A656" s="378">
        <v>672</v>
      </c>
      <c r="B656" s="386"/>
      <c r="C656" s="558">
        <f t="shared" si="31"/>
        <v>72.44</v>
      </c>
      <c r="D656" s="561"/>
      <c r="E656" s="389">
        <v>14559</v>
      </c>
      <c r="F656" s="388">
        <f t="shared" si="32"/>
        <v>3373</v>
      </c>
      <c r="G656" s="466">
        <f t="shared" si="30"/>
        <v>2412</v>
      </c>
      <c r="H656" s="465">
        <v>90</v>
      </c>
    </row>
    <row r="657" spans="1:8" x14ac:dyDescent="0.2">
      <c r="A657" s="378">
        <v>673</v>
      </c>
      <c r="B657" s="386"/>
      <c r="C657" s="558">
        <f t="shared" si="31"/>
        <v>72.459999999999994</v>
      </c>
      <c r="D657" s="561"/>
      <c r="E657" s="389">
        <v>14559</v>
      </c>
      <c r="F657" s="388">
        <f t="shared" si="32"/>
        <v>3372</v>
      </c>
      <c r="G657" s="466">
        <f t="shared" si="30"/>
        <v>2411</v>
      </c>
      <c r="H657" s="465">
        <v>90</v>
      </c>
    </row>
    <row r="658" spans="1:8" x14ac:dyDescent="0.2">
      <c r="A658" s="378">
        <v>674</v>
      </c>
      <c r="B658" s="386"/>
      <c r="C658" s="558">
        <f t="shared" si="31"/>
        <v>72.48</v>
      </c>
      <c r="D658" s="561"/>
      <c r="E658" s="389">
        <v>14559</v>
      </c>
      <c r="F658" s="388">
        <f t="shared" si="32"/>
        <v>3372</v>
      </c>
      <c r="G658" s="466">
        <f t="shared" si="30"/>
        <v>2410</v>
      </c>
      <c r="H658" s="465">
        <v>90</v>
      </c>
    </row>
    <row r="659" spans="1:8" x14ac:dyDescent="0.2">
      <c r="A659" s="378">
        <v>675</v>
      </c>
      <c r="B659" s="386"/>
      <c r="C659" s="558">
        <f t="shared" si="31"/>
        <v>72.5</v>
      </c>
      <c r="D659" s="561"/>
      <c r="E659" s="389">
        <v>14559</v>
      </c>
      <c r="F659" s="388">
        <f t="shared" si="32"/>
        <v>3371</v>
      </c>
      <c r="G659" s="466">
        <f t="shared" si="30"/>
        <v>2410</v>
      </c>
      <c r="H659" s="465">
        <v>90</v>
      </c>
    </row>
    <row r="660" spans="1:8" x14ac:dyDescent="0.2">
      <c r="A660" s="378">
        <v>676</v>
      </c>
      <c r="B660" s="386"/>
      <c r="C660" s="558">
        <f t="shared" si="31"/>
        <v>72.53</v>
      </c>
      <c r="D660" s="561"/>
      <c r="E660" s="389">
        <v>14559</v>
      </c>
      <c r="F660" s="388">
        <f t="shared" si="32"/>
        <v>3369</v>
      </c>
      <c r="G660" s="466">
        <f t="shared" si="30"/>
        <v>2409</v>
      </c>
      <c r="H660" s="465">
        <v>90</v>
      </c>
    </row>
    <row r="661" spans="1:8" x14ac:dyDescent="0.2">
      <c r="A661" s="378">
        <v>677</v>
      </c>
      <c r="B661" s="386"/>
      <c r="C661" s="558">
        <f t="shared" si="31"/>
        <v>72.55</v>
      </c>
      <c r="D661" s="561"/>
      <c r="E661" s="389">
        <v>14559</v>
      </c>
      <c r="F661" s="388">
        <f t="shared" si="32"/>
        <v>3368</v>
      </c>
      <c r="G661" s="466">
        <f t="shared" si="30"/>
        <v>2408</v>
      </c>
      <c r="H661" s="465">
        <v>90</v>
      </c>
    </row>
    <row r="662" spans="1:8" x14ac:dyDescent="0.2">
      <c r="A662" s="378">
        <v>678</v>
      </c>
      <c r="B662" s="386"/>
      <c r="C662" s="558">
        <f t="shared" si="31"/>
        <v>72.569999999999993</v>
      </c>
      <c r="D662" s="561"/>
      <c r="E662" s="389">
        <v>14559</v>
      </c>
      <c r="F662" s="388">
        <f t="shared" si="32"/>
        <v>3367</v>
      </c>
      <c r="G662" s="466">
        <f t="shared" si="30"/>
        <v>2407</v>
      </c>
      <c r="H662" s="465">
        <v>90</v>
      </c>
    </row>
    <row r="663" spans="1:8" x14ac:dyDescent="0.2">
      <c r="A663" s="378">
        <v>679</v>
      </c>
      <c r="B663" s="386"/>
      <c r="C663" s="558">
        <f t="shared" si="31"/>
        <v>72.59</v>
      </c>
      <c r="D663" s="561"/>
      <c r="E663" s="389">
        <v>14559</v>
      </c>
      <c r="F663" s="388">
        <f t="shared" si="32"/>
        <v>3367</v>
      </c>
      <c r="G663" s="466">
        <f t="shared" si="30"/>
        <v>2407</v>
      </c>
      <c r="H663" s="465">
        <v>90</v>
      </c>
    </row>
    <row r="664" spans="1:8" x14ac:dyDescent="0.2">
      <c r="A664" s="378">
        <v>680</v>
      </c>
      <c r="B664" s="386"/>
      <c r="C664" s="558">
        <f t="shared" si="31"/>
        <v>72.62</v>
      </c>
      <c r="D664" s="561"/>
      <c r="E664" s="389">
        <v>14559</v>
      </c>
      <c r="F664" s="388">
        <f t="shared" si="32"/>
        <v>3365</v>
      </c>
      <c r="G664" s="466">
        <f t="shared" si="30"/>
        <v>2406</v>
      </c>
      <c r="H664" s="465">
        <v>90</v>
      </c>
    </row>
    <row r="665" spans="1:8" x14ac:dyDescent="0.2">
      <c r="A665" s="378">
        <v>681</v>
      </c>
      <c r="B665" s="386"/>
      <c r="C665" s="558">
        <f t="shared" si="31"/>
        <v>72.64</v>
      </c>
      <c r="D665" s="561"/>
      <c r="E665" s="389">
        <v>14559</v>
      </c>
      <c r="F665" s="388">
        <f t="shared" si="32"/>
        <v>3364</v>
      </c>
      <c r="G665" s="466">
        <f t="shared" si="30"/>
        <v>2405</v>
      </c>
      <c r="H665" s="465">
        <v>90</v>
      </c>
    </row>
    <row r="666" spans="1:8" x14ac:dyDescent="0.2">
      <c r="A666" s="378">
        <v>682</v>
      </c>
      <c r="B666" s="386"/>
      <c r="C666" s="558">
        <f t="shared" si="31"/>
        <v>72.66</v>
      </c>
      <c r="D666" s="561"/>
      <c r="E666" s="389">
        <v>14559</v>
      </c>
      <c r="F666" s="388">
        <f t="shared" si="32"/>
        <v>3363</v>
      </c>
      <c r="G666" s="466">
        <f t="shared" si="30"/>
        <v>2404</v>
      </c>
      <c r="H666" s="465">
        <v>90</v>
      </c>
    </row>
    <row r="667" spans="1:8" x14ac:dyDescent="0.2">
      <c r="A667" s="378">
        <v>683</v>
      </c>
      <c r="B667" s="386"/>
      <c r="C667" s="558">
        <f t="shared" si="31"/>
        <v>72.69</v>
      </c>
      <c r="D667" s="561"/>
      <c r="E667" s="389">
        <v>14559</v>
      </c>
      <c r="F667" s="388">
        <f t="shared" si="32"/>
        <v>3362</v>
      </c>
      <c r="G667" s="466">
        <f t="shared" si="30"/>
        <v>2403</v>
      </c>
      <c r="H667" s="465">
        <v>90</v>
      </c>
    </row>
    <row r="668" spans="1:8" x14ac:dyDescent="0.2">
      <c r="A668" s="378">
        <v>684</v>
      </c>
      <c r="B668" s="386"/>
      <c r="C668" s="558">
        <f t="shared" si="31"/>
        <v>72.709999999999994</v>
      </c>
      <c r="D668" s="561"/>
      <c r="E668" s="389">
        <v>14559</v>
      </c>
      <c r="F668" s="388">
        <f t="shared" si="32"/>
        <v>3361</v>
      </c>
      <c r="G668" s="466">
        <f t="shared" si="30"/>
        <v>2403</v>
      </c>
      <c r="H668" s="465">
        <v>90</v>
      </c>
    </row>
    <row r="669" spans="1:8" x14ac:dyDescent="0.2">
      <c r="A669" s="378">
        <v>685</v>
      </c>
      <c r="B669" s="386"/>
      <c r="C669" s="558">
        <f t="shared" si="31"/>
        <v>72.73</v>
      </c>
      <c r="D669" s="561"/>
      <c r="E669" s="389">
        <v>14559</v>
      </c>
      <c r="F669" s="388">
        <f t="shared" si="32"/>
        <v>3360</v>
      </c>
      <c r="G669" s="466">
        <f t="shared" si="30"/>
        <v>2402</v>
      </c>
      <c r="H669" s="465">
        <v>90</v>
      </c>
    </row>
    <row r="670" spans="1:8" x14ac:dyDescent="0.2">
      <c r="A670" s="378">
        <v>686</v>
      </c>
      <c r="B670" s="386"/>
      <c r="C670" s="558">
        <f t="shared" si="31"/>
        <v>72.75</v>
      </c>
      <c r="D670" s="561"/>
      <c r="E670" s="389">
        <v>14559</v>
      </c>
      <c r="F670" s="388">
        <f t="shared" si="32"/>
        <v>3359</v>
      </c>
      <c r="G670" s="466">
        <f t="shared" si="30"/>
        <v>2401</v>
      </c>
      <c r="H670" s="465">
        <v>90</v>
      </c>
    </row>
    <row r="671" spans="1:8" x14ac:dyDescent="0.2">
      <c r="A671" s="378">
        <v>687</v>
      </c>
      <c r="B671" s="386"/>
      <c r="C671" s="558">
        <f t="shared" si="31"/>
        <v>72.78</v>
      </c>
      <c r="D671" s="561"/>
      <c r="E671" s="389">
        <v>14559</v>
      </c>
      <c r="F671" s="388">
        <f t="shared" si="32"/>
        <v>3358</v>
      </c>
      <c r="G671" s="466">
        <f t="shared" si="30"/>
        <v>2400</v>
      </c>
      <c r="H671" s="465">
        <v>90</v>
      </c>
    </row>
    <row r="672" spans="1:8" x14ac:dyDescent="0.2">
      <c r="A672" s="378">
        <v>688</v>
      </c>
      <c r="B672" s="386"/>
      <c r="C672" s="558">
        <f t="shared" si="31"/>
        <v>72.8</v>
      </c>
      <c r="D672" s="561"/>
      <c r="E672" s="389">
        <v>14559</v>
      </c>
      <c r="F672" s="388">
        <f t="shared" si="32"/>
        <v>3357</v>
      </c>
      <c r="G672" s="466">
        <f t="shared" si="30"/>
        <v>2400</v>
      </c>
      <c r="H672" s="465">
        <v>90</v>
      </c>
    </row>
    <row r="673" spans="1:8" x14ac:dyDescent="0.2">
      <c r="A673" s="378">
        <v>689</v>
      </c>
      <c r="B673" s="386"/>
      <c r="C673" s="558">
        <f t="shared" si="31"/>
        <v>72.819999999999993</v>
      </c>
      <c r="D673" s="561"/>
      <c r="E673" s="389">
        <v>14559</v>
      </c>
      <c r="F673" s="388">
        <f t="shared" si="32"/>
        <v>3356</v>
      </c>
      <c r="G673" s="466">
        <f t="shared" si="30"/>
        <v>2399</v>
      </c>
      <c r="H673" s="465">
        <v>90</v>
      </c>
    </row>
    <row r="674" spans="1:8" x14ac:dyDescent="0.2">
      <c r="A674" s="378">
        <v>690</v>
      </c>
      <c r="B674" s="386"/>
      <c r="C674" s="558">
        <f t="shared" si="31"/>
        <v>72.84</v>
      </c>
      <c r="D674" s="561"/>
      <c r="E674" s="389">
        <v>14559</v>
      </c>
      <c r="F674" s="388">
        <f t="shared" si="32"/>
        <v>3355</v>
      </c>
      <c r="G674" s="466">
        <f t="shared" si="30"/>
        <v>2399</v>
      </c>
      <c r="H674" s="465">
        <v>90</v>
      </c>
    </row>
    <row r="675" spans="1:8" x14ac:dyDescent="0.2">
      <c r="A675" s="378">
        <v>691</v>
      </c>
      <c r="B675" s="386"/>
      <c r="C675" s="558">
        <f t="shared" si="31"/>
        <v>72.87</v>
      </c>
      <c r="D675" s="561"/>
      <c r="E675" s="389">
        <v>14559</v>
      </c>
      <c r="F675" s="388">
        <f t="shared" si="32"/>
        <v>3354</v>
      </c>
      <c r="G675" s="466">
        <f t="shared" si="30"/>
        <v>2398</v>
      </c>
      <c r="H675" s="465">
        <v>90</v>
      </c>
    </row>
    <row r="676" spans="1:8" x14ac:dyDescent="0.2">
      <c r="A676" s="378">
        <v>692</v>
      </c>
      <c r="B676" s="386"/>
      <c r="C676" s="558">
        <f t="shared" si="31"/>
        <v>72.89</v>
      </c>
      <c r="D676" s="561"/>
      <c r="E676" s="389">
        <v>14559</v>
      </c>
      <c r="F676" s="388">
        <f t="shared" si="32"/>
        <v>3353</v>
      </c>
      <c r="G676" s="466">
        <f t="shared" si="30"/>
        <v>2397</v>
      </c>
      <c r="H676" s="465">
        <v>90</v>
      </c>
    </row>
    <row r="677" spans="1:8" x14ac:dyDescent="0.2">
      <c r="A677" s="378">
        <v>693</v>
      </c>
      <c r="B677" s="386"/>
      <c r="C677" s="558">
        <f t="shared" si="31"/>
        <v>72.91</v>
      </c>
      <c r="D677" s="561"/>
      <c r="E677" s="389">
        <v>14559</v>
      </c>
      <c r="F677" s="388">
        <f t="shared" si="32"/>
        <v>3352</v>
      </c>
      <c r="G677" s="466">
        <f t="shared" si="30"/>
        <v>2396</v>
      </c>
      <c r="H677" s="465">
        <v>90</v>
      </c>
    </row>
    <row r="678" spans="1:8" x14ac:dyDescent="0.2">
      <c r="A678" s="378">
        <v>694</v>
      </c>
      <c r="B678" s="386"/>
      <c r="C678" s="558">
        <f t="shared" si="31"/>
        <v>72.930000000000007</v>
      </c>
      <c r="D678" s="561"/>
      <c r="E678" s="389">
        <v>14559</v>
      </c>
      <c r="F678" s="388">
        <f t="shared" si="32"/>
        <v>3351</v>
      </c>
      <c r="G678" s="466">
        <f t="shared" si="30"/>
        <v>2396</v>
      </c>
      <c r="H678" s="465">
        <v>90</v>
      </c>
    </row>
    <row r="679" spans="1:8" x14ac:dyDescent="0.2">
      <c r="A679" s="378">
        <v>695</v>
      </c>
      <c r="B679" s="386"/>
      <c r="C679" s="558">
        <f t="shared" si="31"/>
        <v>72.959999999999994</v>
      </c>
      <c r="D679" s="561"/>
      <c r="E679" s="389">
        <v>14559</v>
      </c>
      <c r="F679" s="388">
        <f t="shared" si="32"/>
        <v>3350</v>
      </c>
      <c r="G679" s="466">
        <f t="shared" si="30"/>
        <v>2395</v>
      </c>
      <c r="H679" s="465">
        <v>90</v>
      </c>
    </row>
    <row r="680" spans="1:8" x14ac:dyDescent="0.2">
      <c r="A680" s="378">
        <v>696</v>
      </c>
      <c r="B680" s="386"/>
      <c r="C680" s="558">
        <f t="shared" si="31"/>
        <v>72.98</v>
      </c>
      <c r="D680" s="561"/>
      <c r="E680" s="389">
        <v>14559</v>
      </c>
      <c r="F680" s="388">
        <f t="shared" si="32"/>
        <v>3349</v>
      </c>
      <c r="G680" s="466">
        <f t="shared" si="30"/>
        <v>2394</v>
      </c>
      <c r="H680" s="465">
        <v>90</v>
      </c>
    </row>
    <row r="681" spans="1:8" x14ac:dyDescent="0.2">
      <c r="A681" s="378">
        <v>697</v>
      </c>
      <c r="B681" s="386"/>
      <c r="C681" s="558">
        <f t="shared" si="31"/>
        <v>73</v>
      </c>
      <c r="D681" s="561"/>
      <c r="E681" s="389">
        <v>14559</v>
      </c>
      <c r="F681" s="388">
        <f t="shared" si="32"/>
        <v>3348</v>
      </c>
      <c r="G681" s="466">
        <f t="shared" si="30"/>
        <v>2393</v>
      </c>
      <c r="H681" s="465">
        <v>90</v>
      </c>
    </row>
    <row r="682" spans="1:8" x14ac:dyDescent="0.2">
      <c r="A682" s="378">
        <v>698</v>
      </c>
      <c r="B682" s="386"/>
      <c r="C682" s="558">
        <f t="shared" si="31"/>
        <v>73.02</v>
      </c>
      <c r="D682" s="561"/>
      <c r="E682" s="389">
        <v>14559</v>
      </c>
      <c r="F682" s="388">
        <f t="shared" si="32"/>
        <v>3347</v>
      </c>
      <c r="G682" s="466">
        <f t="shared" si="30"/>
        <v>2393</v>
      </c>
      <c r="H682" s="465">
        <v>90</v>
      </c>
    </row>
    <row r="683" spans="1:8" x14ac:dyDescent="0.2">
      <c r="A683" s="378">
        <v>699</v>
      </c>
      <c r="B683" s="386"/>
      <c r="C683" s="558">
        <f t="shared" si="31"/>
        <v>73.040000000000006</v>
      </c>
      <c r="D683" s="561"/>
      <c r="E683" s="389">
        <v>14559</v>
      </c>
      <c r="F683" s="388">
        <f t="shared" si="32"/>
        <v>3346</v>
      </c>
      <c r="G683" s="466">
        <f t="shared" si="30"/>
        <v>2392</v>
      </c>
      <c r="H683" s="465">
        <v>90</v>
      </c>
    </row>
    <row r="684" spans="1:8" x14ac:dyDescent="0.2">
      <c r="A684" s="378">
        <v>700</v>
      </c>
      <c r="B684" s="386"/>
      <c r="C684" s="558">
        <f t="shared" si="31"/>
        <v>73.069999999999993</v>
      </c>
      <c r="D684" s="561"/>
      <c r="E684" s="389">
        <v>14559</v>
      </c>
      <c r="F684" s="388">
        <f t="shared" si="32"/>
        <v>3345</v>
      </c>
      <c r="G684" s="466">
        <f t="shared" si="30"/>
        <v>2391</v>
      </c>
      <c r="H684" s="465">
        <v>90</v>
      </c>
    </row>
    <row r="685" spans="1:8" x14ac:dyDescent="0.2">
      <c r="A685" s="378">
        <v>701</v>
      </c>
      <c r="B685" s="386"/>
      <c r="C685" s="558">
        <f t="shared" si="31"/>
        <v>73.09</v>
      </c>
      <c r="D685" s="561"/>
      <c r="E685" s="389">
        <v>14559</v>
      </c>
      <c r="F685" s="388">
        <f t="shared" si="32"/>
        <v>3344</v>
      </c>
      <c r="G685" s="466">
        <f t="shared" si="30"/>
        <v>2390</v>
      </c>
      <c r="H685" s="465">
        <v>90</v>
      </c>
    </row>
    <row r="686" spans="1:8" x14ac:dyDescent="0.2">
      <c r="A686" s="378">
        <v>702</v>
      </c>
      <c r="B686" s="386"/>
      <c r="C686" s="558">
        <f t="shared" si="31"/>
        <v>73.11</v>
      </c>
      <c r="D686" s="561"/>
      <c r="E686" s="389">
        <v>14559</v>
      </c>
      <c r="F686" s="388">
        <f t="shared" si="32"/>
        <v>3343</v>
      </c>
      <c r="G686" s="466">
        <f t="shared" si="30"/>
        <v>2390</v>
      </c>
      <c r="H686" s="465">
        <v>90</v>
      </c>
    </row>
    <row r="687" spans="1:8" x14ac:dyDescent="0.2">
      <c r="A687" s="378">
        <v>703</v>
      </c>
      <c r="B687" s="386"/>
      <c r="C687" s="558">
        <f t="shared" si="31"/>
        <v>73.13</v>
      </c>
      <c r="D687" s="561"/>
      <c r="E687" s="389">
        <v>14559</v>
      </c>
      <c r="F687" s="388">
        <f t="shared" si="32"/>
        <v>3342</v>
      </c>
      <c r="G687" s="466">
        <f t="shared" si="30"/>
        <v>2389</v>
      </c>
      <c r="H687" s="465">
        <v>90</v>
      </c>
    </row>
    <row r="688" spans="1:8" x14ac:dyDescent="0.2">
      <c r="A688" s="378">
        <v>704</v>
      </c>
      <c r="B688" s="386"/>
      <c r="C688" s="558">
        <f t="shared" si="31"/>
        <v>73.16</v>
      </c>
      <c r="D688" s="561"/>
      <c r="E688" s="389">
        <v>14559</v>
      </c>
      <c r="F688" s="388">
        <f t="shared" si="32"/>
        <v>3341</v>
      </c>
      <c r="G688" s="466">
        <f t="shared" si="30"/>
        <v>2388</v>
      </c>
      <c r="H688" s="465">
        <v>90</v>
      </c>
    </row>
    <row r="689" spans="1:8" x14ac:dyDescent="0.2">
      <c r="A689" s="378">
        <v>705</v>
      </c>
      <c r="B689" s="386"/>
      <c r="C689" s="558">
        <f t="shared" si="31"/>
        <v>73.180000000000007</v>
      </c>
      <c r="D689" s="561"/>
      <c r="E689" s="389">
        <v>14559</v>
      </c>
      <c r="F689" s="388">
        <f t="shared" si="32"/>
        <v>3340</v>
      </c>
      <c r="G689" s="466">
        <f t="shared" si="30"/>
        <v>2387</v>
      </c>
      <c r="H689" s="465">
        <v>90</v>
      </c>
    </row>
    <row r="690" spans="1:8" x14ac:dyDescent="0.2">
      <c r="A690" s="378">
        <v>706</v>
      </c>
      <c r="B690" s="386"/>
      <c r="C690" s="558">
        <f t="shared" si="31"/>
        <v>73.2</v>
      </c>
      <c r="D690" s="561"/>
      <c r="E690" s="389">
        <v>14559</v>
      </c>
      <c r="F690" s="388">
        <f t="shared" si="32"/>
        <v>3339</v>
      </c>
      <c r="G690" s="466">
        <f t="shared" si="30"/>
        <v>2387</v>
      </c>
      <c r="H690" s="465">
        <v>90</v>
      </c>
    </row>
    <row r="691" spans="1:8" x14ac:dyDescent="0.2">
      <c r="A691" s="378">
        <v>707</v>
      </c>
      <c r="B691" s="386"/>
      <c r="C691" s="558">
        <f t="shared" si="31"/>
        <v>73.22</v>
      </c>
      <c r="D691" s="561"/>
      <c r="E691" s="389">
        <v>14559</v>
      </c>
      <c r="F691" s="388">
        <f t="shared" si="32"/>
        <v>3338</v>
      </c>
      <c r="G691" s="466">
        <f t="shared" si="30"/>
        <v>2386</v>
      </c>
      <c r="H691" s="465">
        <v>90</v>
      </c>
    </row>
    <row r="692" spans="1:8" x14ac:dyDescent="0.2">
      <c r="A692" s="378">
        <v>708</v>
      </c>
      <c r="B692" s="386"/>
      <c r="C692" s="558">
        <f t="shared" si="31"/>
        <v>73.239999999999995</v>
      </c>
      <c r="D692" s="561"/>
      <c r="E692" s="389">
        <v>14559</v>
      </c>
      <c r="F692" s="388">
        <f t="shared" si="32"/>
        <v>3338</v>
      </c>
      <c r="G692" s="466">
        <f t="shared" si="30"/>
        <v>2385</v>
      </c>
      <c r="H692" s="465">
        <v>90</v>
      </c>
    </row>
    <row r="693" spans="1:8" x14ac:dyDescent="0.2">
      <c r="A693" s="378">
        <v>709</v>
      </c>
      <c r="B693" s="386"/>
      <c r="C693" s="558">
        <f t="shared" si="31"/>
        <v>73.27</v>
      </c>
      <c r="D693" s="561"/>
      <c r="E693" s="389">
        <v>14559</v>
      </c>
      <c r="F693" s="388">
        <f t="shared" si="32"/>
        <v>3336</v>
      </c>
      <c r="G693" s="466">
        <f t="shared" si="30"/>
        <v>2384</v>
      </c>
      <c r="H693" s="465">
        <v>90</v>
      </c>
    </row>
    <row r="694" spans="1:8" x14ac:dyDescent="0.2">
      <c r="A694" s="378">
        <v>710</v>
      </c>
      <c r="B694" s="386"/>
      <c r="C694" s="558">
        <f t="shared" si="31"/>
        <v>73.290000000000006</v>
      </c>
      <c r="D694" s="561"/>
      <c r="E694" s="389">
        <v>14559</v>
      </c>
      <c r="F694" s="388">
        <f t="shared" si="32"/>
        <v>3335</v>
      </c>
      <c r="G694" s="466">
        <f t="shared" si="30"/>
        <v>2384</v>
      </c>
      <c r="H694" s="465">
        <v>90</v>
      </c>
    </row>
    <row r="695" spans="1:8" x14ac:dyDescent="0.2">
      <c r="A695" s="378">
        <v>711</v>
      </c>
      <c r="B695" s="386"/>
      <c r="C695" s="558">
        <f t="shared" si="31"/>
        <v>73.31</v>
      </c>
      <c r="D695" s="561"/>
      <c r="E695" s="389">
        <v>14559</v>
      </c>
      <c r="F695" s="388">
        <f t="shared" si="32"/>
        <v>3334</v>
      </c>
      <c r="G695" s="466">
        <f t="shared" si="30"/>
        <v>2383</v>
      </c>
      <c r="H695" s="465">
        <v>90</v>
      </c>
    </row>
    <row r="696" spans="1:8" x14ac:dyDescent="0.2">
      <c r="A696" s="378">
        <v>712</v>
      </c>
      <c r="B696" s="386"/>
      <c r="C696" s="558">
        <f t="shared" si="31"/>
        <v>73.33</v>
      </c>
      <c r="D696" s="561"/>
      <c r="E696" s="389">
        <v>14559</v>
      </c>
      <c r="F696" s="388">
        <f t="shared" si="32"/>
        <v>3334</v>
      </c>
      <c r="G696" s="466">
        <f t="shared" si="30"/>
        <v>2382</v>
      </c>
      <c r="H696" s="465">
        <v>90</v>
      </c>
    </row>
    <row r="697" spans="1:8" x14ac:dyDescent="0.2">
      <c r="A697" s="378">
        <v>713</v>
      </c>
      <c r="B697" s="386"/>
      <c r="C697" s="558">
        <f t="shared" si="31"/>
        <v>73.349999999999994</v>
      </c>
      <c r="D697" s="561"/>
      <c r="E697" s="389">
        <v>14559</v>
      </c>
      <c r="F697" s="388">
        <f t="shared" si="32"/>
        <v>3333</v>
      </c>
      <c r="G697" s="466">
        <f t="shared" si="30"/>
        <v>2382</v>
      </c>
      <c r="H697" s="465">
        <v>90</v>
      </c>
    </row>
    <row r="698" spans="1:8" x14ac:dyDescent="0.2">
      <c r="A698" s="378">
        <v>714</v>
      </c>
      <c r="B698" s="386"/>
      <c r="C698" s="558">
        <f t="shared" si="31"/>
        <v>73.38</v>
      </c>
      <c r="D698" s="561"/>
      <c r="E698" s="389">
        <v>14559</v>
      </c>
      <c r="F698" s="388">
        <f t="shared" si="32"/>
        <v>3331</v>
      </c>
      <c r="G698" s="466">
        <f t="shared" si="30"/>
        <v>2381</v>
      </c>
      <c r="H698" s="465">
        <v>90</v>
      </c>
    </row>
    <row r="699" spans="1:8" x14ac:dyDescent="0.2">
      <c r="A699" s="378">
        <v>715</v>
      </c>
      <c r="B699" s="386"/>
      <c r="C699" s="558">
        <f t="shared" si="31"/>
        <v>73.400000000000006</v>
      </c>
      <c r="D699" s="561"/>
      <c r="E699" s="389">
        <v>14559</v>
      </c>
      <c r="F699" s="388">
        <f t="shared" si="32"/>
        <v>3330</v>
      </c>
      <c r="G699" s="466">
        <f t="shared" si="30"/>
        <v>2380</v>
      </c>
      <c r="H699" s="465">
        <v>90</v>
      </c>
    </row>
    <row r="700" spans="1:8" x14ac:dyDescent="0.2">
      <c r="A700" s="378">
        <v>716</v>
      </c>
      <c r="B700" s="386"/>
      <c r="C700" s="558">
        <f t="shared" si="31"/>
        <v>73.42</v>
      </c>
      <c r="D700" s="561"/>
      <c r="E700" s="389">
        <v>14559</v>
      </c>
      <c r="F700" s="388">
        <f t="shared" si="32"/>
        <v>3330</v>
      </c>
      <c r="G700" s="466">
        <f t="shared" si="30"/>
        <v>2380</v>
      </c>
      <c r="H700" s="465">
        <v>90</v>
      </c>
    </row>
    <row r="701" spans="1:8" x14ac:dyDescent="0.2">
      <c r="A701" s="378">
        <v>717</v>
      </c>
      <c r="B701" s="386"/>
      <c r="C701" s="558">
        <f t="shared" si="31"/>
        <v>73.44</v>
      </c>
      <c r="D701" s="561"/>
      <c r="E701" s="389">
        <v>14559</v>
      </c>
      <c r="F701" s="388">
        <f t="shared" si="32"/>
        <v>3329</v>
      </c>
      <c r="G701" s="466">
        <f t="shared" si="30"/>
        <v>2379</v>
      </c>
      <c r="H701" s="465">
        <v>90</v>
      </c>
    </row>
    <row r="702" spans="1:8" x14ac:dyDescent="0.2">
      <c r="A702" s="378">
        <v>718</v>
      </c>
      <c r="B702" s="386"/>
      <c r="C702" s="558">
        <f t="shared" si="31"/>
        <v>73.459999999999994</v>
      </c>
      <c r="D702" s="561"/>
      <c r="E702" s="389">
        <v>14559</v>
      </c>
      <c r="F702" s="388">
        <f t="shared" si="32"/>
        <v>3328</v>
      </c>
      <c r="G702" s="466">
        <f t="shared" si="30"/>
        <v>2378</v>
      </c>
      <c r="H702" s="465">
        <v>90</v>
      </c>
    </row>
    <row r="703" spans="1:8" x14ac:dyDescent="0.2">
      <c r="A703" s="378">
        <v>719</v>
      </c>
      <c r="B703" s="386"/>
      <c r="C703" s="558">
        <f t="shared" si="31"/>
        <v>73.489999999999995</v>
      </c>
      <c r="D703" s="561"/>
      <c r="E703" s="389">
        <v>14559</v>
      </c>
      <c r="F703" s="388">
        <f t="shared" si="32"/>
        <v>3326</v>
      </c>
      <c r="G703" s="466">
        <f t="shared" si="30"/>
        <v>2377</v>
      </c>
      <c r="H703" s="465">
        <v>90</v>
      </c>
    </row>
    <row r="704" spans="1:8" x14ac:dyDescent="0.2">
      <c r="A704" s="378">
        <v>720</v>
      </c>
      <c r="B704" s="386"/>
      <c r="C704" s="558">
        <f t="shared" si="31"/>
        <v>73.510000000000005</v>
      </c>
      <c r="D704" s="561"/>
      <c r="E704" s="389">
        <v>14559</v>
      </c>
      <c r="F704" s="388">
        <f t="shared" si="32"/>
        <v>3326</v>
      </c>
      <c r="G704" s="466">
        <f t="shared" si="30"/>
        <v>2377</v>
      </c>
      <c r="H704" s="465">
        <v>90</v>
      </c>
    </row>
    <row r="705" spans="1:8" x14ac:dyDescent="0.2">
      <c r="A705" s="378">
        <v>721</v>
      </c>
      <c r="B705" s="386"/>
      <c r="C705" s="558">
        <f t="shared" si="31"/>
        <v>73.53</v>
      </c>
      <c r="D705" s="561"/>
      <c r="E705" s="389">
        <v>14559</v>
      </c>
      <c r="F705" s="388">
        <f t="shared" si="32"/>
        <v>3325</v>
      </c>
      <c r="G705" s="466">
        <f t="shared" si="30"/>
        <v>2376</v>
      </c>
      <c r="H705" s="465">
        <v>90</v>
      </c>
    </row>
    <row r="706" spans="1:8" x14ac:dyDescent="0.2">
      <c r="A706" s="378">
        <v>722</v>
      </c>
      <c r="B706" s="386"/>
      <c r="C706" s="558">
        <f t="shared" si="31"/>
        <v>73.55</v>
      </c>
      <c r="D706" s="561"/>
      <c r="E706" s="389">
        <v>14559</v>
      </c>
      <c r="F706" s="388">
        <f t="shared" si="32"/>
        <v>3324</v>
      </c>
      <c r="G706" s="466">
        <f t="shared" si="30"/>
        <v>2375</v>
      </c>
      <c r="H706" s="465">
        <v>90</v>
      </c>
    </row>
    <row r="707" spans="1:8" x14ac:dyDescent="0.2">
      <c r="A707" s="378">
        <v>723</v>
      </c>
      <c r="B707" s="386"/>
      <c r="C707" s="558">
        <f t="shared" si="31"/>
        <v>73.569999999999993</v>
      </c>
      <c r="D707" s="561"/>
      <c r="E707" s="389">
        <v>14559</v>
      </c>
      <c r="F707" s="388">
        <f t="shared" si="32"/>
        <v>3323</v>
      </c>
      <c r="G707" s="466">
        <f t="shared" si="30"/>
        <v>2375</v>
      </c>
      <c r="H707" s="465">
        <v>90</v>
      </c>
    </row>
    <row r="708" spans="1:8" x14ac:dyDescent="0.2">
      <c r="A708" s="378">
        <v>724</v>
      </c>
      <c r="B708" s="386"/>
      <c r="C708" s="558">
        <f t="shared" si="31"/>
        <v>73.59</v>
      </c>
      <c r="D708" s="561"/>
      <c r="E708" s="389">
        <v>14559</v>
      </c>
      <c r="F708" s="388">
        <f t="shared" si="32"/>
        <v>3322</v>
      </c>
      <c r="G708" s="466">
        <f t="shared" si="30"/>
        <v>2374</v>
      </c>
      <c r="H708" s="465">
        <v>90</v>
      </c>
    </row>
    <row r="709" spans="1:8" x14ac:dyDescent="0.2">
      <c r="A709" s="378">
        <v>725</v>
      </c>
      <c r="B709" s="386"/>
      <c r="C709" s="558">
        <f t="shared" si="31"/>
        <v>73.62</v>
      </c>
      <c r="D709" s="561"/>
      <c r="E709" s="389">
        <v>14559</v>
      </c>
      <c r="F709" s="388">
        <f t="shared" si="32"/>
        <v>3321</v>
      </c>
      <c r="G709" s="466">
        <f t="shared" si="30"/>
        <v>2373</v>
      </c>
      <c r="H709" s="465">
        <v>90</v>
      </c>
    </row>
    <row r="710" spans="1:8" x14ac:dyDescent="0.2">
      <c r="A710" s="378">
        <v>726</v>
      </c>
      <c r="B710" s="386"/>
      <c r="C710" s="558">
        <f t="shared" si="31"/>
        <v>73.64</v>
      </c>
      <c r="D710" s="561"/>
      <c r="E710" s="389">
        <v>14559</v>
      </c>
      <c r="F710" s="388">
        <f t="shared" si="32"/>
        <v>3320</v>
      </c>
      <c r="G710" s="466">
        <f t="shared" si="30"/>
        <v>2372</v>
      </c>
      <c r="H710" s="465">
        <v>90</v>
      </c>
    </row>
    <row r="711" spans="1:8" x14ac:dyDescent="0.2">
      <c r="A711" s="378">
        <v>727</v>
      </c>
      <c r="B711" s="386"/>
      <c r="C711" s="558">
        <f t="shared" si="31"/>
        <v>73.66</v>
      </c>
      <c r="D711" s="561"/>
      <c r="E711" s="389">
        <v>14559</v>
      </c>
      <c r="F711" s="388">
        <f t="shared" si="32"/>
        <v>3319</v>
      </c>
      <c r="G711" s="466">
        <f t="shared" si="30"/>
        <v>2372</v>
      </c>
      <c r="H711" s="465">
        <v>90</v>
      </c>
    </row>
    <row r="712" spans="1:8" x14ac:dyDescent="0.2">
      <c r="A712" s="378">
        <v>728</v>
      </c>
      <c r="B712" s="386"/>
      <c r="C712" s="558">
        <f t="shared" si="31"/>
        <v>73.680000000000007</v>
      </c>
      <c r="D712" s="561"/>
      <c r="E712" s="389">
        <v>14559</v>
      </c>
      <c r="F712" s="388">
        <f t="shared" si="32"/>
        <v>3318</v>
      </c>
      <c r="G712" s="466">
        <f t="shared" si="30"/>
        <v>2371</v>
      </c>
      <c r="H712" s="465">
        <v>90</v>
      </c>
    </row>
    <row r="713" spans="1:8" x14ac:dyDescent="0.2">
      <c r="A713" s="378">
        <v>729</v>
      </c>
      <c r="B713" s="386"/>
      <c r="C713" s="558">
        <f t="shared" si="31"/>
        <v>73.7</v>
      </c>
      <c r="D713" s="561"/>
      <c r="E713" s="389">
        <v>14559</v>
      </c>
      <c r="F713" s="388">
        <f t="shared" si="32"/>
        <v>3317</v>
      </c>
      <c r="G713" s="466">
        <f t="shared" si="30"/>
        <v>2371</v>
      </c>
      <c r="H713" s="465">
        <v>90</v>
      </c>
    </row>
    <row r="714" spans="1:8" x14ac:dyDescent="0.2">
      <c r="A714" s="378">
        <v>730</v>
      </c>
      <c r="B714" s="386"/>
      <c r="C714" s="558">
        <f t="shared" si="31"/>
        <v>73.72</v>
      </c>
      <c r="D714" s="561"/>
      <c r="E714" s="389">
        <v>14559</v>
      </c>
      <c r="F714" s="388">
        <f t="shared" si="32"/>
        <v>3316</v>
      </c>
      <c r="G714" s="466">
        <f t="shared" si="30"/>
        <v>2370</v>
      </c>
      <c r="H714" s="465">
        <v>90</v>
      </c>
    </row>
    <row r="715" spans="1:8" x14ac:dyDescent="0.2">
      <c r="A715" s="378">
        <v>731</v>
      </c>
      <c r="B715" s="386"/>
      <c r="C715" s="558">
        <f t="shared" si="31"/>
        <v>73.75</v>
      </c>
      <c r="D715" s="561"/>
      <c r="E715" s="389">
        <v>14559</v>
      </c>
      <c r="F715" s="388">
        <f t="shared" si="32"/>
        <v>3315</v>
      </c>
      <c r="G715" s="466">
        <f t="shared" si="30"/>
        <v>2369</v>
      </c>
      <c r="H715" s="465">
        <v>90</v>
      </c>
    </row>
    <row r="716" spans="1:8" x14ac:dyDescent="0.2">
      <c r="A716" s="378">
        <v>732</v>
      </c>
      <c r="B716" s="386"/>
      <c r="C716" s="558">
        <f t="shared" si="31"/>
        <v>73.77</v>
      </c>
      <c r="D716" s="561"/>
      <c r="E716" s="389">
        <v>14559</v>
      </c>
      <c r="F716" s="388">
        <f t="shared" si="32"/>
        <v>3314</v>
      </c>
      <c r="G716" s="466">
        <f t="shared" si="30"/>
        <v>2368</v>
      </c>
      <c r="H716" s="465">
        <v>90</v>
      </c>
    </row>
    <row r="717" spans="1:8" x14ac:dyDescent="0.2">
      <c r="A717" s="378">
        <v>733</v>
      </c>
      <c r="B717" s="386"/>
      <c r="C717" s="558">
        <f t="shared" si="31"/>
        <v>73.790000000000006</v>
      </c>
      <c r="D717" s="561"/>
      <c r="E717" s="389">
        <v>14559</v>
      </c>
      <c r="F717" s="388">
        <f t="shared" si="32"/>
        <v>3313</v>
      </c>
      <c r="G717" s="466">
        <f t="shared" ref="G717:G780" si="33">ROUND(12*(1/C717*E717),0)</f>
        <v>2368</v>
      </c>
      <c r="H717" s="465">
        <v>90</v>
      </c>
    </row>
    <row r="718" spans="1:8" x14ac:dyDescent="0.2">
      <c r="A718" s="378">
        <v>734</v>
      </c>
      <c r="B718" s="386"/>
      <c r="C718" s="558">
        <f t="shared" si="31"/>
        <v>73.81</v>
      </c>
      <c r="D718" s="561"/>
      <c r="E718" s="389">
        <v>14559</v>
      </c>
      <c r="F718" s="388">
        <f t="shared" si="32"/>
        <v>3312</v>
      </c>
      <c r="G718" s="466">
        <f t="shared" si="33"/>
        <v>2367</v>
      </c>
      <c r="H718" s="465">
        <v>90</v>
      </c>
    </row>
    <row r="719" spans="1:8" x14ac:dyDescent="0.2">
      <c r="A719" s="378">
        <v>735</v>
      </c>
      <c r="B719" s="386"/>
      <c r="C719" s="558">
        <f t="shared" ref="C719:C782" si="34">ROUND(10.899*LN(A719)+A719/150-3,2)</f>
        <v>73.83</v>
      </c>
      <c r="D719" s="561"/>
      <c r="E719" s="389">
        <v>14559</v>
      </c>
      <c r="F719" s="388">
        <f t="shared" ref="F719:F782" si="35">ROUND(12*1.3614*(1/C719*E719)+H719,0)</f>
        <v>3312</v>
      </c>
      <c r="G719" s="466">
        <f t="shared" si="33"/>
        <v>2366</v>
      </c>
      <c r="H719" s="465">
        <v>90</v>
      </c>
    </row>
    <row r="720" spans="1:8" x14ac:dyDescent="0.2">
      <c r="A720" s="378">
        <v>736</v>
      </c>
      <c r="B720" s="386"/>
      <c r="C720" s="558">
        <f t="shared" si="34"/>
        <v>73.849999999999994</v>
      </c>
      <c r="D720" s="561"/>
      <c r="E720" s="389">
        <v>14559</v>
      </c>
      <c r="F720" s="388">
        <f t="shared" si="35"/>
        <v>3311</v>
      </c>
      <c r="G720" s="466">
        <f t="shared" si="33"/>
        <v>2366</v>
      </c>
      <c r="H720" s="465">
        <v>90</v>
      </c>
    </row>
    <row r="721" spans="1:8" x14ac:dyDescent="0.2">
      <c r="A721" s="378">
        <v>737</v>
      </c>
      <c r="B721" s="386"/>
      <c r="C721" s="558">
        <f t="shared" si="34"/>
        <v>73.87</v>
      </c>
      <c r="D721" s="561"/>
      <c r="E721" s="389">
        <v>14559</v>
      </c>
      <c r="F721" s="388">
        <f t="shared" si="35"/>
        <v>3310</v>
      </c>
      <c r="G721" s="466">
        <f t="shared" si="33"/>
        <v>2365</v>
      </c>
      <c r="H721" s="465">
        <v>90</v>
      </c>
    </row>
    <row r="722" spans="1:8" x14ac:dyDescent="0.2">
      <c r="A722" s="378">
        <v>738</v>
      </c>
      <c r="B722" s="386"/>
      <c r="C722" s="558">
        <f t="shared" si="34"/>
        <v>73.900000000000006</v>
      </c>
      <c r="D722" s="561"/>
      <c r="E722" s="389">
        <v>14559</v>
      </c>
      <c r="F722" s="388">
        <f t="shared" si="35"/>
        <v>3309</v>
      </c>
      <c r="G722" s="466">
        <f t="shared" si="33"/>
        <v>2364</v>
      </c>
      <c r="H722" s="465">
        <v>90</v>
      </c>
    </row>
    <row r="723" spans="1:8" x14ac:dyDescent="0.2">
      <c r="A723" s="378">
        <v>739</v>
      </c>
      <c r="B723" s="386"/>
      <c r="C723" s="558">
        <f t="shared" si="34"/>
        <v>73.92</v>
      </c>
      <c r="D723" s="561"/>
      <c r="E723" s="389">
        <v>14559</v>
      </c>
      <c r="F723" s="388">
        <f t="shared" si="35"/>
        <v>3308</v>
      </c>
      <c r="G723" s="466">
        <f t="shared" si="33"/>
        <v>2363</v>
      </c>
      <c r="H723" s="465">
        <v>90</v>
      </c>
    </row>
    <row r="724" spans="1:8" x14ac:dyDescent="0.2">
      <c r="A724" s="378">
        <v>740</v>
      </c>
      <c r="B724" s="386"/>
      <c r="C724" s="558">
        <f t="shared" si="34"/>
        <v>73.94</v>
      </c>
      <c r="D724" s="561"/>
      <c r="E724" s="389">
        <v>14559</v>
      </c>
      <c r="F724" s="388">
        <f t="shared" si="35"/>
        <v>3307</v>
      </c>
      <c r="G724" s="466">
        <f t="shared" si="33"/>
        <v>2363</v>
      </c>
      <c r="H724" s="465">
        <v>90</v>
      </c>
    </row>
    <row r="725" spans="1:8" x14ac:dyDescent="0.2">
      <c r="A725" s="378">
        <v>741</v>
      </c>
      <c r="B725" s="386"/>
      <c r="C725" s="558">
        <f t="shared" si="34"/>
        <v>73.959999999999994</v>
      </c>
      <c r="D725" s="561"/>
      <c r="E725" s="389">
        <v>14559</v>
      </c>
      <c r="F725" s="388">
        <f t="shared" si="35"/>
        <v>3306</v>
      </c>
      <c r="G725" s="466">
        <f t="shared" si="33"/>
        <v>2362</v>
      </c>
      <c r="H725" s="465">
        <v>90</v>
      </c>
    </row>
    <row r="726" spans="1:8" x14ac:dyDescent="0.2">
      <c r="A726" s="378">
        <v>742</v>
      </c>
      <c r="B726" s="386"/>
      <c r="C726" s="558">
        <f t="shared" si="34"/>
        <v>73.98</v>
      </c>
      <c r="D726" s="561"/>
      <c r="E726" s="389">
        <v>14559</v>
      </c>
      <c r="F726" s="388">
        <f t="shared" si="35"/>
        <v>3305</v>
      </c>
      <c r="G726" s="466">
        <f t="shared" si="33"/>
        <v>2362</v>
      </c>
      <c r="H726" s="465">
        <v>90</v>
      </c>
    </row>
    <row r="727" spans="1:8" x14ac:dyDescent="0.2">
      <c r="A727" s="378">
        <v>743</v>
      </c>
      <c r="B727" s="386"/>
      <c r="C727" s="558">
        <f t="shared" si="34"/>
        <v>74</v>
      </c>
      <c r="D727" s="561"/>
      <c r="E727" s="389">
        <v>14559</v>
      </c>
      <c r="F727" s="388">
        <f t="shared" si="35"/>
        <v>3304</v>
      </c>
      <c r="G727" s="466">
        <f t="shared" si="33"/>
        <v>2361</v>
      </c>
      <c r="H727" s="465">
        <v>90</v>
      </c>
    </row>
    <row r="728" spans="1:8" x14ac:dyDescent="0.2">
      <c r="A728" s="378">
        <v>744</v>
      </c>
      <c r="B728" s="386"/>
      <c r="C728" s="558">
        <f t="shared" si="34"/>
        <v>74.02</v>
      </c>
      <c r="D728" s="561"/>
      <c r="E728" s="389">
        <v>14559</v>
      </c>
      <c r="F728" s="388">
        <f t="shared" si="35"/>
        <v>3303</v>
      </c>
      <c r="G728" s="466">
        <f t="shared" si="33"/>
        <v>2360</v>
      </c>
      <c r="H728" s="465">
        <v>90</v>
      </c>
    </row>
    <row r="729" spans="1:8" x14ac:dyDescent="0.2">
      <c r="A729" s="378">
        <v>745</v>
      </c>
      <c r="B729" s="386"/>
      <c r="C729" s="558">
        <f t="shared" si="34"/>
        <v>74.05</v>
      </c>
      <c r="D729" s="561"/>
      <c r="E729" s="389">
        <v>14559</v>
      </c>
      <c r="F729" s="388">
        <f t="shared" si="35"/>
        <v>3302</v>
      </c>
      <c r="G729" s="466">
        <f t="shared" si="33"/>
        <v>2359</v>
      </c>
      <c r="H729" s="465">
        <v>90</v>
      </c>
    </row>
    <row r="730" spans="1:8" x14ac:dyDescent="0.2">
      <c r="A730" s="378">
        <v>746</v>
      </c>
      <c r="B730" s="386"/>
      <c r="C730" s="558">
        <f t="shared" si="34"/>
        <v>74.069999999999993</v>
      </c>
      <c r="D730" s="561"/>
      <c r="E730" s="389">
        <v>14559</v>
      </c>
      <c r="F730" s="388">
        <f t="shared" si="35"/>
        <v>3301</v>
      </c>
      <c r="G730" s="466">
        <f t="shared" si="33"/>
        <v>2359</v>
      </c>
      <c r="H730" s="465">
        <v>90</v>
      </c>
    </row>
    <row r="731" spans="1:8" x14ac:dyDescent="0.2">
      <c r="A731" s="378">
        <v>747</v>
      </c>
      <c r="B731" s="386"/>
      <c r="C731" s="558">
        <f t="shared" si="34"/>
        <v>74.09</v>
      </c>
      <c r="D731" s="561"/>
      <c r="E731" s="389">
        <v>14559</v>
      </c>
      <c r="F731" s="388">
        <f t="shared" si="35"/>
        <v>3300</v>
      </c>
      <c r="G731" s="466">
        <f t="shared" si="33"/>
        <v>2358</v>
      </c>
      <c r="H731" s="465">
        <v>90</v>
      </c>
    </row>
    <row r="732" spans="1:8" x14ac:dyDescent="0.2">
      <c r="A732" s="378">
        <v>748</v>
      </c>
      <c r="B732" s="386"/>
      <c r="C732" s="558">
        <f t="shared" si="34"/>
        <v>74.11</v>
      </c>
      <c r="D732" s="561"/>
      <c r="E732" s="389">
        <v>14559</v>
      </c>
      <c r="F732" s="388">
        <f t="shared" si="35"/>
        <v>3299</v>
      </c>
      <c r="G732" s="466">
        <f t="shared" si="33"/>
        <v>2357</v>
      </c>
      <c r="H732" s="465">
        <v>90</v>
      </c>
    </row>
    <row r="733" spans="1:8" x14ac:dyDescent="0.2">
      <c r="A733" s="378">
        <v>749</v>
      </c>
      <c r="B733" s="386"/>
      <c r="C733" s="558">
        <f t="shared" si="34"/>
        <v>74.13</v>
      </c>
      <c r="D733" s="561"/>
      <c r="E733" s="389">
        <v>14559</v>
      </c>
      <c r="F733" s="388">
        <f t="shared" si="35"/>
        <v>3299</v>
      </c>
      <c r="G733" s="466">
        <f t="shared" si="33"/>
        <v>2357</v>
      </c>
      <c r="H733" s="465">
        <v>90</v>
      </c>
    </row>
    <row r="734" spans="1:8" x14ac:dyDescent="0.2">
      <c r="A734" s="378">
        <v>750</v>
      </c>
      <c r="B734" s="386"/>
      <c r="C734" s="558">
        <f t="shared" si="34"/>
        <v>74.150000000000006</v>
      </c>
      <c r="D734" s="561"/>
      <c r="E734" s="389">
        <v>14559</v>
      </c>
      <c r="F734" s="388">
        <f t="shared" si="35"/>
        <v>3298</v>
      </c>
      <c r="G734" s="466">
        <f t="shared" si="33"/>
        <v>2356</v>
      </c>
      <c r="H734" s="465">
        <v>90</v>
      </c>
    </row>
    <row r="735" spans="1:8" x14ac:dyDescent="0.2">
      <c r="A735" s="378">
        <v>751</v>
      </c>
      <c r="B735" s="386"/>
      <c r="C735" s="558">
        <f t="shared" si="34"/>
        <v>74.17</v>
      </c>
      <c r="D735" s="561"/>
      <c r="E735" s="389">
        <v>14559</v>
      </c>
      <c r="F735" s="388">
        <f t="shared" si="35"/>
        <v>3297</v>
      </c>
      <c r="G735" s="466">
        <f t="shared" si="33"/>
        <v>2356</v>
      </c>
      <c r="H735" s="465">
        <v>90</v>
      </c>
    </row>
    <row r="736" spans="1:8" x14ac:dyDescent="0.2">
      <c r="A736" s="378">
        <v>752</v>
      </c>
      <c r="B736" s="386"/>
      <c r="C736" s="558">
        <f t="shared" si="34"/>
        <v>74.19</v>
      </c>
      <c r="D736" s="561"/>
      <c r="E736" s="389">
        <v>14559</v>
      </c>
      <c r="F736" s="388">
        <f t="shared" si="35"/>
        <v>3296</v>
      </c>
      <c r="G736" s="466">
        <f t="shared" si="33"/>
        <v>2355</v>
      </c>
      <c r="H736" s="465">
        <v>90</v>
      </c>
    </row>
    <row r="737" spans="1:8" x14ac:dyDescent="0.2">
      <c r="A737" s="378">
        <v>753</v>
      </c>
      <c r="B737" s="386"/>
      <c r="C737" s="558">
        <f t="shared" si="34"/>
        <v>74.22</v>
      </c>
      <c r="D737" s="561"/>
      <c r="E737" s="389">
        <v>14559</v>
      </c>
      <c r="F737" s="388">
        <f t="shared" si="35"/>
        <v>3295</v>
      </c>
      <c r="G737" s="466">
        <f t="shared" si="33"/>
        <v>2354</v>
      </c>
      <c r="H737" s="465">
        <v>90</v>
      </c>
    </row>
    <row r="738" spans="1:8" x14ac:dyDescent="0.2">
      <c r="A738" s="378">
        <v>754</v>
      </c>
      <c r="B738" s="386"/>
      <c r="C738" s="558">
        <f t="shared" si="34"/>
        <v>74.239999999999995</v>
      </c>
      <c r="D738" s="561"/>
      <c r="E738" s="389">
        <v>14559</v>
      </c>
      <c r="F738" s="388">
        <f t="shared" si="35"/>
        <v>3294</v>
      </c>
      <c r="G738" s="466">
        <f t="shared" si="33"/>
        <v>2353</v>
      </c>
      <c r="H738" s="465">
        <v>90</v>
      </c>
    </row>
    <row r="739" spans="1:8" x14ac:dyDescent="0.2">
      <c r="A739" s="378">
        <v>755</v>
      </c>
      <c r="B739" s="386"/>
      <c r="C739" s="558">
        <f t="shared" si="34"/>
        <v>74.260000000000005</v>
      </c>
      <c r="D739" s="561"/>
      <c r="E739" s="389">
        <v>14559</v>
      </c>
      <c r="F739" s="388">
        <f t="shared" si="35"/>
        <v>3293</v>
      </c>
      <c r="G739" s="466">
        <f t="shared" si="33"/>
        <v>2353</v>
      </c>
      <c r="H739" s="465">
        <v>90</v>
      </c>
    </row>
    <row r="740" spans="1:8" x14ac:dyDescent="0.2">
      <c r="A740" s="378">
        <v>756</v>
      </c>
      <c r="B740" s="386"/>
      <c r="C740" s="558">
        <f t="shared" si="34"/>
        <v>74.28</v>
      </c>
      <c r="D740" s="561"/>
      <c r="E740" s="389">
        <v>14559</v>
      </c>
      <c r="F740" s="388">
        <f t="shared" si="35"/>
        <v>3292</v>
      </c>
      <c r="G740" s="466">
        <f t="shared" si="33"/>
        <v>2352</v>
      </c>
      <c r="H740" s="465">
        <v>90</v>
      </c>
    </row>
    <row r="741" spans="1:8" x14ac:dyDescent="0.2">
      <c r="A741" s="378">
        <v>757</v>
      </c>
      <c r="B741" s="386"/>
      <c r="C741" s="558">
        <f t="shared" si="34"/>
        <v>74.3</v>
      </c>
      <c r="D741" s="561"/>
      <c r="E741" s="389">
        <v>14559</v>
      </c>
      <c r="F741" s="388">
        <f t="shared" si="35"/>
        <v>3291</v>
      </c>
      <c r="G741" s="466">
        <f t="shared" si="33"/>
        <v>2351</v>
      </c>
      <c r="H741" s="465">
        <v>90</v>
      </c>
    </row>
    <row r="742" spans="1:8" x14ac:dyDescent="0.2">
      <c r="A742" s="378">
        <v>758</v>
      </c>
      <c r="B742" s="386"/>
      <c r="C742" s="558">
        <f t="shared" si="34"/>
        <v>74.319999999999993</v>
      </c>
      <c r="D742" s="561"/>
      <c r="E742" s="389">
        <v>14559</v>
      </c>
      <c r="F742" s="388">
        <f t="shared" si="35"/>
        <v>3290</v>
      </c>
      <c r="G742" s="466">
        <f t="shared" si="33"/>
        <v>2351</v>
      </c>
      <c r="H742" s="465">
        <v>90</v>
      </c>
    </row>
    <row r="743" spans="1:8" x14ac:dyDescent="0.2">
      <c r="A743" s="378">
        <v>759</v>
      </c>
      <c r="B743" s="386"/>
      <c r="C743" s="558">
        <f t="shared" si="34"/>
        <v>74.34</v>
      </c>
      <c r="D743" s="561"/>
      <c r="E743" s="389">
        <v>14559</v>
      </c>
      <c r="F743" s="388">
        <f t="shared" si="35"/>
        <v>3289</v>
      </c>
      <c r="G743" s="466">
        <f t="shared" si="33"/>
        <v>2350</v>
      </c>
      <c r="H743" s="465">
        <v>90</v>
      </c>
    </row>
    <row r="744" spans="1:8" x14ac:dyDescent="0.2">
      <c r="A744" s="378">
        <v>760</v>
      </c>
      <c r="B744" s="386"/>
      <c r="C744" s="558">
        <f t="shared" si="34"/>
        <v>74.36</v>
      </c>
      <c r="D744" s="561"/>
      <c r="E744" s="389">
        <v>14559</v>
      </c>
      <c r="F744" s="388">
        <f t="shared" si="35"/>
        <v>3289</v>
      </c>
      <c r="G744" s="466">
        <f t="shared" si="33"/>
        <v>2349</v>
      </c>
      <c r="H744" s="465">
        <v>90</v>
      </c>
    </row>
    <row r="745" spans="1:8" x14ac:dyDescent="0.2">
      <c r="A745" s="378">
        <v>761</v>
      </c>
      <c r="B745" s="386"/>
      <c r="C745" s="558">
        <f t="shared" si="34"/>
        <v>74.38</v>
      </c>
      <c r="D745" s="561"/>
      <c r="E745" s="389">
        <v>14559</v>
      </c>
      <c r="F745" s="388">
        <f t="shared" si="35"/>
        <v>3288</v>
      </c>
      <c r="G745" s="466">
        <f t="shared" si="33"/>
        <v>2349</v>
      </c>
      <c r="H745" s="465">
        <v>90</v>
      </c>
    </row>
    <row r="746" spans="1:8" x14ac:dyDescent="0.2">
      <c r="A746" s="378">
        <v>762</v>
      </c>
      <c r="B746" s="386"/>
      <c r="C746" s="558">
        <f t="shared" si="34"/>
        <v>74.41</v>
      </c>
      <c r="D746" s="561"/>
      <c r="E746" s="389">
        <v>14559</v>
      </c>
      <c r="F746" s="388">
        <f t="shared" si="35"/>
        <v>3286</v>
      </c>
      <c r="G746" s="466">
        <f t="shared" si="33"/>
        <v>2348</v>
      </c>
      <c r="H746" s="465">
        <v>90</v>
      </c>
    </row>
    <row r="747" spans="1:8" x14ac:dyDescent="0.2">
      <c r="A747" s="378">
        <v>763</v>
      </c>
      <c r="B747" s="386"/>
      <c r="C747" s="558">
        <f t="shared" si="34"/>
        <v>74.430000000000007</v>
      </c>
      <c r="D747" s="561"/>
      <c r="E747" s="389">
        <v>14559</v>
      </c>
      <c r="F747" s="388">
        <f t="shared" si="35"/>
        <v>3286</v>
      </c>
      <c r="G747" s="466">
        <f t="shared" si="33"/>
        <v>2347</v>
      </c>
      <c r="H747" s="465">
        <v>90</v>
      </c>
    </row>
    <row r="748" spans="1:8" x14ac:dyDescent="0.2">
      <c r="A748" s="378">
        <v>764</v>
      </c>
      <c r="B748" s="386"/>
      <c r="C748" s="558">
        <f t="shared" si="34"/>
        <v>74.45</v>
      </c>
      <c r="D748" s="561"/>
      <c r="E748" s="389">
        <v>14559</v>
      </c>
      <c r="F748" s="388">
        <f t="shared" si="35"/>
        <v>3285</v>
      </c>
      <c r="G748" s="466">
        <f t="shared" si="33"/>
        <v>2347</v>
      </c>
      <c r="H748" s="465">
        <v>90</v>
      </c>
    </row>
    <row r="749" spans="1:8" x14ac:dyDescent="0.2">
      <c r="A749" s="378">
        <v>765</v>
      </c>
      <c r="B749" s="386"/>
      <c r="C749" s="558">
        <f t="shared" si="34"/>
        <v>74.47</v>
      </c>
      <c r="D749" s="561"/>
      <c r="E749" s="389">
        <v>14559</v>
      </c>
      <c r="F749" s="388">
        <f t="shared" si="35"/>
        <v>3284</v>
      </c>
      <c r="G749" s="466">
        <f t="shared" si="33"/>
        <v>2346</v>
      </c>
      <c r="H749" s="465">
        <v>90</v>
      </c>
    </row>
    <row r="750" spans="1:8" x14ac:dyDescent="0.2">
      <c r="A750" s="378">
        <v>766</v>
      </c>
      <c r="B750" s="386"/>
      <c r="C750" s="558">
        <f t="shared" si="34"/>
        <v>74.489999999999995</v>
      </c>
      <c r="D750" s="561"/>
      <c r="E750" s="389">
        <v>14559</v>
      </c>
      <c r="F750" s="388">
        <f t="shared" si="35"/>
        <v>3283</v>
      </c>
      <c r="G750" s="466">
        <f t="shared" si="33"/>
        <v>2345</v>
      </c>
      <c r="H750" s="465">
        <v>90</v>
      </c>
    </row>
    <row r="751" spans="1:8" x14ac:dyDescent="0.2">
      <c r="A751" s="378">
        <v>767</v>
      </c>
      <c r="B751" s="386"/>
      <c r="C751" s="558">
        <f t="shared" si="34"/>
        <v>74.510000000000005</v>
      </c>
      <c r="D751" s="561"/>
      <c r="E751" s="389">
        <v>14559</v>
      </c>
      <c r="F751" s="388">
        <f t="shared" si="35"/>
        <v>3282</v>
      </c>
      <c r="G751" s="466">
        <f t="shared" si="33"/>
        <v>2345</v>
      </c>
      <c r="H751" s="465">
        <v>90</v>
      </c>
    </row>
    <row r="752" spans="1:8" x14ac:dyDescent="0.2">
      <c r="A752" s="378">
        <v>768</v>
      </c>
      <c r="B752" s="386"/>
      <c r="C752" s="558">
        <f t="shared" si="34"/>
        <v>74.53</v>
      </c>
      <c r="D752" s="561"/>
      <c r="E752" s="389">
        <v>14559</v>
      </c>
      <c r="F752" s="388">
        <f t="shared" si="35"/>
        <v>3281</v>
      </c>
      <c r="G752" s="466">
        <f t="shared" si="33"/>
        <v>2344</v>
      </c>
      <c r="H752" s="465">
        <v>90</v>
      </c>
    </row>
    <row r="753" spans="1:8" x14ac:dyDescent="0.2">
      <c r="A753" s="378">
        <v>769</v>
      </c>
      <c r="B753" s="386"/>
      <c r="C753" s="558">
        <f t="shared" si="34"/>
        <v>74.55</v>
      </c>
      <c r="D753" s="561"/>
      <c r="E753" s="389">
        <v>14559</v>
      </c>
      <c r="F753" s="388">
        <f t="shared" si="35"/>
        <v>3280</v>
      </c>
      <c r="G753" s="466">
        <f t="shared" si="33"/>
        <v>2344</v>
      </c>
      <c r="H753" s="465">
        <v>90</v>
      </c>
    </row>
    <row r="754" spans="1:8" x14ac:dyDescent="0.2">
      <c r="A754" s="378">
        <v>770</v>
      </c>
      <c r="B754" s="386"/>
      <c r="C754" s="558">
        <f t="shared" si="34"/>
        <v>74.569999999999993</v>
      </c>
      <c r="D754" s="561"/>
      <c r="E754" s="389">
        <v>14559</v>
      </c>
      <c r="F754" s="388">
        <f t="shared" si="35"/>
        <v>3280</v>
      </c>
      <c r="G754" s="466">
        <f t="shared" si="33"/>
        <v>2343</v>
      </c>
      <c r="H754" s="465">
        <v>90</v>
      </c>
    </row>
    <row r="755" spans="1:8" x14ac:dyDescent="0.2">
      <c r="A755" s="378">
        <v>771</v>
      </c>
      <c r="B755" s="386"/>
      <c r="C755" s="558">
        <f t="shared" si="34"/>
        <v>74.59</v>
      </c>
      <c r="D755" s="561"/>
      <c r="E755" s="389">
        <v>14559</v>
      </c>
      <c r="F755" s="388">
        <f t="shared" si="35"/>
        <v>3279</v>
      </c>
      <c r="G755" s="466">
        <f t="shared" si="33"/>
        <v>2342</v>
      </c>
      <c r="H755" s="465">
        <v>90</v>
      </c>
    </row>
    <row r="756" spans="1:8" x14ac:dyDescent="0.2">
      <c r="A756" s="378">
        <v>772</v>
      </c>
      <c r="B756" s="386"/>
      <c r="C756" s="558">
        <f t="shared" si="34"/>
        <v>74.61</v>
      </c>
      <c r="D756" s="561"/>
      <c r="E756" s="389">
        <v>14559</v>
      </c>
      <c r="F756" s="388">
        <f t="shared" si="35"/>
        <v>3278</v>
      </c>
      <c r="G756" s="466">
        <f t="shared" si="33"/>
        <v>2342</v>
      </c>
      <c r="H756" s="465">
        <v>90</v>
      </c>
    </row>
    <row r="757" spans="1:8" x14ac:dyDescent="0.2">
      <c r="A757" s="378">
        <v>773</v>
      </c>
      <c r="B757" s="386"/>
      <c r="C757" s="558">
        <f t="shared" si="34"/>
        <v>74.63</v>
      </c>
      <c r="D757" s="561"/>
      <c r="E757" s="389">
        <v>14559</v>
      </c>
      <c r="F757" s="388">
        <f t="shared" si="35"/>
        <v>3277</v>
      </c>
      <c r="G757" s="466">
        <f t="shared" si="33"/>
        <v>2341</v>
      </c>
      <c r="H757" s="465">
        <v>90</v>
      </c>
    </row>
    <row r="758" spans="1:8" x14ac:dyDescent="0.2">
      <c r="A758" s="378">
        <v>774</v>
      </c>
      <c r="B758" s="386"/>
      <c r="C758" s="558">
        <f t="shared" si="34"/>
        <v>74.66</v>
      </c>
      <c r="D758" s="561"/>
      <c r="E758" s="389">
        <v>14559</v>
      </c>
      <c r="F758" s="388">
        <f t="shared" si="35"/>
        <v>3276</v>
      </c>
      <c r="G758" s="466">
        <f t="shared" si="33"/>
        <v>2340</v>
      </c>
      <c r="H758" s="465">
        <v>90</v>
      </c>
    </row>
    <row r="759" spans="1:8" x14ac:dyDescent="0.2">
      <c r="A759" s="378">
        <v>775</v>
      </c>
      <c r="B759" s="386"/>
      <c r="C759" s="558">
        <f t="shared" si="34"/>
        <v>74.680000000000007</v>
      </c>
      <c r="D759" s="561"/>
      <c r="E759" s="389">
        <v>14559</v>
      </c>
      <c r="F759" s="388">
        <f t="shared" si="35"/>
        <v>3275</v>
      </c>
      <c r="G759" s="466">
        <f t="shared" si="33"/>
        <v>2339</v>
      </c>
      <c r="H759" s="465">
        <v>90</v>
      </c>
    </row>
    <row r="760" spans="1:8" x14ac:dyDescent="0.2">
      <c r="A760" s="378">
        <v>776</v>
      </c>
      <c r="B760" s="386"/>
      <c r="C760" s="558">
        <f t="shared" si="34"/>
        <v>74.7</v>
      </c>
      <c r="D760" s="561"/>
      <c r="E760" s="389">
        <v>14559</v>
      </c>
      <c r="F760" s="388">
        <f t="shared" si="35"/>
        <v>3274</v>
      </c>
      <c r="G760" s="466">
        <f t="shared" si="33"/>
        <v>2339</v>
      </c>
      <c r="H760" s="465">
        <v>90</v>
      </c>
    </row>
    <row r="761" spans="1:8" x14ac:dyDescent="0.2">
      <c r="A761" s="378">
        <v>777</v>
      </c>
      <c r="B761" s="386"/>
      <c r="C761" s="558">
        <f t="shared" si="34"/>
        <v>74.72</v>
      </c>
      <c r="D761" s="561"/>
      <c r="E761" s="389">
        <v>14559</v>
      </c>
      <c r="F761" s="388">
        <f t="shared" si="35"/>
        <v>3273</v>
      </c>
      <c r="G761" s="466">
        <f t="shared" si="33"/>
        <v>2338</v>
      </c>
      <c r="H761" s="465">
        <v>90</v>
      </c>
    </row>
    <row r="762" spans="1:8" x14ac:dyDescent="0.2">
      <c r="A762" s="378">
        <v>778</v>
      </c>
      <c r="B762" s="386"/>
      <c r="C762" s="558">
        <f t="shared" si="34"/>
        <v>74.739999999999995</v>
      </c>
      <c r="D762" s="561"/>
      <c r="E762" s="389">
        <v>14559</v>
      </c>
      <c r="F762" s="388">
        <f t="shared" si="35"/>
        <v>3272</v>
      </c>
      <c r="G762" s="466">
        <f t="shared" si="33"/>
        <v>2338</v>
      </c>
      <c r="H762" s="465">
        <v>90</v>
      </c>
    </row>
    <row r="763" spans="1:8" x14ac:dyDescent="0.2">
      <c r="A763" s="378">
        <v>779</v>
      </c>
      <c r="B763" s="386"/>
      <c r="C763" s="558">
        <f t="shared" si="34"/>
        <v>74.760000000000005</v>
      </c>
      <c r="D763" s="561"/>
      <c r="E763" s="389">
        <v>14559</v>
      </c>
      <c r="F763" s="388">
        <f t="shared" si="35"/>
        <v>3271</v>
      </c>
      <c r="G763" s="466">
        <f t="shared" si="33"/>
        <v>2337</v>
      </c>
      <c r="H763" s="465">
        <v>90</v>
      </c>
    </row>
    <row r="764" spans="1:8" x14ac:dyDescent="0.2">
      <c r="A764" s="378">
        <v>780</v>
      </c>
      <c r="B764" s="386"/>
      <c r="C764" s="558">
        <f t="shared" si="34"/>
        <v>74.78</v>
      </c>
      <c r="D764" s="561"/>
      <c r="E764" s="389">
        <v>14559</v>
      </c>
      <c r="F764" s="388">
        <f t="shared" si="35"/>
        <v>3271</v>
      </c>
      <c r="G764" s="466">
        <f t="shared" si="33"/>
        <v>2336</v>
      </c>
      <c r="H764" s="465">
        <v>90</v>
      </c>
    </row>
    <row r="765" spans="1:8" x14ac:dyDescent="0.2">
      <c r="A765" s="378">
        <v>781</v>
      </c>
      <c r="B765" s="386"/>
      <c r="C765" s="558">
        <f t="shared" si="34"/>
        <v>74.8</v>
      </c>
      <c r="D765" s="561"/>
      <c r="E765" s="389">
        <v>14559</v>
      </c>
      <c r="F765" s="388">
        <f t="shared" si="35"/>
        <v>3270</v>
      </c>
      <c r="G765" s="466">
        <f t="shared" si="33"/>
        <v>2336</v>
      </c>
      <c r="H765" s="465">
        <v>90</v>
      </c>
    </row>
    <row r="766" spans="1:8" x14ac:dyDescent="0.2">
      <c r="A766" s="378">
        <v>782</v>
      </c>
      <c r="B766" s="386"/>
      <c r="C766" s="558">
        <f t="shared" si="34"/>
        <v>74.819999999999993</v>
      </c>
      <c r="D766" s="561"/>
      <c r="E766" s="389">
        <v>14559</v>
      </c>
      <c r="F766" s="388">
        <f t="shared" si="35"/>
        <v>3269</v>
      </c>
      <c r="G766" s="466">
        <f t="shared" si="33"/>
        <v>2335</v>
      </c>
      <c r="H766" s="465">
        <v>90</v>
      </c>
    </row>
    <row r="767" spans="1:8" x14ac:dyDescent="0.2">
      <c r="A767" s="378">
        <v>783</v>
      </c>
      <c r="B767" s="386"/>
      <c r="C767" s="558">
        <f t="shared" si="34"/>
        <v>74.84</v>
      </c>
      <c r="D767" s="561"/>
      <c r="E767" s="389">
        <v>14559</v>
      </c>
      <c r="F767" s="388">
        <f t="shared" si="35"/>
        <v>3268</v>
      </c>
      <c r="G767" s="466">
        <f t="shared" si="33"/>
        <v>2334</v>
      </c>
      <c r="H767" s="465">
        <v>90</v>
      </c>
    </row>
    <row r="768" spans="1:8" x14ac:dyDescent="0.2">
      <c r="A768" s="378">
        <v>784</v>
      </c>
      <c r="B768" s="386"/>
      <c r="C768" s="558">
        <f t="shared" si="34"/>
        <v>74.86</v>
      </c>
      <c r="D768" s="561"/>
      <c r="E768" s="389">
        <v>14559</v>
      </c>
      <c r="F768" s="388">
        <f t="shared" si="35"/>
        <v>3267</v>
      </c>
      <c r="G768" s="466">
        <f t="shared" si="33"/>
        <v>2334</v>
      </c>
      <c r="H768" s="465">
        <v>90</v>
      </c>
    </row>
    <row r="769" spans="1:8" x14ac:dyDescent="0.2">
      <c r="A769" s="378">
        <v>785</v>
      </c>
      <c r="B769" s="386"/>
      <c r="C769" s="558">
        <f t="shared" si="34"/>
        <v>74.88</v>
      </c>
      <c r="D769" s="561"/>
      <c r="E769" s="389">
        <v>14559</v>
      </c>
      <c r="F769" s="388">
        <f t="shared" si="35"/>
        <v>3266</v>
      </c>
      <c r="G769" s="466">
        <f t="shared" si="33"/>
        <v>2333</v>
      </c>
      <c r="H769" s="465">
        <v>90</v>
      </c>
    </row>
    <row r="770" spans="1:8" x14ac:dyDescent="0.2">
      <c r="A770" s="378">
        <v>786</v>
      </c>
      <c r="B770" s="386"/>
      <c r="C770" s="558">
        <f t="shared" si="34"/>
        <v>74.900000000000006</v>
      </c>
      <c r="D770" s="561"/>
      <c r="E770" s="389">
        <v>14559</v>
      </c>
      <c r="F770" s="388">
        <f t="shared" si="35"/>
        <v>3266</v>
      </c>
      <c r="G770" s="466">
        <f t="shared" si="33"/>
        <v>2333</v>
      </c>
      <c r="H770" s="465">
        <v>90</v>
      </c>
    </row>
    <row r="771" spans="1:8" x14ac:dyDescent="0.2">
      <c r="A771" s="378">
        <v>787</v>
      </c>
      <c r="B771" s="386"/>
      <c r="C771" s="558">
        <f t="shared" si="34"/>
        <v>74.92</v>
      </c>
      <c r="D771" s="561"/>
      <c r="E771" s="389">
        <v>14559</v>
      </c>
      <c r="F771" s="388">
        <f t="shared" si="35"/>
        <v>3265</v>
      </c>
      <c r="G771" s="466">
        <f t="shared" si="33"/>
        <v>2332</v>
      </c>
      <c r="H771" s="465">
        <v>90</v>
      </c>
    </row>
    <row r="772" spans="1:8" x14ac:dyDescent="0.2">
      <c r="A772" s="378">
        <v>788</v>
      </c>
      <c r="B772" s="386"/>
      <c r="C772" s="558">
        <f t="shared" si="34"/>
        <v>74.94</v>
      </c>
      <c r="D772" s="561"/>
      <c r="E772" s="389">
        <v>14559</v>
      </c>
      <c r="F772" s="388">
        <f t="shared" si="35"/>
        <v>3264</v>
      </c>
      <c r="G772" s="466">
        <f t="shared" si="33"/>
        <v>2331</v>
      </c>
      <c r="H772" s="465">
        <v>90</v>
      </c>
    </row>
    <row r="773" spans="1:8" x14ac:dyDescent="0.2">
      <c r="A773" s="378">
        <v>789</v>
      </c>
      <c r="B773" s="386"/>
      <c r="C773" s="558">
        <f t="shared" si="34"/>
        <v>74.959999999999994</v>
      </c>
      <c r="D773" s="561"/>
      <c r="E773" s="389">
        <v>14559</v>
      </c>
      <c r="F773" s="388">
        <f t="shared" si="35"/>
        <v>3263</v>
      </c>
      <c r="G773" s="466">
        <f t="shared" si="33"/>
        <v>2331</v>
      </c>
      <c r="H773" s="465">
        <v>90</v>
      </c>
    </row>
    <row r="774" spans="1:8" x14ac:dyDescent="0.2">
      <c r="A774" s="378">
        <v>790</v>
      </c>
      <c r="B774" s="386"/>
      <c r="C774" s="558">
        <f t="shared" si="34"/>
        <v>74.989999999999995</v>
      </c>
      <c r="D774" s="561"/>
      <c r="E774" s="389">
        <v>14559</v>
      </c>
      <c r="F774" s="388">
        <f t="shared" si="35"/>
        <v>3262</v>
      </c>
      <c r="G774" s="466">
        <f t="shared" si="33"/>
        <v>2330</v>
      </c>
      <c r="H774" s="465">
        <v>90</v>
      </c>
    </row>
    <row r="775" spans="1:8" x14ac:dyDescent="0.2">
      <c r="A775" s="378">
        <v>791</v>
      </c>
      <c r="B775" s="386"/>
      <c r="C775" s="558">
        <f t="shared" si="34"/>
        <v>75.010000000000005</v>
      </c>
      <c r="D775" s="561"/>
      <c r="E775" s="389">
        <v>14559</v>
      </c>
      <c r="F775" s="388">
        <f t="shared" si="35"/>
        <v>3261</v>
      </c>
      <c r="G775" s="466">
        <f t="shared" si="33"/>
        <v>2329</v>
      </c>
      <c r="H775" s="465">
        <v>90</v>
      </c>
    </row>
    <row r="776" spans="1:8" x14ac:dyDescent="0.2">
      <c r="A776" s="378">
        <v>792</v>
      </c>
      <c r="B776" s="386"/>
      <c r="C776" s="558">
        <f t="shared" si="34"/>
        <v>75.03</v>
      </c>
      <c r="D776" s="561"/>
      <c r="E776" s="389">
        <v>14559</v>
      </c>
      <c r="F776" s="388">
        <f t="shared" si="35"/>
        <v>3260</v>
      </c>
      <c r="G776" s="466">
        <f t="shared" si="33"/>
        <v>2329</v>
      </c>
      <c r="H776" s="465">
        <v>90</v>
      </c>
    </row>
    <row r="777" spans="1:8" x14ac:dyDescent="0.2">
      <c r="A777" s="378">
        <v>793</v>
      </c>
      <c r="B777" s="386"/>
      <c r="C777" s="558">
        <f t="shared" si="34"/>
        <v>75.05</v>
      </c>
      <c r="D777" s="561"/>
      <c r="E777" s="389">
        <v>14559</v>
      </c>
      <c r="F777" s="388">
        <f t="shared" si="35"/>
        <v>3259</v>
      </c>
      <c r="G777" s="466">
        <f t="shared" si="33"/>
        <v>2328</v>
      </c>
      <c r="H777" s="465">
        <v>90</v>
      </c>
    </row>
    <row r="778" spans="1:8" x14ac:dyDescent="0.2">
      <c r="A778" s="378">
        <v>794</v>
      </c>
      <c r="B778" s="386"/>
      <c r="C778" s="558">
        <f t="shared" si="34"/>
        <v>75.069999999999993</v>
      </c>
      <c r="D778" s="561"/>
      <c r="E778" s="389">
        <v>14559</v>
      </c>
      <c r="F778" s="388">
        <f t="shared" si="35"/>
        <v>3258</v>
      </c>
      <c r="G778" s="466">
        <f t="shared" si="33"/>
        <v>2327</v>
      </c>
      <c r="H778" s="465">
        <v>90</v>
      </c>
    </row>
    <row r="779" spans="1:8" x14ac:dyDescent="0.2">
      <c r="A779" s="378">
        <v>795</v>
      </c>
      <c r="B779" s="386"/>
      <c r="C779" s="558">
        <f t="shared" si="34"/>
        <v>75.09</v>
      </c>
      <c r="D779" s="561"/>
      <c r="E779" s="389">
        <v>14559</v>
      </c>
      <c r="F779" s="388">
        <f t="shared" si="35"/>
        <v>3257</v>
      </c>
      <c r="G779" s="466">
        <f t="shared" si="33"/>
        <v>2327</v>
      </c>
      <c r="H779" s="465">
        <v>90</v>
      </c>
    </row>
    <row r="780" spans="1:8" x14ac:dyDescent="0.2">
      <c r="A780" s="378">
        <v>796</v>
      </c>
      <c r="B780" s="386"/>
      <c r="C780" s="558">
        <f t="shared" si="34"/>
        <v>75.11</v>
      </c>
      <c r="D780" s="561"/>
      <c r="E780" s="389">
        <v>14559</v>
      </c>
      <c r="F780" s="388">
        <f t="shared" si="35"/>
        <v>3257</v>
      </c>
      <c r="G780" s="466">
        <f t="shared" si="33"/>
        <v>2326</v>
      </c>
      <c r="H780" s="465">
        <v>90</v>
      </c>
    </row>
    <row r="781" spans="1:8" x14ac:dyDescent="0.2">
      <c r="A781" s="378">
        <v>797</v>
      </c>
      <c r="B781" s="386"/>
      <c r="C781" s="558">
        <f t="shared" si="34"/>
        <v>75.13</v>
      </c>
      <c r="D781" s="561"/>
      <c r="E781" s="389">
        <v>14559</v>
      </c>
      <c r="F781" s="388">
        <f t="shared" si="35"/>
        <v>3256</v>
      </c>
      <c r="G781" s="466">
        <f t="shared" ref="G781:G844" si="36">ROUND(12*(1/C781*E781),0)</f>
        <v>2325</v>
      </c>
      <c r="H781" s="465">
        <v>90</v>
      </c>
    </row>
    <row r="782" spans="1:8" x14ac:dyDescent="0.2">
      <c r="A782" s="378">
        <v>798</v>
      </c>
      <c r="B782" s="386"/>
      <c r="C782" s="558">
        <f t="shared" si="34"/>
        <v>75.150000000000006</v>
      </c>
      <c r="D782" s="561"/>
      <c r="E782" s="389">
        <v>14559</v>
      </c>
      <c r="F782" s="388">
        <f t="shared" si="35"/>
        <v>3255</v>
      </c>
      <c r="G782" s="466">
        <f t="shared" si="36"/>
        <v>2325</v>
      </c>
      <c r="H782" s="465">
        <v>90</v>
      </c>
    </row>
    <row r="783" spans="1:8" x14ac:dyDescent="0.2">
      <c r="A783" s="378">
        <v>799</v>
      </c>
      <c r="B783" s="386"/>
      <c r="C783" s="558">
        <f t="shared" ref="C783:C846" si="37">ROUND(10.899*LN(A783)+A783/150-3,2)</f>
        <v>75.17</v>
      </c>
      <c r="D783" s="561"/>
      <c r="E783" s="389">
        <v>14559</v>
      </c>
      <c r="F783" s="388">
        <f t="shared" ref="F783:F846" si="38">ROUND(12*1.3614*(1/C783*E783)+H783,0)</f>
        <v>3254</v>
      </c>
      <c r="G783" s="466">
        <f t="shared" si="36"/>
        <v>2324</v>
      </c>
      <c r="H783" s="465">
        <v>90</v>
      </c>
    </row>
    <row r="784" spans="1:8" x14ac:dyDescent="0.2">
      <c r="A784" s="378">
        <v>800</v>
      </c>
      <c r="B784" s="386"/>
      <c r="C784" s="558">
        <f t="shared" si="37"/>
        <v>75.19</v>
      </c>
      <c r="D784" s="561"/>
      <c r="E784" s="389">
        <v>14559</v>
      </c>
      <c r="F784" s="388">
        <f t="shared" si="38"/>
        <v>3253</v>
      </c>
      <c r="G784" s="466">
        <f t="shared" si="36"/>
        <v>2324</v>
      </c>
      <c r="H784" s="465">
        <v>90</v>
      </c>
    </row>
    <row r="785" spans="1:8" x14ac:dyDescent="0.2">
      <c r="A785" s="378">
        <v>801</v>
      </c>
      <c r="B785" s="386"/>
      <c r="C785" s="558">
        <f t="shared" si="37"/>
        <v>75.209999999999994</v>
      </c>
      <c r="D785" s="561"/>
      <c r="E785" s="389">
        <v>14559</v>
      </c>
      <c r="F785" s="388">
        <f t="shared" si="38"/>
        <v>3252</v>
      </c>
      <c r="G785" s="466">
        <f t="shared" si="36"/>
        <v>2323</v>
      </c>
      <c r="H785" s="465">
        <v>90</v>
      </c>
    </row>
    <row r="786" spans="1:8" x14ac:dyDescent="0.2">
      <c r="A786" s="378">
        <v>802</v>
      </c>
      <c r="B786" s="386"/>
      <c r="C786" s="558">
        <f t="shared" si="37"/>
        <v>75.23</v>
      </c>
      <c r="D786" s="561"/>
      <c r="E786" s="389">
        <v>14559</v>
      </c>
      <c r="F786" s="388">
        <f t="shared" si="38"/>
        <v>3252</v>
      </c>
      <c r="G786" s="466">
        <f t="shared" si="36"/>
        <v>2322</v>
      </c>
      <c r="H786" s="465">
        <v>90</v>
      </c>
    </row>
    <row r="787" spans="1:8" x14ac:dyDescent="0.2">
      <c r="A787" s="378">
        <v>803</v>
      </c>
      <c r="B787" s="386"/>
      <c r="C787" s="558">
        <f t="shared" si="37"/>
        <v>75.25</v>
      </c>
      <c r="D787" s="561"/>
      <c r="E787" s="389">
        <v>14559</v>
      </c>
      <c r="F787" s="388">
        <f t="shared" si="38"/>
        <v>3251</v>
      </c>
      <c r="G787" s="466">
        <f t="shared" si="36"/>
        <v>2322</v>
      </c>
      <c r="H787" s="465">
        <v>90</v>
      </c>
    </row>
    <row r="788" spans="1:8" x14ac:dyDescent="0.2">
      <c r="A788" s="378">
        <v>804</v>
      </c>
      <c r="B788" s="386"/>
      <c r="C788" s="558">
        <f t="shared" si="37"/>
        <v>75.27</v>
      </c>
      <c r="D788" s="561"/>
      <c r="E788" s="389">
        <v>14559</v>
      </c>
      <c r="F788" s="388">
        <f t="shared" si="38"/>
        <v>3250</v>
      </c>
      <c r="G788" s="466">
        <f t="shared" si="36"/>
        <v>2321</v>
      </c>
      <c r="H788" s="465">
        <v>90</v>
      </c>
    </row>
    <row r="789" spans="1:8" x14ac:dyDescent="0.2">
      <c r="A789" s="378">
        <v>805</v>
      </c>
      <c r="B789" s="386"/>
      <c r="C789" s="558">
        <f t="shared" si="37"/>
        <v>75.290000000000006</v>
      </c>
      <c r="D789" s="561"/>
      <c r="E789" s="389">
        <v>14559</v>
      </c>
      <c r="F789" s="388">
        <f t="shared" si="38"/>
        <v>3249</v>
      </c>
      <c r="G789" s="466">
        <f t="shared" si="36"/>
        <v>2320</v>
      </c>
      <c r="H789" s="465">
        <v>90</v>
      </c>
    </row>
    <row r="790" spans="1:8" x14ac:dyDescent="0.2">
      <c r="A790" s="378">
        <v>806</v>
      </c>
      <c r="B790" s="386"/>
      <c r="C790" s="558">
        <f t="shared" si="37"/>
        <v>75.31</v>
      </c>
      <c r="D790" s="561"/>
      <c r="E790" s="389">
        <v>14559</v>
      </c>
      <c r="F790" s="388">
        <f t="shared" si="38"/>
        <v>3248</v>
      </c>
      <c r="G790" s="466">
        <f t="shared" si="36"/>
        <v>2320</v>
      </c>
      <c r="H790" s="465">
        <v>90</v>
      </c>
    </row>
    <row r="791" spans="1:8" x14ac:dyDescent="0.2">
      <c r="A791" s="378">
        <v>807</v>
      </c>
      <c r="B791" s="386"/>
      <c r="C791" s="558">
        <f t="shared" si="37"/>
        <v>75.33</v>
      </c>
      <c r="D791" s="561"/>
      <c r="E791" s="389">
        <v>14559</v>
      </c>
      <c r="F791" s="388">
        <f t="shared" si="38"/>
        <v>3247</v>
      </c>
      <c r="G791" s="466">
        <f t="shared" si="36"/>
        <v>2319</v>
      </c>
      <c r="H791" s="465">
        <v>90</v>
      </c>
    </row>
    <row r="792" spans="1:8" x14ac:dyDescent="0.2">
      <c r="A792" s="378">
        <v>808</v>
      </c>
      <c r="B792" s="386"/>
      <c r="C792" s="558">
        <f t="shared" si="37"/>
        <v>75.349999999999994</v>
      </c>
      <c r="D792" s="561"/>
      <c r="E792" s="389">
        <v>14559</v>
      </c>
      <c r="F792" s="388">
        <f t="shared" si="38"/>
        <v>3247</v>
      </c>
      <c r="G792" s="466">
        <f t="shared" si="36"/>
        <v>2319</v>
      </c>
      <c r="H792" s="465">
        <v>90</v>
      </c>
    </row>
    <row r="793" spans="1:8" x14ac:dyDescent="0.2">
      <c r="A793" s="378">
        <v>809</v>
      </c>
      <c r="B793" s="386"/>
      <c r="C793" s="558">
        <f t="shared" si="37"/>
        <v>75.37</v>
      </c>
      <c r="D793" s="561"/>
      <c r="E793" s="389">
        <v>14559</v>
      </c>
      <c r="F793" s="388">
        <f t="shared" si="38"/>
        <v>3246</v>
      </c>
      <c r="G793" s="466">
        <f t="shared" si="36"/>
        <v>2318</v>
      </c>
      <c r="H793" s="465">
        <v>90</v>
      </c>
    </row>
    <row r="794" spans="1:8" x14ac:dyDescent="0.2">
      <c r="A794" s="378">
        <v>810</v>
      </c>
      <c r="B794" s="386"/>
      <c r="C794" s="558">
        <f t="shared" si="37"/>
        <v>75.39</v>
      </c>
      <c r="D794" s="561"/>
      <c r="E794" s="389">
        <v>14559</v>
      </c>
      <c r="F794" s="388">
        <f t="shared" si="38"/>
        <v>3245</v>
      </c>
      <c r="G794" s="466">
        <f t="shared" si="36"/>
        <v>2317</v>
      </c>
      <c r="H794" s="465">
        <v>90</v>
      </c>
    </row>
    <row r="795" spans="1:8" x14ac:dyDescent="0.2">
      <c r="A795" s="378">
        <v>811</v>
      </c>
      <c r="B795" s="386"/>
      <c r="C795" s="558">
        <f t="shared" si="37"/>
        <v>75.41</v>
      </c>
      <c r="D795" s="561"/>
      <c r="E795" s="389">
        <v>14559</v>
      </c>
      <c r="F795" s="388">
        <f t="shared" si="38"/>
        <v>3244</v>
      </c>
      <c r="G795" s="466">
        <f t="shared" si="36"/>
        <v>2317</v>
      </c>
      <c r="H795" s="465">
        <v>90</v>
      </c>
    </row>
    <row r="796" spans="1:8" x14ac:dyDescent="0.2">
      <c r="A796" s="378">
        <v>812</v>
      </c>
      <c r="B796" s="386"/>
      <c r="C796" s="558">
        <f t="shared" si="37"/>
        <v>75.430000000000007</v>
      </c>
      <c r="D796" s="561"/>
      <c r="E796" s="389">
        <v>14559</v>
      </c>
      <c r="F796" s="388">
        <f t="shared" si="38"/>
        <v>3243</v>
      </c>
      <c r="G796" s="466">
        <f t="shared" si="36"/>
        <v>2316</v>
      </c>
      <c r="H796" s="465">
        <v>90</v>
      </c>
    </row>
    <row r="797" spans="1:8" x14ac:dyDescent="0.2">
      <c r="A797" s="378">
        <v>813</v>
      </c>
      <c r="B797" s="386"/>
      <c r="C797" s="558">
        <f t="shared" si="37"/>
        <v>75.45</v>
      </c>
      <c r="D797" s="561"/>
      <c r="E797" s="389">
        <v>14559</v>
      </c>
      <c r="F797" s="388">
        <f t="shared" si="38"/>
        <v>3242</v>
      </c>
      <c r="G797" s="466">
        <f t="shared" si="36"/>
        <v>2316</v>
      </c>
      <c r="H797" s="465">
        <v>90</v>
      </c>
    </row>
    <row r="798" spans="1:8" x14ac:dyDescent="0.2">
      <c r="A798" s="378">
        <v>814</v>
      </c>
      <c r="B798" s="386"/>
      <c r="C798" s="558">
        <f t="shared" si="37"/>
        <v>75.47</v>
      </c>
      <c r="D798" s="561"/>
      <c r="E798" s="389">
        <v>14559</v>
      </c>
      <c r="F798" s="388">
        <f t="shared" si="38"/>
        <v>3242</v>
      </c>
      <c r="G798" s="466">
        <f t="shared" si="36"/>
        <v>2315</v>
      </c>
      <c r="H798" s="465">
        <v>90</v>
      </c>
    </row>
    <row r="799" spans="1:8" x14ac:dyDescent="0.2">
      <c r="A799" s="378">
        <v>815</v>
      </c>
      <c r="B799" s="386"/>
      <c r="C799" s="558">
        <f t="shared" si="37"/>
        <v>75.489999999999995</v>
      </c>
      <c r="D799" s="561"/>
      <c r="E799" s="389">
        <v>14559</v>
      </c>
      <c r="F799" s="388">
        <f t="shared" si="38"/>
        <v>3241</v>
      </c>
      <c r="G799" s="466">
        <f t="shared" si="36"/>
        <v>2314</v>
      </c>
      <c r="H799" s="465">
        <v>90</v>
      </c>
    </row>
    <row r="800" spans="1:8" x14ac:dyDescent="0.2">
      <c r="A800" s="378">
        <v>816</v>
      </c>
      <c r="B800" s="386"/>
      <c r="C800" s="558">
        <f t="shared" si="37"/>
        <v>75.510000000000005</v>
      </c>
      <c r="D800" s="561"/>
      <c r="E800" s="389">
        <v>14559</v>
      </c>
      <c r="F800" s="388">
        <f t="shared" si="38"/>
        <v>3240</v>
      </c>
      <c r="G800" s="466">
        <f t="shared" si="36"/>
        <v>2314</v>
      </c>
      <c r="H800" s="465">
        <v>90</v>
      </c>
    </row>
    <row r="801" spans="1:8" x14ac:dyDescent="0.2">
      <c r="A801" s="378">
        <v>817</v>
      </c>
      <c r="B801" s="386"/>
      <c r="C801" s="558">
        <f t="shared" si="37"/>
        <v>75.53</v>
      </c>
      <c r="D801" s="561"/>
      <c r="E801" s="389">
        <v>14559</v>
      </c>
      <c r="F801" s="388">
        <f t="shared" si="38"/>
        <v>3239</v>
      </c>
      <c r="G801" s="466">
        <f t="shared" si="36"/>
        <v>2313</v>
      </c>
      <c r="H801" s="465">
        <v>90</v>
      </c>
    </row>
    <row r="802" spans="1:8" x14ac:dyDescent="0.2">
      <c r="A802" s="378">
        <v>818</v>
      </c>
      <c r="B802" s="386"/>
      <c r="C802" s="558">
        <f t="shared" si="37"/>
        <v>75.55</v>
      </c>
      <c r="D802" s="561"/>
      <c r="E802" s="389">
        <v>14559</v>
      </c>
      <c r="F802" s="388">
        <f t="shared" si="38"/>
        <v>3238</v>
      </c>
      <c r="G802" s="466">
        <f t="shared" si="36"/>
        <v>2312</v>
      </c>
      <c r="H802" s="465">
        <v>90</v>
      </c>
    </row>
    <row r="803" spans="1:8" x14ac:dyDescent="0.2">
      <c r="A803" s="378">
        <v>819</v>
      </c>
      <c r="B803" s="386"/>
      <c r="C803" s="558">
        <f t="shared" si="37"/>
        <v>75.569999999999993</v>
      </c>
      <c r="D803" s="561"/>
      <c r="E803" s="389">
        <v>14559</v>
      </c>
      <c r="F803" s="388">
        <f t="shared" si="38"/>
        <v>3237</v>
      </c>
      <c r="G803" s="466">
        <f t="shared" si="36"/>
        <v>2312</v>
      </c>
      <c r="H803" s="465">
        <v>90</v>
      </c>
    </row>
    <row r="804" spans="1:8" x14ac:dyDescent="0.2">
      <c r="A804" s="378">
        <v>820</v>
      </c>
      <c r="B804" s="386"/>
      <c r="C804" s="558">
        <f t="shared" si="37"/>
        <v>75.59</v>
      </c>
      <c r="D804" s="561"/>
      <c r="E804" s="389">
        <v>14559</v>
      </c>
      <c r="F804" s="388">
        <f t="shared" si="38"/>
        <v>3237</v>
      </c>
      <c r="G804" s="466">
        <f t="shared" si="36"/>
        <v>2311</v>
      </c>
      <c r="H804" s="465">
        <v>90</v>
      </c>
    </row>
    <row r="805" spans="1:8" x14ac:dyDescent="0.2">
      <c r="A805" s="378">
        <v>821</v>
      </c>
      <c r="B805" s="386"/>
      <c r="C805" s="558">
        <f t="shared" si="37"/>
        <v>75.61</v>
      </c>
      <c r="D805" s="561"/>
      <c r="E805" s="389">
        <v>14559</v>
      </c>
      <c r="F805" s="388">
        <f t="shared" si="38"/>
        <v>3236</v>
      </c>
      <c r="G805" s="466">
        <f t="shared" si="36"/>
        <v>2311</v>
      </c>
      <c r="H805" s="465">
        <v>90</v>
      </c>
    </row>
    <row r="806" spans="1:8" x14ac:dyDescent="0.2">
      <c r="A806" s="378">
        <v>822</v>
      </c>
      <c r="B806" s="386"/>
      <c r="C806" s="558">
        <f t="shared" si="37"/>
        <v>75.63</v>
      </c>
      <c r="D806" s="561"/>
      <c r="E806" s="389">
        <v>14559</v>
      </c>
      <c r="F806" s="388">
        <f t="shared" si="38"/>
        <v>3235</v>
      </c>
      <c r="G806" s="466">
        <f t="shared" si="36"/>
        <v>2310</v>
      </c>
      <c r="H806" s="465">
        <v>90</v>
      </c>
    </row>
    <row r="807" spans="1:8" x14ac:dyDescent="0.2">
      <c r="A807" s="378">
        <v>823</v>
      </c>
      <c r="B807" s="386"/>
      <c r="C807" s="558">
        <f t="shared" si="37"/>
        <v>75.650000000000006</v>
      </c>
      <c r="D807" s="561"/>
      <c r="E807" s="389">
        <v>14559</v>
      </c>
      <c r="F807" s="388">
        <f t="shared" si="38"/>
        <v>3234</v>
      </c>
      <c r="G807" s="466">
        <f t="shared" si="36"/>
        <v>2309</v>
      </c>
      <c r="H807" s="465">
        <v>90</v>
      </c>
    </row>
    <row r="808" spans="1:8" x14ac:dyDescent="0.2">
      <c r="A808" s="378">
        <v>824</v>
      </c>
      <c r="B808" s="386"/>
      <c r="C808" s="558">
        <f t="shared" si="37"/>
        <v>75.67</v>
      </c>
      <c r="D808" s="561"/>
      <c r="E808" s="389">
        <v>14559</v>
      </c>
      <c r="F808" s="388">
        <f t="shared" si="38"/>
        <v>3233</v>
      </c>
      <c r="G808" s="466">
        <f t="shared" si="36"/>
        <v>2309</v>
      </c>
      <c r="H808" s="465">
        <v>90</v>
      </c>
    </row>
    <row r="809" spans="1:8" x14ac:dyDescent="0.2">
      <c r="A809" s="378">
        <v>825</v>
      </c>
      <c r="B809" s="386"/>
      <c r="C809" s="558">
        <f t="shared" si="37"/>
        <v>75.69</v>
      </c>
      <c r="D809" s="561"/>
      <c r="E809" s="389">
        <v>14559</v>
      </c>
      <c r="F809" s="388">
        <f t="shared" si="38"/>
        <v>3232</v>
      </c>
      <c r="G809" s="466">
        <f t="shared" si="36"/>
        <v>2308</v>
      </c>
      <c r="H809" s="465">
        <v>90</v>
      </c>
    </row>
    <row r="810" spans="1:8" x14ac:dyDescent="0.2">
      <c r="A810" s="378">
        <v>826</v>
      </c>
      <c r="B810" s="386"/>
      <c r="C810" s="558">
        <f t="shared" si="37"/>
        <v>75.709999999999994</v>
      </c>
      <c r="D810" s="561"/>
      <c r="E810" s="389">
        <v>14559</v>
      </c>
      <c r="F810" s="388">
        <f t="shared" si="38"/>
        <v>3232</v>
      </c>
      <c r="G810" s="466">
        <f t="shared" si="36"/>
        <v>2308</v>
      </c>
      <c r="H810" s="465">
        <v>90</v>
      </c>
    </row>
    <row r="811" spans="1:8" x14ac:dyDescent="0.2">
      <c r="A811" s="378">
        <v>827</v>
      </c>
      <c r="B811" s="386"/>
      <c r="C811" s="558">
        <f t="shared" si="37"/>
        <v>75.73</v>
      </c>
      <c r="D811" s="561"/>
      <c r="E811" s="389">
        <v>14559</v>
      </c>
      <c r="F811" s="388">
        <f t="shared" si="38"/>
        <v>3231</v>
      </c>
      <c r="G811" s="466">
        <f t="shared" si="36"/>
        <v>2307</v>
      </c>
      <c r="H811" s="465">
        <v>90</v>
      </c>
    </row>
    <row r="812" spans="1:8" x14ac:dyDescent="0.2">
      <c r="A812" s="378">
        <v>828</v>
      </c>
      <c r="B812" s="386"/>
      <c r="C812" s="558">
        <f t="shared" si="37"/>
        <v>75.75</v>
      </c>
      <c r="D812" s="561"/>
      <c r="E812" s="389">
        <v>14559</v>
      </c>
      <c r="F812" s="388">
        <f t="shared" si="38"/>
        <v>3230</v>
      </c>
      <c r="G812" s="466">
        <f t="shared" si="36"/>
        <v>2306</v>
      </c>
      <c r="H812" s="465">
        <v>90</v>
      </c>
    </row>
    <row r="813" spans="1:8" x14ac:dyDescent="0.2">
      <c r="A813" s="378">
        <v>829</v>
      </c>
      <c r="B813" s="386"/>
      <c r="C813" s="558">
        <f t="shared" si="37"/>
        <v>75.77</v>
      </c>
      <c r="D813" s="561"/>
      <c r="E813" s="389">
        <v>14559</v>
      </c>
      <c r="F813" s="388">
        <f t="shared" si="38"/>
        <v>3229</v>
      </c>
      <c r="G813" s="466">
        <f t="shared" si="36"/>
        <v>2306</v>
      </c>
      <c r="H813" s="465">
        <v>90</v>
      </c>
    </row>
    <row r="814" spans="1:8" x14ac:dyDescent="0.2">
      <c r="A814" s="378">
        <v>830</v>
      </c>
      <c r="B814" s="386"/>
      <c r="C814" s="558">
        <f t="shared" si="37"/>
        <v>75.790000000000006</v>
      </c>
      <c r="D814" s="561"/>
      <c r="E814" s="389">
        <v>14559</v>
      </c>
      <c r="F814" s="388">
        <f t="shared" si="38"/>
        <v>3228</v>
      </c>
      <c r="G814" s="466">
        <f t="shared" si="36"/>
        <v>2305</v>
      </c>
      <c r="H814" s="465">
        <v>90</v>
      </c>
    </row>
    <row r="815" spans="1:8" x14ac:dyDescent="0.2">
      <c r="A815" s="378">
        <v>831</v>
      </c>
      <c r="B815" s="386"/>
      <c r="C815" s="558">
        <f t="shared" si="37"/>
        <v>75.81</v>
      </c>
      <c r="D815" s="561"/>
      <c r="E815" s="389">
        <v>14559</v>
      </c>
      <c r="F815" s="388">
        <f t="shared" si="38"/>
        <v>3227</v>
      </c>
      <c r="G815" s="466">
        <f t="shared" si="36"/>
        <v>2305</v>
      </c>
      <c r="H815" s="465">
        <v>90</v>
      </c>
    </row>
    <row r="816" spans="1:8" x14ac:dyDescent="0.2">
      <c r="A816" s="378">
        <v>832</v>
      </c>
      <c r="B816" s="386"/>
      <c r="C816" s="558">
        <f t="shared" si="37"/>
        <v>75.83</v>
      </c>
      <c r="D816" s="561"/>
      <c r="E816" s="389">
        <v>14559</v>
      </c>
      <c r="F816" s="388">
        <f t="shared" si="38"/>
        <v>3227</v>
      </c>
      <c r="G816" s="466">
        <f t="shared" si="36"/>
        <v>2304</v>
      </c>
      <c r="H816" s="465">
        <v>90</v>
      </c>
    </row>
    <row r="817" spans="1:8" x14ac:dyDescent="0.2">
      <c r="A817" s="378">
        <v>833</v>
      </c>
      <c r="B817" s="386"/>
      <c r="C817" s="558">
        <f t="shared" si="37"/>
        <v>75.849999999999994</v>
      </c>
      <c r="D817" s="561"/>
      <c r="E817" s="389">
        <v>14559</v>
      </c>
      <c r="F817" s="388">
        <f t="shared" si="38"/>
        <v>3226</v>
      </c>
      <c r="G817" s="466">
        <f t="shared" si="36"/>
        <v>2303</v>
      </c>
      <c r="H817" s="465">
        <v>90</v>
      </c>
    </row>
    <row r="818" spans="1:8" x14ac:dyDescent="0.2">
      <c r="A818" s="378">
        <v>834</v>
      </c>
      <c r="B818" s="386"/>
      <c r="C818" s="558">
        <f t="shared" si="37"/>
        <v>75.87</v>
      </c>
      <c r="D818" s="561"/>
      <c r="E818" s="389">
        <v>14559</v>
      </c>
      <c r="F818" s="388">
        <f t="shared" si="38"/>
        <v>3225</v>
      </c>
      <c r="G818" s="466">
        <f t="shared" si="36"/>
        <v>2303</v>
      </c>
      <c r="H818" s="465">
        <v>90</v>
      </c>
    </row>
    <row r="819" spans="1:8" x14ac:dyDescent="0.2">
      <c r="A819" s="378">
        <v>835</v>
      </c>
      <c r="B819" s="386"/>
      <c r="C819" s="558">
        <f t="shared" si="37"/>
        <v>75.89</v>
      </c>
      <c r="D819" s="561"/>
      <c r="E819" s="389">
        <v>14559</v>
      </c>
      <c r="F819" s="388">
        <f t="shared" si="38"/>
        <v>3224</v>
      </c>
      <c r="G819" s="466">
        <f t="shared" si="36"/>
        <v>2302</v>
      </c>
      <c r="H819" s="465">
        <v>90</v>
      </c>
    </row>
    <row r="820" spans="1:8" x14ac:dyDescent="0.2">
      <c r="A820" s="378">
        <v>836</v>
      </c>
      <c r="B820" s="386"/>
      <c r="C820" s="558">
        <f t="shared" si="37"/>
        <v>75.91</v>
      </c>
      <c r="D820" s="561"/>
      <c r="E820" s="389">
        <v>14559</v>
      </c>
      <c r="F820" s="388">
        <f t="shared" si="38"/>
        <v>3223</v>
      </c>
      <c r="G820" s="466">
        <f t="shared" si="36"/>
        <v>2302</v>
      </c>
      <c r="H820" s="465">
        <v>90</v>
      </c>
    </row>
    <row r="821" spans="1:8" x14ac:dyDescent="0.2">
      <c r="A821" s="378">
        <v>837</v>
      </c>
      <c r="B821" s="386"/>
      <c r="C821" s="558">
        <f t="shared" si="37"/>
        <v>75.930000000000007</v>
      </c>
      <c r="D821" s="561"/>
      <c r="E821" s="389">
        <v>14559</v>
      </c>
      <c r="F821" s="388">
        <f t="shared" si="38"/>
        <v>3222</v>
      </c>
      <c r="G821" s="466">
        <f t="shared" si="36"/>
        <v>2301</v>
      </c>
      <c r="H821" s="465">
        <v>90</v>
      </c>
    </row>
    <row r="822" spans="1:8" x14ac:dyDescent="0.2">
      <c r="A822" s="378">
        <v>838</v>
      </c>
      <c r="B822" s="386"/>
      <c r="C822" s="558">
        <f t="shared" si="37"/>
        <v>75.95</v>
      </c>
      <c r="D822" s="561"/>
      <c r="E822" s="389">
        <v>14559</v>
      </c>
      <c r="F822" s="388">
        <f t="shared" si="38"/>
        <v>3222</v>
      </c>
      <c r="G822" s="466">
        <f t="shared" si="36"/>
        <v>2300</v>
      </c>
      <c r="H822" s="465">
        <v>90</v>
      </c>
    </row>
    <row r="823" spans="1:8" x14ac:dyDescent="0.2">
      <c r="A823" s="378">
        <v>839</v>
      </c>
      <c r="B823" s="386"/>
      <c r="C823" s="558">
        <f t="shared" si="37"/>
        <v>75.97</v>
      </c>
      <c r="D823" s="561"/>
      <c r="E823" s="389">
        <v>14559</v>
      </c>
      <c r="F823" s="388">
        <f t="shared" si="38"/>
        <v>3221</v>
      </c>
      <c r="G823" s="466">
        <f t="shared" si="36"/>
        <v>2300</v>
      </c>
      <c r="H823" s="465">
        <v>90</v>
      </c>
    </row>
    <row r="824" spans="1:8" x14ac:dyDescent="0.2">
      <c r="A824" s="378">
        <v>840</v>
      </c>
      <c r="B824" s="386"/>
      <c r="C824" s="558">
        <f t="shared" si="37"/>
        <v>75.989999999999995</v>
      </c>
      <c r="D824" s="561"/>
      <c r="E824" s="389">
        <v>14559</v>
      </c>
      <c r="F824" s="388">
        <f t="shared" si="38"/>
        <v>3220</v>
      </c>
      <c r="G824" s="466">
        <f t="shared" si="36"/>
        <v>2299</v>
      </c>
      <c r="H824" s="465">
        <v>90</v>
      </c>
    </row>
    <row r="825" spans="1:8" x14ac:dyDescent="0.2">
      <c r="A825" s="378">
        <v>841</v>
      </c>
      <c r="B825" s="386"/>
      <c r="C825" s="558">
        <f t="shared" si="37"/>
        <v>76.010000000000005</v>
      </c>
      <c r="D825" s="561"/>
      <c r="E825" s="389">
        <v>14559</v>
      </c>
      <c r="F825" s="388">
        <f t="shared" si="38"/>
        <v>3219</v>
      </c>
      <c r="G825" s="466">
        <f t="shared" si="36"/>
        <v>2298</v>
      </c>
      <c r="H825" s="465">
        <v>90</v>
      </c>
    </row>
    <row r="826" spans="1:8" x14ac:dyDescent="0.2">
      <c r="A826" s="378">
        <v>842</v>
      </c>
      <c r="B826" s="386"/>
      <c r="C826" s="558">
        <f t="shared" si="37"/>
        <v>76.03</v>
      </c>
      <c r="D826" s="561"/>
      <c r="E826" s="389">
        <v>14559</v>
      </c>
      <c r="F826" s="388">
        <f t="shared" si="38"/>
        <v>3218</v>
      </c>
      <c r="G826" s="466">
        <f t="shared" si="36"/>
        <v>2298</v>
      </c>
      <c r="H826" s="465">
        <v>90</v>
      </c>
    </row>
    <row r="827" spans="1:8" x14ac:dyDescent="0.2">
      <c r="A827" s="378">
        <v>843</v>
      </c>
      <c r="B827" s="386"/>
      <c r="C827" s="558">
        <f t="shared" si="37"/>
        <v>76.05</v>
      </c>
      <c r="D827" s="561"/>
      <c r="E827" s="389">
        <v>14559</v>
      </c>
      <c r="F827" s="388">
        <f t="shared" si="38"/>
        <v>3218</v>
      </c>
      <c r="G827" s="466">
        <f t="shared" si="36"/>
        <v>2297</v>
      </c>
      <c r="H827" s="465">
        <v>90</v>
      </c>
    </row>
    <row r="828" spans="1:8" x14ac:dyDescent="0.2">
      <c r="A828" s="378">
        <v>844</v>
      </c>
      <c r="B828" s="386"/>
      <c r="C828" s="558">
        <f t="shared" si="37"/>
        <v>76.069999999999993</v>
      </c>
      <c r="D828" s="561"/>
      <c r="E828" s="389">
        <v>14559</v>
      </c>
      <c r="F828" s="388">
        <f t="shared" si="38"/>
        <v>3217</v>
      </c>
      <c r="G828" s="466">
        <f t="shared" si="36"/>
        <v>2297</v>
      </c>
      <c r="H828" s="465">
        <v>90</v>
      </c>
    </row>
    <row r="829" spans="1:8" x14ac:dyDescent="0.2">
      <c r="A829" s="378">
        <v>845</v>
      </c>
      <c r="B829" s="386"/>
      <c r="C829" s="558">
        <f t="shared" si="37"/>
        <v>76.09</v>
      </c>
      <c r="D829" s="561"/>
      <c r="E829" s="389">
        <v>14559</v>
      </c>
      <c r="F829" s="388">
        <f t="shared" si="38"/>
        <v>3216</v>
      </c>
      <c r="G829" s="466">
        <f t="shared" si="36"/>
        <v>2296</v>
      </c>
      <c r="H829" s="465">
        <v>90</v>
      </c>
    </row>
    <row r="830" spans="1:8" x14ac:dyDescent="0.2">
      <c r="A830" s="378">
        <v>846</v>
      </c>
      <c r="B830" s="386"/>
      <c r="C830" s="558">
        <f t="shared" si="37"/>
        <v>76.099999999999994</v>
      </c>
      <c r="D830" s="561"/>
      <c r="E830" s="389">
        <v>14559</v>
      </c>
      <c r="F830" s="388">
        <f t="shared" si="38"/>
        <v>3215</v>
      </c>
      <c r="G830" s="466">
        <f t="shared" si="36"/>
        <v>2296</v>
      </c>
      <c r="H830" s="465">
        <v>90</v>
      </c>
    </row>
    <row r="831" spans="1:8" x14ac:dyDescent="0.2">
      <c r="A831" s="378">
        <v>847</v>
      </c>
      <c r="B831" s="386"/>
      <c r="C831" s="558">
        <f t="shared" si="37"/>
        <v>76.12</v>
      </c>
      <c r="D831" s="561"/>
      <c r="E831" s="389">
        <v>14559</v>
      </c>
      <c r="F831" s="388">
        <f t="shared" si="38"/>
        <v>3215</v>
      </c>
      <c r="G831" s="466">
        <f t="shared" si="36"/>
        <v>2295</v>
      </c>
      <c r="H831" s="465">
        <v>90</v>
      </c>
    </row>
    <row r="832" spans="1:8" x14ac:dyDescent="0.2">
      <c r="A832" s="378">
        <v>848</v>
      </c>
      <c r="B832" s="386"/>
      <c r="C832" s="558">
        <f t="shared" si="37"/>
        <v>76.14</v>
      </c>
      <c r="D832" s="561"/>
      <c r="E832" s="389">
        <v>14559</v>
      </c>
      <c r="F832" s="388">
        <f t="shared" si="38"/>
        <v>3214</v>
      </c>
      <c r="G832" s="466">
        <f t="shared" si="36"/>
        <v>2295</v>
      </c>
      <c r="H832" s="465">
        <v>90</v>
      </c>
    </row>
    <row r="833" spans="1:8" x14ac:dyDescent="0.2">
      <c r="A833" s="378">
        <v>849</v>
      </c>
      <c r="B833" s="386"/>
      <c r="C833" s="558">
        <f t="shared" si="37"/>
        <v>76.16</v>
      </c>
      <c r="D833" s="561"/>
      <c r="E833" s="389">
        <v>14559</v>
      </c>
      <c r="F833" s="388">
        <f t="shared" si="38"/>
        <v>3213</v>
      </c>
      <c r="G833" s="466">
        <f t="shared" si="36"/>
        <v>2294</v>
      </c>
      <c r="H833" s="465">
        <v>90</v>
      </c>
    </row>
    <row r="834" spans="1:8" x14ac:dyDescent="0.2">
      <c r="A834" s="378">
        <v>850</v>
      </c>
      <c r="B834" s="386"/>
      <c r="C834" s="558">
        <f t="shared" si="37"/>
        <v>76.180000000000007</v>
      </c>
      <c r="D834" s="561"/>
      <c r="E834" s="389">
        <v>14559</v>
      </c>
      <c r="F834" s="388">
        <f t="shared" si="38"/>
        <v>3212</v>
      </c>
      <c r="G834" s="466">
        <f t="shared" si="36"/>
        <v>2293</v>
      </c>
      <c r="H834" s="465">
        <v>90</v>
      </c>
    </row>
    <row r="835" spans="1:8" x14ac:dyDescent="0.2">
      <c r="A835" s="378">
        <v>851</v>
      </c>
      <c r="B835" s="386"/>
      <c r="C835" s="558">
        <f t="shared" si="37"/>
        <v>76.2</v>
      </c>
      <c r="D835" s="561"/>
      <c r="E835" s="389">
        <v>14559</v>
      </c>
      <c r="F835" s="388">
        <f t="shared" si="38"/>
        <v>3211</v>
      </c>
      <c r="G835" s="466">
        <f t="shared" si="36"/>
        <v>2293</v>
      </c>
      <c r="H835" s="465">
        <v>90</v>
      </c>
    </row>
    <row r="836" spans="1:8" x14ac:dyDescent="0.2">
      <c r="A836" s="378">
        <v>852</v>
      </c>
      <c r="B836" s="386"/>
      <c r="C836" s="558">
        <f t="shared" si="37"/>
        <v>76.22</v>
      </c>
      <c r="D836" s="561"/>
      <c r="E836" s="389">
        <v>14559</v>
      </c>
      <c r="F836" s="388">
        <f t="shared" si="38"/>
        <v>3211</v>
      </c>
      <c r="G836" s="466">
        <f t="shared" si="36"/>
        <v>2292</v>
      </c>
      <c r="H836" s="465">
        <v>90</v>
      </c>
    </row>
    <row r="837" spans="1:8" x14ac:dyDescent="0.2">
      <c r="A837" s="378">
        <v>853</v>
      </c>
      <c r="B837" s="386"/>
      <c r="C837" s="558">
        <f t="shared" si="37"/>
        <v>76.239999999999995</v>
      </c>
      <c r="D837" s="561"/>
      <c r="E837" s="389">
        <v>14559</v>
      </c>
      <c r="F837" s="388">
        <f t="shared" si="38"/>
        <v>3210</v>
      </c>
      <c r="G837" s="466">
        <f t="shared" si="36"/>
        <v>2292</v>
      </c>
      <c r="H837" s="465">
        <v>90</v>
      </c>
    </row>
    <row r="838" spans="1:8" x14ac:dyDescent="0.2">
      <c r="A838" s="378">
        <v>854</v>
      </c>
      <c r="B838" s="386"/>
      <c r="C838" s="558">
        <f t="shared" si="37"/>
        <v>76.260000000000005</v>
      </c>
      <c r="D838" s="561"/>
      <c r="E838" s="389">
        <v>14559</v>
      </c>
      <c r="F838" s="388">
        <f t="shared" si="38"/>
        <v>3209</v>
      </c>
      <c r="G838" s="466">
        <f t="shared" si="36"/>
        <v>2291</v>
      </c>
      <c r="H838" s="465">
        <v>90</v>
      </c>
    </row>
    <row r="839" spans="1:8" x14ac:dyDescent="0.2">
      <c r="A839" s="378">
        <v>855</v>
      </c>
      <c r="B839" s="386"/>
      <c r="C839" s="558">
        <f t="shared" si="37"/>
        <v>76.28</v>
      </c>
      <c r="D839" s="561"/>
      <c r="E839" s="389">
        <v>14559</v>
      </c>
      <c r="F839" s="388">
        <f t="shared" si="38"/>
        <v>3208</v>
      </c>
      <c r="G839" s="466">
        <f t="shared" si="36"/>
        <v>2290</v>
      </c>
      <c r="H839" s="465">
        <v>90</v>
      </c>
    </row>
    <row r="840" spans="1:8" x14ac:dyDescent="0.2">
      <c r="A840" s="378">
        <v>856</v>
      </c>
      <c r="B840" s="386"/>
      <c r="C840" s="558">
        <f t="shared" si="37"/>
        <v>76.3</v>
      </c>
      <c r="D840" s="561"/>
      <c r="E840" s="389">
        <v>14559</v>
      </c>
      <c r="F840" s="388">
        <f t="shared" si="38"/>
        <v>3207</v>
      </c>
      <c r="G840" s="466">
        <f t="shared" si="36"/>
        <v>2290</v>
      </c>
      <c r="H840" s="465">
        <v>90</v>
      </c>
    </row>
    <row r="841" spans="1:8" x14ac:dyDescent="0.2">
      <c r="A841" s="378">
        <v>857</v>
      </c>
      <c r="B841" s="386"/>
      <c r="C841" s="558">
        <f t="shared" si="37"/>
        <v>76.319999999999993</v>
      </c>
      <c r="D841" s="561"/>
      <c r="E841" s="389">
        <v>14559</v>
      </c>
      <c r="F841" s="388">
        <f t="shared" si="38"/>
        <v>3206</v>
      </c>
      <c r="G841" s="466">
        <f t="shared" si="36"/>
        <v>2289</v>
      </c>
      <c r="H841" s="465">
        <v>90</v>
      </c>
    </row>
    <row r="842" spans="1:8" x14ac:dyDescent="0.2">
      <c r="A842" s="378">
        <v>858</v>
      </c>
      <c r="B842" s="386"/>
      <c r="C842" s="558">
        <f t="shared" si="37"/>
        <v>76.34</v>
      </c>
      <c r="D842" s="561"/>
      <c r="E842" s="389">
        <v>14559</v>
      </c>
      <c r="F842" s="388">
        <f t="shared" si="38"/>
        <v>3206</v>
      </c>
      <c r="G842" s="466">
        <f t="shared" si="36"/>
        <v>2289</v>
      </c>
      <c r="H842" s="465">
        <v>90</v>
      </c>
    </row>
    <row r="843" spans="1:8" x14ac:dyDescent="0.2">
      <c r="A843" s="378">
        <v>859</v>
      </c>
      <c r="B843" s="386"/>
      <c r="C843" s="558">
        <f t="shared" si="37"/>
        <v>76.36</v>
      </c>
      <c r="D843" s="561"/>
      <c r="E843" s="389">
        <v>14559</v>
      </c>
      <c r="F843" s="388">
        <f t="shared" si="38"/>
        <v>3205</v>
      </c>
      <c r="G843" s="466">
        <f t="shared" si="36"/>
        <v>2288</v>
      </c>
      <c r="H843" s="465">
        <v>90</v>
      </c>
    </row>
    <row r="844" spans="1:8" x14ac:dyDescent="0.2">
      <c r="A844" s="378">
        <v>860</v>
      </c>
      <c r="B844" s="386"/>
      <c r="C844" s="558">
        <f t="shared" si="37"/>
        <v>76.38</v>
      </c>
      <c r="D844" s="561"/>
      <c r="E844" s="389">
        <v>14559</v>
      </c>
      <c r="F844" s="388">
        <f t="shared" si="38"/>
        <v>3204</v>
      </c>
      <c r="G844" s="466">
        <f t="shared" si="36"/>
        <v>2287</v>
      </c>
      <c r="H844" s="465">
        <v>90</v>
      </c>
    </row>
    <row r="845" spans="1:8" x14ac:dyDescent="0.2">
      <c r="A845" s="378">
        <v>861</v>
      </c>
      <c r="B845" s="386"/>
      <c r="C845" s="558">
        <f t="shared" si="37"/>
        <v>76.400000000000006</v>
      </c>
      <c r="D845" s="561"/>
      <c r="E845" s="389">
        <v>14559</v>
      </c>
      <c r="F845" s="388">
        <f t="shared" si="38"/>
        <v>3203</v>
      </c>
      <c r="G845" s="466">
        <f t="shared" ref="G845:G908" si="39">ROUND(12*(1/C845*E845),0)</f>
        <v>2287</v>
      </c>
      <c r="H845" s="465">
        <v>90</v>
      </c>
    </row>
    <row r="846" spans="1:8" x14ac:dyDescent="0.2">
      <c r="A846" s="378">
        <v>862</v>
      </c>
      <c r="B846" s="386"/>
      <c r="C846" s="558">
        <f t="shared" si="37"/>
        <v>76.42</v>
      </c>
      <c r="D846" s="561"/>
      <c r="E846" s="389">
        <v>14559</v>
      </c>
      <c r="F846" s="388">
        <f t="shared" si="38"/>
        <v>3202</v>
      </c>
      <c r="G846" s="466">
        <f t="shared" si="39"/>
        <v>2286</v>
      </c>
      <c r="H846" s="465">
        <v>90</v>
      </c>
    </row>
    <row r="847" spans="1:8" x14ac:dyDescent="0.2">
      <c r="A847" s="378">
        <v>863</v>
      </c>
      <c r="B847" s="386"/>
      <c r="C847" s="558">
        <f t="shared" ref="C847:C910" si="40">ROUND(10.899*LN(A847)+A847/150-3,2)</f>
        <v>76.44</v>
      </c>
      <c r="D847" s="561"/>
      <c r="E847" s="389">
        <v>14559</v>
      </c>
      <c r="F847" s="388">
        <f t="shared" ref="F847:F910" si="41">ROUND(12*1.3614*(1/C847*E847)+H847,0)</f>
        <v>3202</v>
      </c>
      <c r="G847" s="466">
        <f t="shared" si="39"/>
        <v>2286</v>
      </c>
      <c r="H847" s="465">
        <v>90</v>
      </c>
    </row>
    <row r="848" spans="1:8" x14ac:dyDescent="0.2">
      <c r="A848" s="378">
        <v>864</v>
      </c>
      <c r="B848" s="386"/>
      <c r="C848" s="558">
        <f t="shared" si="40"/>
        <v>76.45</v>
      </c>
      <c r="D848" s="561"/>
      <c r="E848" s="389">
        <v>14559</v>
      </c>
      <c r="F848" s="388">
        <f t="shared" si="41"/>
        <v>3201</v>
      </c>
      <c r="G848" s="466">
        <f t="shared" si="39"/>
        <v>2285</v>
      </c>
      <c r="H848" s="465">
        <v>90</v>
      </c>
    </row>
    <row r="849" spans="1:8" x14ac:dyDescent="0.2">
      <c r="A849" s="378">
        <v>865</v>
      </c>
      <c r="B849" s="386"/>
      <c r="C849" s="558">
        <f t="shared" si="40"/>
        <v>76.47</v>
      </c>
      <c r="D849" s="561"/>
      <c r="E849" s="389">
        <v>14559</v>
      </c>
      <c r="F849" s="388">
        <f t="shared" si="41"/>
        <v>3200</v>
      </c>
      <c r="G849" s="466">
        <f t="shared" si="39"/>
        <v>2285</v>
      </c>
      <c r="H849" s="465">
        <v>90</v>
      </c>
    </row>
    <row r="850" spans="1:8" x14ac:dyDescent="0.2">
      <c r="A850" s="378">
        <v>866</v>
      </c>
      <c r="B850" s="386"/>
      <c r="C850" s="558">
        <f t="shared" si="40"/>
        <v>76.489999999999995</v>
      </c>
      <c r="D850" s="561"/>
      <c r="E850" s="389">
        <v>14559</v>
      </c>
      <c r="F850" s="388">
        <f t="shared" si="41"/>
        <v>3200</v>
      </c>
      <c r="G850" s="466">
        <f t="shared" si="39"/>
        <v>2284</v>
      </c>
      <c r="H850" s="465">
        <v>90</v>
      </c>
    </row>
    <row r="851" spans="1:8" x14ac:dyDescent="0.2">
      <c r="A851" s="378">
        <v>867</v>
      </c>
      <c r="B851" s="386"/>
      <c r="C851" s="558">
        <f t="shared" si="40"/>
        <v>76.510000000000005</v>
      </c>
      <c r="D851" s="561"/>
      <c r="E851" s="389">
        <v>14559</v>
      </c>
      <c r="F851" s="388">
        <f t="shared" si="41"/>
        <v>3199</v>
      </c>
      <c r="G851" s="466">
        <f t="shared" si="39"/>
        <v>2283</v>
      </c>
      <c r="H851" s="465">
        <v>90</v>
      </c>
    </row>
    <row r="852" spans="1:8" x14ac:dyDescent="0.2">
      <c r="A852" s="378">
        <v>868</v>
      </c>
      <c r="B852" s="386"/>
      <c r="C852" s="558">
        <f t="shared" si="40"/>
        <v>76.53</v>
      </c>
      <c r="D852" s="561"/>
      <c r="E852" s="389">
        <v>14559</v>
      </c>
      <c r="F852" s="388">
        <f t="shared" si="41"/>
        <v>3198</v>
      </c>
      <c r="G852" s="466">
        <f t="shared" si="39"/>
        <v>2283</v>
      </c>
      <c r="H852" s="465">
        <v>90</v>
      </c>
    </row>
    <row r="853" spans="1:8" x14ac:dyDescent="0.2">
      <c r="A853" s="378">
        <v>869</v>
      </c>
      <c r="B853" s="386"/>
      <c r="C853" s="558">
        <f t="shared" si="40"/>
        <v>76.55</v>
      </c>
      <c r="D853" s="561"/>
      <c r="E853" s="389">
        <v>14559</v>
      </c>
      <c r="F853" s="388">
        <f t="shared" si="41"/>
        <v>3197</v>
      </c>
      <c r="G853" s="466">
        <f t="shared" si="39"/>
        <v>2282</v>
      </c>
      <c r="H853" s="465">
        <v>90</v>
      </c>
    </row>
    <row r="854" spans="1:8" x14ac:dyDescent="0.2">
      <c r="A854" s="378">
        <v>870</v>
      </c>
      <c r="B854" s="386"/>
      <c r="C854" s="558">
        <f t="shared" si="40"/>
        <v>76.569999999999993</v>
      </c>
      <c r="D854" s="561"/>
      <c r="E854" s="389">
        <v>14559</v>
      </c>
      <c r="F854" s="388">
        <f t="shared" si="41"/>
        <v>3196</v>
      </c>
      <c r="G854" s="466">
        <f t="shared" si="39"/>
        <v>2282</v>
      </c>
      <c r="H854" s="465">
        <v>90</v>
      </c>
    </row>
    <row r="855" spans="1:8" x14ac:dyDescent="0.2">
      <c r="A855" s="378">
        <v>871</v>
      </c>
      <c r="B855" s="386"/>
      <c r="C855" s="558">
        <f t="shared" si="40"/>
        <v>76.59</v>
      </c>
      <c r="D855" s="561"/>
      <c r="E855" s="389">
        <v>14559</v>
      </c>
      <c r="F855" s="388">
        <f t="shared" si="41"/>
        <v>3195</v>
      </c>
      <c r="G855" s="466">
        <f t="shared" si="39"/>
        <v>2281</v>
      </c>
      <c r="H855" s="465">
        <v>90</v>
      </c>
    </row>
    <row r="856" spans="1:8" x14ac:dyDescent="0.2">
      <c r="A856" s="378">
        <v>872</v>
      </c>
      <c r="B856" s="386"/>
      <c r="C856" s="558">
        <f t="shared" si="40"/>
        <v>76.61</v>
      </c>
      <c r="D856" s="561"/>
      <c r="E856" s="389">
        <v>14559</v>
      </c>
      <c r="F856" s="388">
        <f t="shared" si="41"/>
        <v>3195</v>
      </c>
      <c r="G856" s="466">
        <f t="shared" si="39"/>
        <v>2280</v>
      </c>
      <c r="H856" s="465">
        <v>90</v>
      </c>
    </row>
    <row r="857" spans="1:8" x14ac:dyDescent="0.2">
      <c r="A857" s="378">
        <v>873</v>
      </c>
      <c r="B857" s="386"/>
      <c r="C857" s="558">
        <f t="shared" si="40"/>
        <v>76.63</v>
      </c>
      <c r="D857" s="561"/>
      <c r="E857" s="389">
        <v>14559</v>
      </c>
      <c r="F857" s="388">
        <f t="shared" si="41"/>
        <v>3194</v>
      </c>
      <c r="G857" s="466">
        <f t="shared" si="39"/>
        <v>2280</v>
      </c>
      <c r="H857" s="465">
        <v>90</v>
      </c>
    </row>
    <row r="858" spans="1:8" x14ac:dyDescent="0.2">
      <c r="A858" s="378">
        <v>874</v>
      </c>
      <c r="B858" s="386"/>
      <c r="C858" s="558">
        <f t="shared" si="40"/>
        <v>76.650000000000006</v>
      </c>
      <c r="D858" s="561"/>
      <c r="E858" s="389">
        <v>14559</v>
      </c>
      <c r="F858" s="388">
        <f t="shared" si="41"/>
        <v>3193</v>
      </c>
      <c r="G858" s="466">
        <f t="shared" si="39"/>
        <v>2279</v>
      </c>
      <c r="H858" s="465">
        <v>90</v>
      </c>
    </row>
    <row r="859" spans="1:8" x14ac:dyDescent="0.2">
      <c r="A859" s="378">
        <v>875</v>
      </c>
      <c r="B859" s="386"/>
      <c r="C859" s="558">
        <f t="shared" si="40"/>
        <v>76.67</v>
      </c>
      <c r="D859" s="561"/>
      <c r="E859" s="389">
        <v>14559</v>
      </c>
      <c r="F859" s="388">
        <f t="shared" si="41"/>
        <v>3192</v>
      </c>
      <c r="G859" s="466">
        <f t="shared" si="39"/>
        <v>2279</v>
      </c>
      <c r="H859" s="465">
        <v>90</v>
      </c>
    </row>
    <row r="860" spans="1:8" x14ac:dyDescent="0.2">
      <c r="A860" s="378">
        <v>876</v>
      </c>
      <c r="B860" s="386"/>
      <c r="C860" s="558">
        <f t="shared" si="40"/>
        <v>76.680000000000007</v>
      </c>
      <c r="D860" s="561"/>
      <c r="E860" s="389">
        <v>14559</v>
      </c>
      <c r="F860" s="388">
        <f t="shared" si="41"/>
        <v>3192</v>
      </c>
      <c r="G860" s="466">
        <f t="shared" si="39"/>
        <v>2278</v>
      </c>
      <c r="H860" s="465">
        <v>90</v>
      </c>
    </row>
    <row r="861" spans="1:8" x14ac:dyDescent="0.2">
      <c r="A861" s="378">
        <v>877</v>
      </c>
      <c r="B861" s="386"/>
      <c r="C861" s="558">
        <f t="shared" si="40"/>
        <v>76.7</v>
      </c>
      <c r="D861" s="561"/>
      <c r="E861" s="389">
        <v>14559</v>
      </c>
      <c r="F861" s="388">
        <f t="shared" si="41"/>
        <v>3191</v>
      </c>
      <c r="G861" s="466">
        <f t="shared" si="39"/>
        <v>2278</v>
      </c>
      <c r="H861" s="465">
        <v>90</v>
      </c>
    </row>
    <row r="862" spans="1:8" x14ac:dyDescent="0.2">
      <c r="A862" s="378">
        <v>878</v>
      </c>
      <c r="B862" s="386"/>
      <c r="C862" s="558">
        <f t="shared" si="40"/>
        <v>76.72</v>
      </c>
      <c r="D862" s="561"/>
      <c r="E862" s="389">
        <v>14559</v>
      </c>
      <c r="F862" s="388">
        <f t="shared" si="41"/>
        <v>3190</v>
      </c>
      <c r="G862" s="466">
        <f t="shared" si="39"/>
        <v>2277</v>
      </c>
      <c r="H862" s="465">
        <v>90</v>
      </c>
    </row>
    <row r="863" spans="1:8" x14ac:dyDescent="0.2">
      <c r="A863" s="378">
        <v>879</v>
      </c>
      <c r="B863" s="386"/>
      <c r="C863" s="558">
        <f t="shared" si="40"/>
        <v>76.739999999999995</v>
      </c>
      <c r="D863" s="561"/>
      <c r="E863" s="389">
        <v>14559</v>
      </c>
      <c r="F863" s="388">
        <f t="shared" si="41"/>
        <v>3189</v>
      </c>
      <c r="G863" s="466">
        <f t="shared" si="39"/>
        <v>2277</v>
      </c>
      <c r="H863" s="465">
        <v>90</v>
      </c>
    </row>
    <row r="864" spans="1:8" x14ac:dyDescent="0.2">
      <c r="A864" s="378">
        <v>880</v>
      </c>
      <c r="B864" s="386"/>
      <c r="C864" s="558">
        <f t="shared" si="40"/>
        <v>76.760000000000005</v>
      </c>
      <c r="D864" s="561"/>
      <c r="E864" s="389">
        <v>14559</v>
      </c>
      <c r="F864" s="388">
        <f t="shared" si="41"/>
        <v>3189</v>
      </c>
      <c r="G864" s="466">
        <f t="shared" si="39"/>
        <v>2276</v>
      </c>
      <c r="H864" s="465">
        <v>90</v>
      </c>
    </row>
    <row r="865" spans="1:8" x14ac:dyDescent="0.2">
      <c r="A865" s="378">
        <v>881</v>
      </c>
      <c r="B865" s="386"/>
      <c r="C865" s="558">
        <f t="shared" si="40"/>
        <v>76.78</v>
      </c>
      <c r="D865" s="561"/>
      <c r="E865" s="389">
        <v>14559</v>
      </c>
      <c r="F865" s="388">
        <f t="shared" si="41"/>
        <v>3188</v>
      </c>
      <c r="G865" s="466">
        <f t="shared" si="39"/>
        <v>2275</v>
      </c>
      <c r="H865" s="465">
        <v>90</v>
      </c>
    </row>
    <row r="866" spans="1:8" x14ac:dyDescent="0.2">
      <c r="A866" s="378">
        <v>882</v>
      </c>
      <c r="B866" s="386"/>
      <c r="C866" s="558">
        <f t="shared" si="40"/>
        <v>76.8</v>
      </c>
      <c r="D866" s="561"/>
      <c r="E866" s="389">
        <v>14559</v>
      </c>
      <c r="F866" s="388">
        <f t="shared" si="41"/>
        <v>3187</v>
      </c>
      <c r="G866" s="466">
        <f t="shared" si="39"/>
        <v>2275</v>
      </c>
      <c r="H866" s="465">
        <v>90</v>
      </c>
    </row>
    <row r="867" spans="1:8" x14ac:dyDescent="0.2">
      <c r="A867" s="378">
        <v>883</v>
      </c>
      <c r="B867" s="386"/>
      <c r="C867" s="558">
        <f t="shared" si="40"/>
        <v>76.819999999999993</v>
      </c>
      <c r="D867" s="561"/>
      <c r="E867" s="389">
        <v>14559</v>
      </c>
      <c r="F867" s="388">
        <f t="shared" si="41"/>
        <v>3186</v>
      </c>
      <c r="G867" s="466">
        <f t="shared" si="39"/>
        <v>2274</v>
      </c>
      <c r="H867" s="465">
        <v>90</v>
      </c>
    </row>
    <row r="868" spans="1:8" x14ac:dyDescent="0.2">
      <c r="A868" s="378">
        <v>884</v>
      </c>
      <c r="B868" s="386"/>
      <c r="C868" s="558">
        <f t="shared" si="40"/>
        <v>76.84</v>
      </c>
      <c r="D868" s="561"/>
      <c r="E868" s="389">
        <v>14559</v>
      </c>
      <c r="F868" s="388">
        <f t="shared" si="41"/>
        <v>3185</v>
      </c>
      <c r="G868" s="466">
        <f t="shared" si="39"/>
        <v>2274</v>
      </c>
      <c r="H868" s="465">
        <v>90</v>
      </c>
    </row>
    <row r="869" spans="1:8" x14ac:dyDescent="0.2">
      <c r="A869" s="378">
        <v>885</v>
      </c>
      <c r="B869" s="386"/>
      <c r="C869" s="558">
        <f t="shared" si="40"/>
        <v>76.86</v>
      </c>
      <c r="D869" s="561"/>
      <c r="E869" s="389">
        <v>14559</v>
      </c>
      <c r="F869" s="388">
        <f t="shared" si="41"/>
        <v>3185</v>
      </c>
      <c r="G869" s="466">
        <f t="shared" si="39"/>
        <v>2273</v>
      </c>
      <c r="H869" s="465">
        <v>90</v>
      </c>
    </row>
    <row r="870" spans="1:8" x14ac:dyDescent="0.2">
      <c r="A870" s="378">
        <v>886</v>
      </c>
      <c r="B870" s="386"/>
      <c r="C870" s="558">
        <f t="shared" si="40"/>
        <v>76.88</v>
      </c>
      <c r="D870" s="561"/>
      <c r="E870" s="389">
        <v>14559</v>
      </c>
      <c r="F870" s="388">
        <f t="shared" si="41"/>
        <v>3184</v>
      </c>
      <c r="G870" s="466">
        <f t="shared" si="39"/>
        <v>2272</v>
      </c>
      <c r="H870" s="465">
        <v>90</v>
      </c>
    </row>
    <row r="871" spans="1:8" x14ac:dyDescent="0.2">
      <c r="A871" s="378">
        <v>887</v>
      </c>
      <c r="B871" s="386"/>
      <c r="C871" s="558">
        <f t="shared" si="40"/>
        <v>76.89</v>
      </c>
      <c r="D871" s="561"/>
      <c r="E871" s="389">
        <v>14559</v>
      </c>
      <c r="F871" s="388">
        <f t="shared" si="41"/>
        <v>3183</v>
      </c>
      <c r="G871" s="466">
        <f t="shared" si="39"/>
        <v>2272</v>
      </c>
      <c r="H871" s="465">
        <v>90</v>
      </c>
    </row>
    <row r="872" spans="1:8" x14ac:dyDescent="0.2">
      <c r="A872" s="378">
        <v>888</v>
      </c>
      <c r="B872" s="386"/>
      <c r="C872" s="558">
        <f t="shared" si="40"/>
        <v>76.91</v>
      </c>
      <c r="D872" s="561"/>
      <c r="E872" s="389">
        <v>14559</v>
      </c>
      <c r="F872" s="388">
        <f t="shared" si="41"/>
        <v>3183</v>
      </c>
      <c r="G872" s="466">
        <f t="shared" si="39"/>
        <v>2272</v>
      </c>
      <c r="H872" s="465">
        <v>90</v>
      </c>
    </row>
    <row r="873" spans="1:8" x14ac:dyDescent="0.2">
      <c r="A873" s="378">
        <v>889</v>
      </c>
      <c r="B873" s="386"/>
      <c r="C873" s="558">
        <f t="shared" si="40"/>
        <v>76.930000000000007</v>
      </c>
      <c r="D873" s="561"/>
      <c r="E873" s="389">
        <v>14559</v>
      </c>
      <c r="F873" s="388">
        <f t="shared" si="41"/>
        <v>3182</v>
      </c>
      <c r="G873" s="466">
        <f t="shared" si="39"/>
        <v>2271</v>
      </c>
      <c r="H873" s="465">
        <v>90</v>
      </c>
    </row>
    <row r="874" spans="1:8" x14ac:dyDescent="0.2">
      <c r="A874" s="378">
        <v>890</v>
      </c>
      <c r="B874" s="386"/>
      <c r="C874" s="558">
        <f t="shared" si="40"/>
        <v>76.95</v>
      </c>
      <c r="D874" s="561"/>
      <c r="E874" s="389">
        <v>14559</v>
      </c>
      <c r="F874" s="388">
        <f t="shared" si="41"/>
        <v>3181</v>
      </c>
      <c r="G874" s="466">
        <f t="shared" si="39"/>
        <v>2270</v>
      </c>
      <c r="H874" s="465">
        <v>90</v>
      </c>
    </row>
    <row r="875" spans="1:8" x14ac:dyDescent="0.2">
      <c r="A875" s="378">
        <v>891</v>
      </c>
      <c r="B875" s="386"/>
      <c r="C875" s="558">
        <f t="shared" si="40"/>
        <v>76.97</v>
      </c>
      <c r="D875" s="561"/>
      <c r="E875" s="389">
        <v>14559</v>
      </c>
      <c r="F875" s="388">
        <f t="shared" si="41"/>
        <v>3180</v>
      </c>
      <c r="G875" s="466">
        <f t="shared" si="39"/>
        <v>2270</v>
      </c>
      <c r="H875" s="465">
        <v>90</v>
      </c>
    </row>
    <row r="876" spans="1:8" x14ac:dyDescent="0.2">
      <c r="A876" s="378">
        <v>892</v>
      </c>
      <c r="B876" s="386"/>
      <c r="C876" s="558">
        <f t="shared" si="40"/>
        <v>76.989999999999995</v>
      </c>
      <c r="D876" s="561"/>
      <c r="E876" s="389">
        <v>14559</v>
      </c>
      <c r="F876" s="388">
        <f t="shared" si="41"/>
        <v>3179</v>
      </c>
      <c r="G876" s="466">
        <f t="shared" si="39"/>
        <v>2269</v>
      </c>
      <c r="H876" s="465">
        <v>90</v>
      </c>
    </row>
    <row r="877" spans="1:8" x14ac:dyDescent="0.2">
      <c r="A877" s="378">
        <v>893</v>
      </c>
      <c r="B877" s="386"/>
      <c r="C877" s="558">
        <f t="shared" si="40"/>
        <v>77.010000000000005</v>
      </c>
      <c r="D877" s="561"/>
      <c r="E877" s="389">
        <v>14559</v>
      </c>
      <c r="F877" s="388">
        <f t="shared" si="41"/>
        <v>3179</v>
      </c>
      <c r="G877" s="466">
        <f t="shared" si="39"/>
        <v>2269</v>
      </c>
      <c r="H877" s="465">
        <v>90</v>
      </c>
    </row>
    <row r="878" spans="1:8" x14ac:dyDescent="0.2">
      <c r="A878" s="378">
        <v>894</v>
      </c>
      <c r="B878" s="386"/>
      <c r="C878" s="558">
        <f t="shared" si="40"/>
        <v>77.03</v>
      </c>
      <c r="D878" s="561"/>
      <c r="E878" s="389">
        <v>14559</v>
      </c>
      <c r="F878" s="388">
        <f t="shared" si="41"/>
        <v>3178</v>
      </c>
      <c r="G878" s="466">
        <f t="shared" si="39"/>
        <v>2268</v>
      </c>
      <c r="H878" s="465">
        <v>90</v>
      </c>
    </row>
    <row r="879" spans="1:8" x14ac:dyDescent="0.2">
      <c r="A879" s="378">
        <v>895</v>
      </c>
      <c r="B879" s="386"/>
      <c r="C879" s="558">
        <f t="shared" si="40"/>
        <v>77.05</v>
      </c>
      <c r="D879" s="561"/>
      <c r="E879" s="389">
        <v>14559</v>
      </c>
      <c r="F879" s="388">
        <f t="shared" si="41"/>
        <v>3177</v>
      </c>
      <c r="G879" s="466">
        <f t="shared" si="39"/>
        <v>2267</v>
      </c>
      <c r="H879" s="465">
        <v>90</v>
      </c>
    </row>
    <row r="880" spans="1:8" x14ac:dyDescent="0.2">
      <c r="A880" s="378">
        <v>896</v>
      </c>
      <c r="B880" s="386"/>
      <c r="C880" s="558">
        <f t="shared" si="40"/>
        <v>77.06</v>
      </c>
      <c r="D880" s="561"/>
      <c r="E880" s="389">
        <v>14559</v>
      </c>
      <c r="F880" s="388">
        <f t="shared" si="41"/>
        <v>3177</v>
      </c>
      <c r="G880" s="466">
        <f t="shared" si="39"/>
        <v>2267</v>
      </c>
      <c r="H880" s="465">
        <v>90</v>
      </c>
    </row>
    <row r="881" spans="1:8" x14ac:dyDescent="0.2">
      <c r="A881" s="378">
        <v>897</v>
      </c>
      <c r="B881" s="386"/>
      <c r="C881" s="558">
        <f t="shared" si="40"/>
        <v>77.08</v>
      </c>
      <c r="D881" s="561"/>
      <c r="E881" s="389">
        <v>14559</v>
      </c>
      <c r="F881" s="388">
        <f t="shared" si="41"/>
        <v>3176</v>
      </c>
      <c r="G881" s="466">
        <f t="shared" si="39"/>
        <v>2267</v>
      </c>
      <c r="H881" s="465">
        <v>90</v>
      </c>
    </row>
    <row r="882" spans="1:8" x14ac:dyDescent="0.2">
      <c r="A882" s="378">
        <v>898</v>
      </c>
      <c r="B882" s="386"/>
      <c r="C882" s="558">
        <f t="shared" si="40"/>
        <v>77.099999999999994</v>
      </c>
      <c r="D882" s="561"/>
      <c r="E882" s="389">
        <v>14559</v>
      </c>
      <c r="F882" s="388">
        <f t="shared" si="41"/>
        <v>3175</v>
      </c>
      <c r="G882" s="466">
        <f t="shared" si="39"/>
        <v>2266</v>
      </c>
      <c r="H882" s="465">
        <v>90</v>
      </c>
    </row>
    <row r="883" spans="1:8" x14ac:dyDescent="0.2">
      <c r="A883" s="378">
        <v>899</v>
      </c>
      <c r="B883" s="386"/>
      <c r="C883" s="558">
        <f t="shared" si="40"/>
        <v>77.12</v>
      </c>
      <c r="D883" s="561"/>
      <c r="E883" s="389">
        <v>14559</v>
      </c>
      <c r="F883" s="388">
        <f t="shared" si="41"/>
        <v>3174</v>
      </c>
      <c r="G883" s="466">
        <f t="shared" si="39"/>
        <v>2265</v>
      </c>
      <c r="H883" s="465">
        <v>90</v>
      </c>
    </row>
    <row r="884" spans="1:8" x14ac:dyDescent="0.2">
      <c r="A884" s="378">
        <v>900</v>
      </c>
      <c r="B884" s="386"/>
      <c r="C884" s="558">
        <f t="shared" si="40"/>
        <v>77.14</v>
      </c>
      <c r="D884" s="561"/>
      <c r="E884" s="389">
        <v>14559</v>
      </c>
      <c r="F884" s="388">
        <f t="shared" si="41"/>
        <v>3173</v>
      </c>
      <c r="G884" s="466">
        <f t="shared" si="39"/>
        <v>2265</v>
      </c>
      <c r="H884" s="465">
        <v>90</v>
      </c>
    </row>
    <row r="885" spans="1:8" x14ac:dyDescent="0.2">
      <c r="A885" s="378">
        <v>901</v>
      </c>
      <c r="B885" s="386"/>
      <c r="C885" s="558">
        <f t="shared" si="40"/>
        <v>77.16</v>
      </c>
      <c r="D885" s="561"/>
      <c r="E885" s="389">
        <v>14559</v>
      </c>
      <c r="F885" s="388">
        <f t="shared" si="41"/>
        <v>3173</v>
      </c>
      <c r="G885" s="466">
        <f t="shared" si="39"/>
        <v>2264</v>
      </c>
      <c r="H885" s="465">
        <v>90</v>
      </c>
    </row>
    <row r="886" spans="1:8" x14ac:dyDescent="0.2">
      <c r="A886" s="378">
        <v>902</v>
      </c>
      <c r="B886" s="386"/>
      <c r="C886" s="558">
        <f t="shared" si="40"/>
        <v>77.180000000000007</v>
      </c>
      <c r="D886" s="561"/>
      <c r="E886" s="389">
        <v>14559</v>
      </c>
      <c r="F886" s="388">
        <f t="shared" si="41"/>
        <v>3172</v>
      </c>
      <c r="G886" s="466">
        <f t="shared" si="39"/>
        <v>2264</v>
      </c>
      <c r="H886" s="465">
        <v>90</v>
      </c>
    </row>
    <row r="887" spans="1:8" x14ac:dyDescent="0.2">
      <c r="A887" s="378">
        <v>903</v>
      </c>
      <c r="B887" s="386"/>
      <c r="C887" s="558">
        <f t="shared" si="40"/>
        <v>77.2</v>
      </c>
      <c r="D887" s="561"/>
      <c r="E887" s="389">
        <v>14559</v>
      </c>
      <c r="F887" s="388">
        <f t="shared" si="41"/>
        <v>3171</v>
      </c>
      <c r="G887" s="466">
        <f t="shared" si="39"/>
        <v>2263</v>
      </c>
      <c r="H887" s="465">
        <v>90</v>
      </c>
    </row>
    <row r="888" spans="1:8" x14ac:dyDescent="0.2">
      <c r="A888" s="378">
        <v>904</v>
      </c>
      <c r="B888" s="386"/>
      <c r="C888" s="558">
        <f t="shared" si="40"/>
        <v>77.209999999999994</v>
      </c>
      <c r="D888" s="561"/>
      <c r="E888" s="389">
        <v>14559</v>
      </c>
      <c r="F888" s="388">
        <f t="shared" si="41"/>
        <v>3171</v>
      </c>
      <c r="G888" s="466">
        <f t="shared" si="39"/>
        <v>2263</v>
      </c>
      <c r="H888" s="465">
        <v>90</v>
      </c>
    </row>
    <row r="889" spans="1:8" x14ac:dyDescent="0.2">
      <c r="A889" s="378">
        <v>905</v>
      </c>
      <c r="B889" s="386"/>
      <c r="C889" s="558">
        <f t="shared" si="40"/>
        <v>77.23</v>
      </c>
      <c r="D889" s="561"/>
      <c r="E889" s="389">
        <v>14559</v>
      </c>
      <c r="F889" s="388">
        <f t="shared" si="41"/>
        <v>3170</v>
      </c>
      <c r="G889" s="466">
        <f t="shared" si="39"/>
        <v>2262</v>
      </c>
      <c r="H889" s="465">
        <v>90</v>
      </c>
    </row>
    <row r="890" spans="1:8" x14ac:dyDescent="0.2">
      <c r="A890" s="378">
        <v>906</v>
      </c>
      <c r="B890" s="386"/>
      <c r="C890" s="558">
        <f t="shared" si="40"/>
        <v>77.25</v>
      </c>
      <c r="D890" s="561"/>
      <c r="E890" s="389">
        <v>14559</v>
      </c>
      <c r="F890" s="388">
        <f t="shared" si="41"/>
        <v>3169</v>
      </c>
      <c r="G890" s="466">
        <f t="shared" si="39"/>
        <v>2262</v>
      </c>
      <c r="H890" s="465">
        <v>90</v>
      </c>
    </row>
    <row r="891" spans="1:8" x14ac:dyDescent="0.2">
      <c r="A891" s="378">
        <v>907</v>
      </c>
      <c r="B891" s="386"/>
      <c r="C891" s="558">
        <f t="shared" si="40"/>
        <v>77.27</v>
      </c>
      <c r="D891" s="561"/>
      <c r="E891" s="389">
        <v>14559</v>
      </c>
      <c r="F891" s="388">
        <f t="shared" si="41"/>
        <v>3168</v>
      </c>
      <c r="G891" s="466">
        <f t="shared" si="39"/>
        <v>2261</v>
      </c>
      <c r="H891" s="465">
        <v>90</v>
      </c>
    </row>
    <row r="892" spans="1:8" x14ac:dyDescent="0.2">
      <c r="A892" s="378">
        <v>908</v>
      </c>
      <c r="B892" s="386"/>
      <c r="C892" s="558">
        <f t="shared" si="40"/>
        <v>77.290000000000006</v>
      </c>
      <c r="D892" s="561"/>
      <c r="E892" s="389">
        <v>14559</v>
      </c>
      <c r="F892" s="388">
        <f t="shared" si="41"/>
        <v>3167</v>
      </c>
      <c r="G892" s="466">
        <f t="shared" si="39"/>
        <v>2260</v>
      </c>
      <c r="H892" s="465">
        <v>90</v>
      </c>
    </row>
    <row r="893" spans="1:8" x14ac:dyDescent="0.2">
      <c r="A893" s="378">
        <v>909</v>
      </c>
      <c r="B893" s="386"/>
      <c r="C893" s="558">
        <f t="shared" si="40"/>
        <v>77.31</v>
      </c>
      <c r="D893" s="561"/>
      <c r="E893" s="389">
        <v>14559</v>
      </c>
      <c r="F893" s="388">
        <f t="shared" si="41"/>
        <v>3167</v>
      </c>
      <c r="G893" s="466">
        <f t="shared" si="39"/>
        <v>2260</v>
      </c>
      <c r="H893" s="465">
        <v>90</v>
      </c>
    </row>
    <row r="894" spans="1:8" x14ac:dyDescent="0.2">
      <c r="A894" s="378">
        <v>910</v>
      </c>
      <c r="B894" s="386"/>
      <c r="C894" s="558">
        <f t="shared" si="40"/>
        <v>77.33</v>
      </c>
      <c r="D894" s="561"/>
      <c r="E894" s="389">
        <v>14559</v>
      </c>
      <c r="F894" s="388">
        <f t="shared" si="41"/>
        <v>3166</v>
      </c>
      <c r="G894" s="466">
        <f t="shared" si="39"/>
        <v>2259</v>
      </c>
      <c r="H894" s="465">
        <v>90</v>
      </c>
    </row>
    <row r="895" spans="1:8" x14ac:dyDescent="0.2">
      <c r="A895" s="378">
        <v>911</v>
      </c>
      <c r="B895" s="386"/>
      <c r="C895" s="558">
        <f t="shared" si="40"/>
        <v>77.349999999999994</v>
      </c>
      <c r="D895" s="561"/>
      <c r="E895" s="389">
        <v>14559</v>
      </c>
      <c r="F895" s="388">
        <f t="shared" si="41"/>
        <v>3165</v>
      </c>
      <c r="G895" s="466">
        <f t="shared" si="39"/>
        <v>2259</v>
      </c>
      <c r="H895" s="465">
        <v>90</v>
      </c>
    </row>
    <row r="896" spans="1:8" x14ac:dyDescent="0.2">
      <c r="A896" s="378">
        <v>912</v>
      </c>
      <c r="B896" s="386"/>
      <c r="C896" s="558">
        <f t="shared" si="40"/>
        <v>77.36</v>
      </c>
      <c r="D896" s="561"/>
      <c r="E896" s="389">
        <v>14559</v>
      </c>
      <c r="F896" s="388">
        <f t="shared" si="41"/>
        <v>3165</v>
      </c>
      <c r="G896" s="466">
        <f t="shared" si="39"/>
        <v>2258</v>
      </c>
      <c r="H896" s="465">
        <v>90</v>
      </c>
    </row>
    <row r="897" spans="1:8" x14ac:dyDescent="0.2">
      <c r="A897" s="378">
        <v>913</v>
      </c>
      <c r="B897" s="386"/>
      <c r="C897" s="558">
        <f t="shared" si="40"/>
        <v>77.38</v>
      </c>
      <c r="D897" s="561"/>
      <c r="E897" s="389">
        <v>14559</v>
      </c>
      <c r="F897" s="388">
        <f t="shared" si="41"/>
        <v>3164</v>
      </c>
      <c r="G897" s="466">
        <f t="shared" si="39"/>
        <v>2258</v>
      </c>
      <c r="H897" s="465">
        <v>90</v>
      </c>
    </row>
    <row r="898" spans="1:8" x14ac:dyDescent="0.2">
      <c r="A898" s="378">
        <v>914</v>
      </c>
      <c r="B898" s="386"/>
      <c r="C898" s="558">
        <f t="shared" si="40"/>
        <v>77.400000000000006</v>
      </c>
      <c r="D898" s="561"/>
      <c r="E898" s="389">
        <v>14559</v>
      </c>
      <c r="F898" s="388">
        <f t="shared" si="41"/>
        <v>3163</v>
      </c>
      <c r="G898" s="466">
        <f t="shared" si="39"/>
        <v>2257</v>
      </c>
      <c r="H898" s="465">
        <v>90</v>
      </c>
    </row>
    <row r="899" spans="1:8" x14ac:dyDescent="0.2">
      <c r="A899" s="378">
        <v>915</v>
      </c>
      <c r="B899" s="386"/>
      <c r="C899" s="558">
        <f t="shared" si="40"/>
        <v>77.42</v>
      </c>
      <c r="D899" s="561"/>
      <c r="E899" s="389">
        <v>14559</v>
      </c>
      <c r="F899" s="388">
        <f t="shared" si="41"/>
        <v>3162</v>
      </c>
      <c r="G899" s="466">
        <f t="shared" si="39"/>
        <v>2257</v>
      </c>
      <c r="H899" s="465">
        <v>90</v>
      </c>
    </row>
    <row r="900" spans="1:8" x14ac:dyDescent="0.2">
      <c r="A900" s="378">
        <v>916</v>
      </c>
      <c r="B900" s="386"/>
      <c r="C900" s="558">
        <f t="shared" si="40"/>
        <v>77.44</v>
      </c>
      <c r="D900" s="561"/>
      <c r="E900" s="389">
        <v>14559</v>
      </c>
      <c r="F900" s="388">
        <f t="shared" si="41"/>
        <v>3161</v>
      </c>
      <c r="G900" s="466">
        <f t="shared" si="39"/>
        <v>2256</v>
      </c>
      <c r="H900" s="465">
        <v>90</v>
      </c>
    </row>
    <row r="901" spans="1:8" x14ac:dyDescent="0.2">
      <c r="A901" s="378">
        <v>917</v>
      </c>
      <c r="B901" s="386"/>
      <c r="C901" s="558">
        <f t="shared" si="40"/>
        <v>77.459999999999994</v>
      </c>
      <c r="D901" s="561"/>
      <c r="E901" s="389">
        <v>14559</v>
      </c>
      <c r="F901" s="388">
        <f t="shared" si="41"/>
        <v>3161</v>
      </c>
      <c r="G901" s="466">
        <f t="shared" si="39"/>
        <v>2255</v>
      </c>
      <c r="H901" s="465">
        <v>90</v>
      </c>
    </row>
    <row r="902" spans="1:8" x14ac:dyDescent="0.2">
      <c r="A902" s="378">
        <v>918</v>
      </c>
      <c r="B902" s="386"/>
      <c r="C902" s="558">
        <f t="shared" si="40"/>
        <v>77.48</v>
      </c>
      <c r="D902" s="561"/>
      <c r="E902" s="389">
        <v>14559</v>
      </c>
      <c r="F902" s="388">
        <f t="shared" si="41"/>
        <v>3160</v>
      </c>
      <c r="G902" s="466">
        <f t="shared" si="39"/>
        <v>2255</v>
      </c>
      <c r="H902" s="465">
        <v>90</v>
      </c>
    </row>
    <row r="903" spans="1:8" x14ac:dyDescent="0.2">
      <c r="A903" s="378">
        <v>919</v>
      </c>
      <c r="B903" s="386"/>
      <c r="C903" s="558">
        <f t="shared" si="40"/>
        <v>77.489999999999995</v>
      </c>
      <c r="D903" s="561"/>
      <c r="E903" s="389">
        <v>14559</v>
      </c>
      <c r="F903" s="388">
        <f t="shared" si="41"/>
        <v>3159</v>
      </c>
      <c r="G903" s="466">
        <f t="shared" si="39"/>
        <v>2255</v>
      </c>
      <c r="H903" s="465">
        <v>90</v>
      </c>
    </row>
    <row r="904" spans="1:8" x14ac:dyDescent="0.2">
      <c r="A904" s="378">
        <v>920</v>
      </c>
      <c r="B904" s="386"/>
      <c r="C904" s="558">
        <f t="shared" si="40"/>
        <v>77.510000000000005</v>
      </c>
      <c r="D904" s="561"/>
      <c r="E904" s="389">
        <v>14559</v>
      </c>
      <c r="F904" s="388">
        <f t="shared" si="41"/>
        <v>3159</v>
      </c>
      <c r="G904" s="466">
        <f t="shared" si="39"/>
        <v>2254</v>
      </c>
      <c r="H904" s="465">
        <v>90</v>
      </c>
    </row>
    <row r="905" spans="1:8" x14ac:dyDescent="0.2">
      <c r="A905" s="378">
        <v>921</v>
      </c>
      <c r="B905" s="386"/>
      <c r="C905" s="558">
        <f t="shared" si="40"/>
        <v>77.53</v>
      </c>
      <c r="D905" s="561"/>
      <c r="E905" s="389">
        <v>14559</v>
      </c>
      <c r="F905" s="388">
        <f t="shared" si="41"/>
        <v>3158</v>
      </c>
      <c r="G905" s="466">
        <f t="shared" si="39"/>
        <v>2253</v>
      </c>
      <c r="H905" s="465">
        <v>90</v>
      </c>
    </row>
    <row r="906" spans="1:8" x14ac:dyDescent="0.2">
      <c r="A906" s="378">
        <v>922</v>
      </c>
      <c r="B906" s="386"/>
      <c r="C906" s="558">
        <f t="shared" si="40"/>
        <v>77.55</v>
      </c>
      <c r="D906" s="561"/>
      <c r="E906" s="389">
        <v>14559</v>
      </c>
      <c r="F906" s="388">
        <f t="shared" si="41"/>
        <v>3157</v>
      </c>
      <c r="G906" s="466">
        <f t="shared" si="39"/>
        <v>2253</v>
      </c>
      <c r="H906" s="465">
        <v>90</v>
      </c>
    </row>
    <row r="907" spans="1:8" x14ac:dyDescent="0.2">
      <c r="A907" s="378">
        <v>923</v>
      </c>
      <c r="B907" s="386"/>
      <c r="C907" s="558">
        <f t="shared" si="40"/>
        <v>77.569999999999993</v>
      </c>
      <c r="D907" s="561"/>
      <c r="E907" s="389">
        <v>14559</v>
      </c>
      <c r="F907" s="388">
        <f t="shared" si="41"/>
        <v>3156</v>
      </c>
      <c r="G907" s="466">
        <f t="shared" si="39"/>
        <v>2252</v>
      </c>
      <c r="H907" s="465">
        <v>90</v>
      </c>
    </row>
    <row r="908" spans="1:8" x14ac:dyDescent="0.2">
      <c r="A908" s="378">
        <v>924</v>
      </c>
      <c r="B908" s="386"/>
      <c r="C908" s="558">
        <f t="shared" si="40"/>
        <v>77.59</v>
      </c>
      <c r="D908" s="561"/>
      <c r="E908" s="389">
        <v>14559</v>
      </c>
      <c r="F908" s="388">
        <f t="shared" si="41"/>
        <v>3155</v>
      </c>
      <c r="G908" s="466">
        <f t="shared" si="39"/>
        <v>2252</v>
      </c>
      <c r="H908" s="465">
        <v>90</v>
      </c>
    </row>
    <row r="909" spans="1:8" x14ac:dyDescent="0.2">
      <c r="A909" s="378">
        <v>925</v>
      </c>
      <c r="B909" s="386"/>
      <c r="C909" s="558">
        <f t="shared" si="40"/>
        <v>77.599999999999994</v>
      </c>
      <c r="D909" s="561"/>
      <c r="E909" s="389">
        <v>14559</v>
      </c>
      <c r="F909" s="388">
        <f t="shared" si="41"/>
        <v>3155</v>
      </c>
      <c r="G909" s="466">
        <f t="shared" ref="G909:G972" si="42">ROUND(12*(1/C909*E909),0)</f>
        <v>2251</v>
      </c>
      <c r="H909" s="465">
        <v>90</v>
      </c>
    </row>
    <row r="910" spans="1:8" x14ac:dyDescent="0.2">
      <c r="A910" s="378">
        <v>926</v>
      </c>
      <c r="B910" s="386"/>
      <c r="C910" s="558">
        <f t="shared" si="40"/>
        <v>77.62</v>
      </c>
      <c r="D910" s="561"/>
      <c r="E910" s="389">
        <v>14559</v>
      </c>
      <c r="F910" s="388">
        <f t="shared" si="41"/>
        <v>3154</v>
      </c>
      <c r="G910" s="466">
        <f t="shared" si="42"/>
        <v>2251</v>
      </c>
      <c r="H910" s="465">
        <v>90</v>
      </c>
    </row>
    <row r="911" spans="1:8" x14ac:dyDescent="0.2">
      <c r="A911" s="378">
        <v>927</v>
      </c>
      <c r="B911" s="386"/>
      <c r="C911" s="558">
        <f t="shared" ref="C911:C974" si="43">ROUND(10.899*LN(A911)+A911/150-3,2)</f>
        <v>77.64</v>
      </c>
      <c r="D911" s="561"/>
      <c r="E911" s="389">
        <v>14559</v>
      </c>
      <c r="F911" s="388">
        <f t="shared" ref="F911:F974" si="44">ROUND(12*1.3614*(1/C911*E911)+H911,0)</f>
        <v>3153</v>
      </c>
      <c r="G911" s="466">
        <f t="shared" si="42"/>
        <v>2250</v>
      </c>
      <c r="H911" s="465">
        <v>90</v>
      </c>
    </row>
    <row r="912" spans="1:8" x14ac:dyDescent="0.2">
      <c r="A912" s="378">
        <v>928</v>
      </c>
      <c r="B912" s="386"/>
      <c r="C912" s="558">
        <f t="shared" si="43"/>
        <v>77.66</v>
      </c>
      <c r="D912" s="561"/>
      <c r="E912" s="389">
        <v>14559</v>
      </c>
      <c r="F912" s="388">
        <f t="shared" si="44"/>
        <v>3153</v>
      </c>
      <c r="G912" s="466">
        <f t="shared" si="42"/>
        <v>2250</v>
      </c>
      <c r="H912" s="465">
        <v>90</v>
      </c>
    </row>
    <row r="913" spans="1:8" x14ac:dyDescent="0.2">
      <c r="A913" s="378">
        <v>929</v>
      </c>
      <c r="B913" s="386"/>
      <c r="C913" s="558">
        <f t="shared" si="43"/>
        <v>77.680000000000007</v>
      </c>
      <c r="D913" s="561"/>
      <c r="E913" s="389">
        <v>14559</v>
      </c>
      <c r="F913" s="388">
        <f t="shared" si="44"/>
        <v>3152</v>
      </c>
      <c r="G913" s="466">
        <f t="shared" si="42"/>
        <v>2249</v>
      </c>
      <c r="H913" s="465">
        <v>90</v>
      </c>
    </row>
    <row r="914" spans="1:8" x14ac:dyDescent="0.2">
      <c r="A914" s="378">
        <v>930</v>
      </c>
      <c r="B914" s="386"/>
      <c r="C914" s="558">
        <f t="shared" si="43"/>
        <v>77.7</v>
      </c>
      <c r="D914" s="561"/>
      <c r="E914" s="389">
        <v>14559</v>
      </c>
      <c r="F914" s="388">
        <f t="shared" si="44"/>
        <v>3151</v>
      </c>
      <c r="G914" s="466">
        <f t="shared" si="42"/>
        <v>2248</v>
      </c>
      <c r="H914" s="465">
        <v>90</v>
      </c>
    </row>
    <row r="915" spans="1:8" x14ac:dyDescent="0.2">
      <c r="A915" s="378">
        <v>931</v>
      </c>
      <c r="B915" s="386"/>
      <c r="C915" s="558">
        <f t="shared" si="43"/>
        <v>77.72</v>
      </c>
      <c r="D915" s="561"/>
      <c r="E915" s="389">
        <v>14559</v>
      </c>
      <c r="F915" s="388">
        <f t="shared" si="44"/>
        <v>3150</v>
      </c>
      <c r="G915" s="466">
        <f t="shared" si="42"/>
        <v>2248</v>
      </c>
      <c r="H915" s="465">
        <v>90</v>
      </c>
    </row>
    <row r="916" spans="1:8" x14ac:dyDescent="0.2">
      <c r="A916" s="378">
        <v>932</v>
      </c>
      <c r="B916" s="386"/>
      <c r="C916" s="558">
        <f t="shared" si="43"/>
        <v>77.73</v>
      </c>
      <c r="D916" s="561"/>
      <c r="E916" s="389">
        <v>14559</v>
      </c>
      <c r="F916" s="388">
        <f t="shared" si="44"/>
        <v>3150</v>
      </c>
      <c r="G916" s="466">
        <f t="shared" si="42"/>
        <v>2248</v>
      </c>
      <c r="H916" s="465">
        <v>90</v>
      </c>
    </row>
    <row r="917" spans="1:8" x14ac:dyDescent="0.2">
      <c r="A917" s="378">
        <v>933</v>
      </c>
      <c r="B917" s="386"/>
      <c r="C917" s="558">
        <f t="shared" si="43"/>
        <v>77.75</v>
      </c>
      <c r="D917" s="561"/>
      <c r="E917" s="389">
        <v>14559</v>
      </c>
      <c r="F917" s="388">
        <f t="shared" si="44"/>
        <v>3149</v>
      </c>
      <c r="G917" s="466">
        <f t="shared" si="42"/>
        <v>2247</v>
      </c>
      <c r="H917" s="465">
        <v>90</v>
      </c>
    </row>
    <row r="918" spans="1:8" x14ac:dyDescent="0.2">
      <c r="A918" s="378">
        <v>934</v>
      </c>
      <c r="B918" s="386"/>
      <c r="C918" s="558">
        <f t="shared" si="43"/>
        <v>77.77</v>
      </c>
      <c r="D918" s="561"/>
      <c r="E918" s="389">
        <v>14559</v>
      </c>
      <c r="F918" s="388">
        <f t="shared" si="44"/>
        <v>3148</v>
      </c>
      <c r="G918" s="466">
        <f t="shared" si="42"/>
        <v>2246</v>
      </c>
      <c r="H918" s="465">
        <v>90</v>
      </c>
    </row>
    <row r="919" spans="1:8" x14ac:dyDescent="0.2">
      <c r="A919" s="378">
        <v>935</v>
      </c>
      <c r="B919" s="386"/>
      <c r="C919" s="558">
        <f t="shared" si="43"/>
        <v>77.790000000000006</v>
      </c>
      <c r="D919" s="561"/>
      <c r="E919" s="389">
        <v>14559</v>
      </c>
      <c r="F919" s="388">
        <f t="shared" si="44"/>
        <v>3148</v>
      </c>
      <c r="G919" s="466">
        <f t="shared" si="42"/>
        <v>2246</v>
      </c>
      <c r="H919" s="465">
        <v>90</v>
      </c>
    </row>
    <row r="920" spans="1:8" x14ac:dyDescent="0.2">
      <c r="A920" s="378">
        <v>936</v>
      </c>
      <c r="B920" s="386"/>
      <c r="C920" s="558">
        <f t="shared" si="43"/>
        <v>77.81</v>
      </c>
      <c r="D920" s="561"/>
      <c r="E920" s="389">
        <v>14559</v>
      </c>
      <c r="F920" s="388">
        <f t="shared" si="44"/>
        <v>3147</v>
      </c>
      <c r="G920" s="466">
        <f t="shared" si="42"/>
        <v>2245</v>
      </c>
      <c r="H920" s="465">
        <v>90</v>
      </c>
    </row>
    <row r="921" spans="1:8" x14ac:dyDescent="0.2">
      <c r="A921" s="378">
        <v>937</v>
      </c>
      <c r="B921" s="386"/>
      <c r="C921" s="558">
        <f t="shared" si="43"/>
        <v>77.83</v>
      </c>
      <c r="D921" s="561"/>
      <c r="E921" s="389">
        <v>14559</v>
      </c>
      <c r="F921" s="388">
        <f t="shared" si="44"/>
        <v>3146</v>
      </c>
      <c r="G921" s="466">
        <f t="shared" si="42"/>
        <v>2245</v>
      </c>
      <c r="H921" s="465">
        <v>90</v>
      </c>
    </row>
    <row r="922" spans="1:8" x14ac:dyDescent="0.2">
      <c r="A922" s="378">
        <v>938</v>
      </c>
      <c r="B922" s="386"/>
      <c r="C922" s="558">
        <f t="shared" si="43"/>
        <v>77.84</v>
      </c>
      <c r="D922" s="561"/>
      <c r="E922" s="389">
        <v>14559</v>
      </c>
      <c r="F922" s="388">
        <f t="shared" si="44"/>
        <v>3146</v>
      </c>
      <c r="G922" s="466">
        <f t="shared" si="42"/>
        <v>2244</v>
      </c>
      <c r="H922" s="465">
        <v>90</v>
      </c>
    </row>
    <row r="923" spans="1:8" x14ac:dyDescent="0.2">
      <c r="A923" s="378">
        <v>939</v>
      </c>
      <c r="B923" s="386"/>
      <c r="C923" s="558">
        <f t="shared" si="43"/>
        <v>77.86</v>
      </c>
      <c r="D923" s="561"/>
      <c r="E923" s="389">
        <v>14559</v>
      </c>
      <c r="F923" s="388">
        <f t="shared" si="44"/>
        <v>3145</v>
      </c>
      <c r="G923" s="466">
        <f t="shared" si="42"/>
        <v>2244</v>
      </c>
      <c r="H923" s="465">
        <v>90</v>
      </c>
    </row>
    <row r="924" spans="1:8" x14ac:dyDescent="0.2">
      <c r="A924" s="378">
        <v>940</v>
      </c>
      <c r="B924" s="386"/>
      <c r="C924" s="558">
        <f t="shared" si="43"/>
        <v>77.88</v>
      </c>
      <c r="D924" s="561"/>
      <c r="E924" s="389">
        <v>14559</v>
      </c>
      <c r="F924" s="388">
        <f t="shared" si="44"/>
        <v>3144</v>
      </c>
      <c r="G924" s="466">
        <f t="shared" si="42"/>
        <v>2243</v>
      </c>
      <c r="H924" s="465">
        <v>90</v>
      </c>
    </row>
    <row r="925" spans="1:8" x14ac:dyDescent="0.2">
      <c r="A925" s="378">
        <v>941</v>
      </c>
      <c r="B925" s="386"/>
      <c r="C925" s="558">
        <f t="shared" si="43"/>
        <v>77.900000000000006</v>
      </c>
      <c r="D925" s="561"/>
      <c r="E925" s="389">
        <v>14559</v>
      </c>
      <c r="F925" s="388">
        <f t="shared" si="44"/>
        <v>3143</v>
      </c>
      <c r="G925" s="466">
        <f t="shared" si="42"/>
        <v>2243</v>
      </c>
      <c r="H925" s="465">
        <v>90</v>
      </c>
    </row>
    <row r="926" spans="1:8" x14ac:dyDescent="0.2">
      <c r="A926" s="378">
        <v>942</v>
      </c>
      <c r="B926" s="386"/>
      <c r="C926" s="558">
        <f t="shared" si="43"/>
        <v>77.92</v>
      </c>
      <c r="D926" s="561"/>
      <c r="E926" s="389">
        <v>14559</v>
      </c>
      <c r="F926" s="388">
        <f t="shared" si="44"/>
        <v>3142</v>
      </c>
      <c r="G926" s="466">
        <f t="shared" si="42"/>
        <v>2242</v>
      </c>
      <c r="H926" s="465">
        <v>90</v>
      </c>
    </row>
    <row r="927" spans="1:8" x14ac:dyDescent="0.2">
      <c r="A927" s="378">
        <v>943</v>
      </c>
      <c r="B927" s="386"/>
      <c r="C927" s="558">
        <f t="shared" si="43"/>
        <v>77.930000000000007</v>
      </c>
      <c r="D927" s="561"/>
      <c r="E927" s="389">
        <v>14559</v>
      </c>
      <c r="F927" s="388">
        <f t="shared" si="44"/>
        <v>3142</v>
      </c>
      <c r="G927" s="466">
        <f t="shared" si="42"/>
        <v>2242</v>
      </c>
      <c r="H927" s="465">
        <v>90</v>
      </c>
    </row>
    <row r="928" spans="1:8" x14ac:dyDescent="0.2">
      <c r="A928" s="378">
        <v>944</v>
      </c>
      <c r="B928" s="386"/>
      <c r="C928" s="558">
        <f t="shared" si="43"/>
        <v>77.95</v>
      </c>
      <c r="D928" s="561"/>
      <c r="E928" s="389">
        <v>14559</v>
      </c>
      <c r="F928" s="388">
        <f t="shared" si="44"/>
        <v>3141</v>
      </c>
      <c r="G928" s="466">
        <f t="shared" si="42"/>
        <v>2241</v>
      </c>
      <c r="H928" s="465">
        <v>90</v>
      </c>
    </row>
    <row r="929" spans="1:8" x14ac:dyDescent="0.2">
      <c r="A929" s="378">
        <v>945</v>
      </c>
      <c r="B929" s="386"/>
      <c r="C929" s="558">
        <f t="shared" si="43"/>
        <v>77.97</v>
      </c>
      <c r="D929" s="561"/>
      <c r="E929" s="389">
        <v>14559</v>
      </c>
      <c r="F929" s="388">
        <f t="shared" si="44"/>
        <v>3140</v>
      </c>
      <c r="G929" s="466">
        <f t="shared" si="42"/>
        <v>2241</v>
      </c>
      <c r="H929" s="465">
        <v>90</v>
      </c>
    </row>
    <row r="930" spans="1:8" x14ac:dyDescent="0.2">
      <c r="A930" s="378">
        <v>946</v>
      </c>
      <c r="B930" s="386"/>
      <c r="C930" s="558">
        <f t="shared" si="43"/>
        <v>77.989999999999995</v>
      </c>
      <c r="D930" s="561"/>
      <c r="E930" s="389">
        <v>14559</v>
      </c>
      <c r="F930" s="388">
        <f t="shared" si="44"/>
        <v>3140</v>
      </c>
      <c r="G930" s="466">
        <f t="shared" si="42"/>
        <v>2240</v>
      </c>
      <c r="H930" s="465">
        <v>90</v>
      </c>
    </row>
    <row r="931" spans="1:8" x14ac:dyDescent="0.2">
      <c r="A931" s="378">
        <v>947</v>
      </c>
      <c r="B931" s="386"/>
      <c r="C931" s="558">
        <f t="shared" si="43"/>
        <v>78.010000000000005</v>
      </c>
      <c r="D931" s="561"/>
      <c r="E931" s="389">
        <v>14559</v>
      </c>
      <c r="F931" s="388">
        <f t="shared" si="44"/>
        <v>3139</v>
      </c>
      <c r="G931" s="466">
        <f t="shared" si="42"/>
        <v>2240</v>
      </c>
      <c r="H931" s="465">
        <v>90</v>
      </c>
    </row>
    <row r="932" spans="1:8" x14ac:dyDescent="0.2">
      <c r="A932" s="378">
        <v>948</v>
      </c>
      <c r="B932" s="386"/>
      <c r="C932" s="558">
        <f t="shared" si="43"/>
        <v>78.03</v>
      </c>
      <c r="D932" s="561"/>
      <c r="E932" s="389">
        <v>14559</v>
      </c>
      <c r="F932" s="388">
        <f t="shared" si="44"/>
        <v>3138</v>
      </c>
      <c r="G932" s="466">
        <f t="shared" si="42"/>
        <v>2239</v>
      </c>
      <c r="H932" s="465">
        <v>90</v>
      </c>
    </row>
    <row r="933" spans="1:8" x14ac:dyDescent="0.2">
      <c r="A933" s="378">
        <v>949</v>
      </c>
      <c r="B933" s="386"/>
      <c r="C933" s="558">
        <f t="shared" si="43"/>
        <v>78.040000000000006</v>
      </c>
      <c r="D933" s="561"/>
      <c r="E933" s="389">
        <v>14559</v>
      </c>
      <c r="F933" s="388">
        <f t="shared" si="44"/>
        <v>3138</v>
      </c>
      <c r="G933" s="466">
        <f t="shared" si="42"/>
        <v>2239</v>
      </c>
      <c r="H933" s="465">
        <v>90</v>
      </c>
    </row>
    <row r="934" spans="1:8" x14ac:dyDescent="0.2">
      <c r="A934" s="378">
        <v>950</v>
      </c>
      <c r="B934" s="386"/>
      <c r="C934" s="558">
        <f t="shared" si="43"/>
        <v>78.06</v>
      </c>
      <c r="D934" s="561"/>
      <c r="E934" s="389">
        <v>14559</v>
      </c>
      <c r="F934" s="388">
        <f t="shared" si="44"/>
        <v>3137</v>
      </c>
      <c r="G934" s="466">
        <f t="shared" si="42"/>
        <v>2238</v>
      </c>
      <c r="H934" s="465">
        <v>90</v>
      </c>
    </row>
    <row r="935" spans="1:8" x14ac:dyDescent="0.2">
      <c r="A935" s="378">
        <v>951</v>
      </c>
      <c r="B935" s="386"/>
      <c r="C935" s="558">
        <f t="shared" si="43"/>
        <v>78.08</v>
      </c>
      <c r="D935" s="561"/>
      <c r="E935" s="389">
        <v>14559</v>
      </c>
      <c r="F935" s="388">
        <f t="shared" si="44"/>
        <v>3136</v>
      </c>
      <c r="G935" s="466">
        <f t="shared" si="42"/>
        <v>2238</v>
      </c>
      <c r="H935" s="465">
        <v>90</v>
      </c>
    </row>
    <row r="936" spans="1:8" x14ac:dyDescent="0.2">
      <c r="A936" s="378">
        <v>952</v>
      </c>
      <c r="B936" s="386"/>
      <c r="C936" s="558">
        <f t="shared" si="43"/>
        <v>78.099999999999994</v>
      </c>
      <c r="D936" s="561"/>
      <c r="E936" s="389">
        <v>14559</v>
      </c>
      <c r="F936" s="388">
        <f t="shared" si="44"/>
        <v>3135</v>
      </c>
      <c r="G936" s="466">
        <f t="shared" si="42"/>
        <v>2237</v>
      </c>
      <c r="H936" s="465">
        <v>90</v>
      </c>
    </row>
    <row r="937" spans="1:8" x14ac:dyDescent="0.2">
      <c r="A937" s="378">
        <v>953</v>
      </c>
      <c r="B937" s="386"/>
      <c r="C937" s="558">
        <f t="shared" si="43"/>
        <v>78.12</v>
      </c>
      <c r="D937" s="561"/>
      <c r="E937" s="389">
        <v>14559</v>
      </c>
      <c r="F937" s="388">
        <f t="shared" si="44"/>
        <v>3135</v>
      </c>
      <c r="G937" s="466">
        <f t="shared" si="42"/>
        <v>2236</v>
      </c>
      <c r="H937" s="465">
        <v>90</v>
      </c>
    </row>
    <row r="938" spans="1:8" x14ac:dyDescent="0.2">
      <c r="A938" s="378">
        <v>954</v>
      </c>
      <c r="B938" s="386"/>
      <c r="C938" s="558">
        <f t="shared" si="43"/>
        <v>78.13</v>
      </c>
      <c r="D938" s="561"/>
      <c r="E938" s="389">
        <v>14559</v>
      </c>
      <c r="F938" s="388">
        <f t="shared" si="44"/>
        <v>3134</v>
      </c>
      <c r="G938" s="466">
        <f t="shared" si="42"/>
        <v>2236</v>
      </c>
      <c r="H938" s="465">
        <v>90</v>
      </c>
    </row>
    <row r="939" spans="1:8" x14ac:dyDescent="0.2">
      <c r="A939" s="378">
        <v>955</v>
      </c>
      <c r="B939" s="386"/>
      <c r="C939" s="558">
        <f t="shared" si="43"/>
        <v>78.150000000000006</v>
      </c>
      <c r="D939" s="561"/>
      <c r="E939" s="389">
        <v>14559</v>
      </c>
      <c r="F939" s="388">
        <f t="shared" si="44"/>
        <v>3133</v>
      </c>
      <c r="G939" s="466">
        <f t="shared" si="42"/>
        <v>2236</v>
      </c>
      <c r="H939" s="465">
        <v>90</v>
      </c>
    </row>
    <row r="940" spans="1:8" x14ac:dyDescent="0.2">
      <c r="A940" s="378">
        <v>956</v>
      </c>
      <c r="B940" s="386"/>
      <c r="C940" s="558">
        <f t="shared" si="43"/>
        <v>78.17</v>
      </c>
      <c r="D940" s="561"/>
      <c r="E940" s="389">
        <v>14559</v>
      </c>
      <c r="F940" s="388">
        <f t="shared" si="44"/>
        <v>3133</v>
      </c>
      <c r="G940" s="466">
        <f t="shared" si="42"/>
        <v>2235</v>
      </c>
      <c r="H940" s="465">
        <v>90</v>
      </c>
    </row>
    <row r="941" spans="1:8" x14ac:dyDescent="0.2">
      <c r="A941" s="378">
        <v>957</v>
      </c>
      <c r="B941" s="386"/>
      <c r="C941" s="558">
        <f t="shared" si="43"/>
        <v>78.19</v>
      </c>
      <c r="D941" s="561"/>
      <c r="E941" s="389">
        <v>14559</v>
      </c>
      <c r="F941" s="388">
        <f t="shared" si="44"/>
        <v>3132</v>
      </c>
      <c r="G941" s="466">
        <f t="shared" si="42"/>
        <v>2234</v>
      </c>
      <c r="H941" s="465">
        <v>90</v>
      </c>
    </row>
    <row r="942" spans="1:8" x14ac:dyDescent="0.2">
      <c r="A942" s="378">
        <v>958</v>
      </c>
      <c r="B942" s="386"/>
      <c r="C942" s="558">
        <f t="shared" si="43"/>
        <v>78.209999999999994</v>
      </c>
      <c r="D942" s="561"/>
      <c r="E942" s="389">
        <v>14559</v>
      </c>
      <c r="F942" s="388">
        <f t="shared" si="44"/>
        <v>3131</v>
      </c>
      <c r="G942" s="466">
        <f t="shared" si="42"/>
        <v>2234</v>
      </c>
      <c r="H942" s="465">
        <v>90</v>
      </c>
    </row>
    <row r="943" spans="1:8" x14ac:dyDescent="0.2">
      <c r="A943" s="378">
        <v>959</v>
      </c>
      <c r="B943" s="386"/>
      <c r="C943" s="558">
        <f t="shared" si="43"/>
        <v>78.22</v>
      </c>
      <c r="D943" s="561"/>
      <c r="E943" s="389">
        <v>14559</v>
      </c>
      <c r="F943" s="388">
        <f t="shared" si="44"/>
        <v>3131</v>
      </c>
      <c r="G943" s="466">
        <f t="shared" si="42"/>
        <v>2234</v>
      </c>
      <c r="H943" s="465">
        <v>90</v>
      </c>
    </row>
    <row r="944" spans="1:8" x14ac:dyDescent="0.2">
      <c r="A944" s="378">
        <v>960</v>
      </c>
      <c r="B944" s="386"/>
      <c r="C944" s="558">
        <f t="shared" si="43"/>
        <v>78.239999999999995</v>
      </c>
      <c r="D944" s="561"/>
      <c r="E944" s="389">
        <v>14559</v>
      </c>
      <c r="F944" s="388">
        <f t="shared" si="44"/>
        <v>3130</v>
      </c>
      <c r="G944" s="466">
        <f t="shared" si="42"/>
        <v>2233</v>
      </c>
      <c r="H944" s="465">
        <v>90</v>
      </c>
    </row>
    <row r="945" spans="1:8" x14ac:dyDescent="0.2">
      <c r="A945" s="378">
        <v>961</v>
      </c>
      <c r="B945" s="386"/>
      <c r="C945" s="558">
        <f t="shared" si="43"/>
        <v>78.260000000000005</v>
      </c>
      <c r="D945" s="561"/>
      <c r="E945" s="389">
        <v>14559</v>
      </c>
      <c r="F945" s="388">
        <f t="shared" si="44"/>
        <v>3129</v>
      </c>
      <c r="G945" s="466">
        <f t="shared" si="42"/>
        <v>2232</v>
      </c>
      <c r="H945" s="465">
        <v>90</v>
      </c>
    </row>
    <row r="946" spans="1:8" x14ac:dyDescent="0.2">
      <c r="A946" s="378">
        <v>962</v>
      </c>
      <c r="B946" s="386"/>
      <c r="C946" s="558">
        <f t="shared" si="43"/>
        <v>78.28</v>
      </c>
      <c r="D946" s="561"/>
      <c r="E946" s="389">
        <v>14559</v>
      </c>
      <c r="F946" s="388">
        <f t="shared" si="44"/>
        <v>3128</v>
      </c>
      <c r="G946" s="466">
        <f t="shared" si="42"/>
        <v>2232</v>
      </c>
      <c r="H946" s="465">
        <v>90</v>
      </c>
    </row>
    <row r="947" spans="1:8" x14ac:dyDescent="0.2">
      <c r="A947" s="378">
        <v>963</v>
      </c>
      <c r="B947" s="386"/>
      <c r="C947" s="558">
        <f t="shared" si="43"/>
        <v>78.3</v>
      </c>
      <c r="D947" s="561"/>
      <c r="E947" s="389">
        <v>14559</v>
      </c>
      <c r="F947" s="388">
        <f t="shared" si="44"/>
        <v>3128</v>
      </c>
      <c r="G947" s="466">
        <f t="shared" si="42"/>
        <v>2231</v>
      </c>
      <c r="H947" s="465">
        <v>90</v>
      </c>
    </row>
    <row r="948" spans="1:8" x14ac:dyDescent="0.2">
      <c r="A948" s="378">
        <v>964</v>
      </c>
      <c r="B948" s="386"/>
      <c r="C948" s="558">
        <f t="shared" si="43"/>
        <v>78.31</v>
      </c>
      <c r="D948" s="561"/>
      <c r="E948" s="389">
        <v>14559</v>
      </c>
      <c r="F948" s="388">
        <f t="shared" si="44"/>
        <v>3127</v>
      </c>
      <c r="G948" s="466">
        <f t="shared" si="42"/>
        <v>2231</v>
      </c>
      <c r="H948" s="465">
        <v>90</v>
      </c>
    </row>
    <row r="949" spans="1:8" x14ac:dyDescent="0.2">
      <c r="A949" s="378">
        <v>965</v>
      </c>
      <c r="B949" s="386"/>
      <c r="C949" s="558">
        <f t="shared" si="43"/>
        <v>78.33</v>
      </c>
      <c r="D949" s="561"/>
      <c r="E949" s="389">
        <v>14559</v>
      </c>
      <c r="F949" s="388">
        <f t="shared" si="44"/>
        <v>3126</v>
      </c>
      <c r="G949" s="466">
        <f t="shared" si="42"/>
        <v>2230</v>
      </c>
      <c r="H949" s="465">
        <v>90</v>
      </c>
    </row>
    <row r="950" spans="1:8" x14ac:dyDescent="0.2">
      <c r="A950" s="378">
        <v>966</v>
      </c>
      <c r="B950" s="386"/>
      <c r="C950" s="558">
        <f t="shared" si="43"/>
        <v>78.349999999999994</v>
      </c>
      <c r="D950" s="561"/>
      <c r="E950" s="389">
        <v>14559</v>
      </c>
      <c r="F950" s="388">
        <f t="shared" si="44"/>
        <v>3126</v>
      </c>
      <c r="G950" s="466">
        <f t="shared" si="42"/>
        <v>2230</v>
      </c>
      <c r="H950" s="465">
        <v>90</v>
      </c>
    </row>
    <row r="951" spans="1:8" x14ac:dyDescent="0.2">
      <c r="A951" s="378">
        <v>967</v>
      </c>
      <c r="B951" s="386"/>
      <c r="C951" s="558">
        <f t="shared" si="43"/>
        <v>78.37</v>
      </c>
      <c r="D951" s="561"/>
      <c r="E951" s="389">
        <v>14559</v>
      </c>
      <c r="F951" s="388">
        <f t="shared" si="44"/>
        <v>3125</v>
      </c>
      <c r="G951" s="466">
        <f t="shared" si="42"/>
        <v>2229</v>
      </c>
      <c r="H951" s="465">
        <v>90</v>
      </c>
    </row>
    <row r="952" spans="1:8" x14ac:dyDescent="0.2">
      <c r="A952" s="378">
        <v>968</v>
      </c>
      <c r="B952" s="386"/>
      <c r="C952" s="558">
        <f t="shared" si="43"/>
        <v>78.39</v>
      </c>
      <c r="D952" s="561"/>
      <c r="E952" s="389">
        <v>14559</v>
      </c>
      <c r="F952" s="388">
        <f t="shared" si="44"/>
        <v>3124</v>
      </c>
      <c r="G952" s="466">
        <f t="shared" si="42"/>
        <v>2229</v>
      </c>
      <c r="H952" s="465">
        <v>90</v>
      </c>
    </row>
    <row r="953" spans="1:8" x14ac:dyDescent="0.2">
      <c r="A953" s="378">
        <v>969</v>
      </c>
      <c r="B953" s="386"/>
      <c r="C953" s="558">
        <f t="shared" si="43"/>
        <v>78.400000000000006</v>
      </c>
      <c r="D953" s="561"/>
      <c r="E953" s="389">
        <v>14559</v>
      </c>
      <c r="F953" s="388">
        <f t="shared" si="44"/>
        <v>3124</v>
      </c>
      <c r="G953" s="466">
        <f t="shared" si="42"/>
        <v>2228</v>
      </c>
      <c r="H953" s="465">
        <v>90</v>
      </c>
    </row>
    <row r="954" spans="1:8" x14ac:dyDescent="0.2">
      <c r="A954" s="378">
        <v>970</v>
      </c>
      <c r="B954" s="386"/>
      <c r="C954" s="558">
        <f t="shared" si="43"/>
        <v>78.42</v>
      </c>
      <c r="D954" s="561"/>
      <c r="E954" s="389">
        <v>14559</v>
      </c>
      <c r="F954" s="388">
        <f t="shared" si="44"/>
        <v>3123</v>
      </c>
      <c r="G954" s="466">
        <f t="shared" si="42"/>
        <v>2228</v>
      </c>
      <c r="H954" s="465">
        <v>90</v>
      </c>
    </row>
    <row r="955" spans="1:8" x14ac:dyDescent="0.2">
      <c r="A955" s="378">
        <v>971</v>
      </c>
      <c r="B955" s="386"/>
      <c r="C955" s="558">
        <f t="shared" si="43"/>
        <v>78.44</v>
      </c>
      <c r="D955" s="561"/>
      <c r="E955" s="389">
        <v>14559</v>
      </c>
      <c r="F955" s="388">
        <f t="shared" si="44"/>
        <v>3122</v>
      </c>
      <c r="G955" s="466">
        <f t="shared" si="42"/>
        <v>2227</v>
      </c>
      <c r="H955" s="465">
        <v>90</v>
      </c>
    </row>
    <row r="956" spans="1:8" x14ac:dyDescent="0.2">
      <c r="A956" s="378">
        <v>972</v>
      </c>
      <c r="B956" s="386"/>
      <c r="C956" s="558">
        <f t="shared" si="43"/>
        <v>78.459999999999994</v>
      </c>
      <c r="D956" s="561"/>
      <c r="E956" s="389">
        <v>14559</v>
      </c>
      <c r="F956" s="388">
        <f t="shared" si="44"/>
        <v>3121</v>
      </c>
      <c r="G956" s="466">
        <f t="shared" si="42"/>
        <v>2227</v>
      </c>
      <c r="H956" s="465">
        <v>90</v>
      </c>
    </row>
    <row r="957" spans="1:8" x14ac:dyDescent="0.2">
      <c r="A957" s="378">
        <v>973</v>
      </c>
      <c r="B957" s="386"/>
      <c r="C957" s="558">
        <f t="shared" si="43"/>
        <v>78.48</v>
      </c>
      <c r="D957" s="561"/>
      <c r="E957" s="389">
        <v>14559</v>
      </c>
      <c r="F957" s="388">
        <f t="shared" si="44"/>
        <v>3121</v>
      </c>
      <c r="G957" s="466">
        <f t="shared" si="42"/>
        <v>2226</v>
      </c>
      <c r="H957" s="465">
        <v>90</v>
      </c>
    </row>
    <row r="958" spans="1:8" x14ac:dyDescent="0.2">
      <c r="A958" s="378">
        <v>974</v>
      </c>
      <c r="B958" s="386"/>
      <c r="C958" s="558">
        <f t="shared" si="43"/>
        <v>78.489999999999995</v>
      </c>
      <c r="D958" s="561"/>
      <c r="E958" s="389">
        <v>14559</v>
      </c>
      <c r="F958" s="388">
        <f t="shared" si="44"/>
        <v>3120</v>
      </c>
      <c r="G958" s="466">
        <f t="shared" si="42"/>
        <v>2226</v>
      </c>
      <c r="H958" s="465">
        <v>90</v>
      </c>
    </row>
    <row r="959" spans="1:8" x14ac:dyDescent="0.2">
      <c r="A959" s="378">
        <v>975</v>
      </c>
      <c r="B959" s="386"/>
      <c r="C959" s="558">
        <f t="shared" si="43"/>
        <v>78.510000000000005</v>
      </c>
      <c r="D959" s="561"/>
      <c r="E959" s="389">
        <v>14559</v>
      </c>
      <c r="F959" s="388">
        <f t="shared" si="44"/>
        <v>3120</v>
      </c>
      <c r="G959" s="466">
        <f t="shared" si="42"/>
        <v>2225</v>
      </c>
      <c r="H959" s="465">
        <v>90</v>
      </c>
    </row>
    <row r="960" spans="1:8" x14ac:dyDescent="0.2">
      <c r="A960" s="378">
        <v>976</v>
      </c>
      <c r="B960" s="386"/>
      <c r="C960" s="558">
        <f t="shared" si="43"/>
        <v>78.53</v>
      </c>
      <c r="D960" s="561"/>
      <c r="E960" s="389">
        <v>14559</v>
      </c>
      <c r="F960" s="388">
        <f t="shared" si="44"/>
        <v>3119</v>
      </c>
      <c r="G960" s="466">
        <f t="shared" si="42"/>
        <v>2225</v>
      </c>
      <c r="H960" s="465">
        <v>90</v>
      </c>
    </row>
    <row r="961" spans="1:8" x14ac:dyDescent="0.2">
      <c r="A961" s="378">
        <v>977</v>
      </c>
      <c r="B961" s="386"/>
      <c r="C961" s="558">
        <f t="shared" si="43"/>
        <v>78.55</v>
      </c>
      <c r="D961" s="561"/>
      <c r="E961" s="389">
        <v>14559</v>
      </c>
      <c r="F961" s="388">
        <f t="shared" si="44"/>
        <v>3118</v>
      </c>
      <c r="G961" s="466">
        <f t="shared" si="42"/>
        <v>2224</v>
      </c>
      <c r="H961" s="465">
        <v>90</v>
      </c>
    </row>
    <row r="962" spans="1:8" x14ac:dyDescent="0.2">
      <c r="A962" s="378">
        <v>978</v>
      </c>
      <c r="B962" s="386"/>
      <c r="C962" s="558">
        <f t="shared" si="43"/>
        <v>78.569999999999993</v>
      </c>
      <c r="D962" s="561"/>
      <c r="E962" s="389">
        <v>14559</v>
      </c>
      <c r="F962" s="388">
        <f t="shared" si="44"/>
        <v>3117</v>
      </c>
      <c r="G962" s="466">
        <f t="shared" si="42"/>
        <v>2224</v>
      </c>
      <c r="H962" s="465">
        <v>90</v>
      </c>
    </row>
    <row r="963" spans="1:8" x14ac:dyDescent="0.2">
      <c r="A963" s="378">
        <v>979</v>
      </c>
      <c r="B963" s="386"/>
      <c r="C963" s="558">
        <f t="shared" si="43"/>
        <v>78.58</v>
      </c>
      <c r="D963" s="561"/>
      <c r="E963" s="389">
        <v>14559</v>
      </c>
      <c r="F963" s="388">
        <f t="shared" si="44"/>
        <v>3117</v>
      </c>
      <c r="G963" s="466">
        <f t="shared" si="42"/>
        <v>2223</v>
      </c>
      <c r="H963" s="465">
        <v>90</v>
      </c>
    </row>
    <row r="964" spans="1:8" x14ac:dyDescent="0.2">
      <c r="A964" s="378">
        <v>980</v>
      </c>
      <c r="B964" s="386"/>
      <c r="C964" s="558">
        <f t="shared" si="43"/>
        <v>78.599999999999994</v>
      </c>
      <c r="D964" s="561"/>
      <c r="E964" s="389">
        <v>14559</v>
      </c>
      <c r="F964" s="388">
        <f t="shared" si="44"/>
        <v>3116</v>
      </c>
      <c r="G964" s="466">
        <f t="shared" si="42"/>
        <v>2223</v>
      </c>
      <c r="H964" s="465">
        <v>90</v>
      </c>
    </row>
    <row r="965" spans="1:8" x14ac:dyDescent="0.2">
      <c r="A965" s="378">
        <v>981</v>
      </c>
      <c r="B965" s="386"/>
      <c r="C965" s="558">
        <f t="shared" si="43"/>
        <v>78.62</v>
      </c>
      <c r="D965" s="561"/>
      <c r="E965" s="389">
        <v>14559</v>
      </c>
      <c r="F965" s="388">
        <f t="shared" si="44"/>
        <v>3115</v>
      </c>
      <c r="G965" s="466">
        <f t="shared" si="42"/>
        <v>2222</v>
      </c>
      <c r="H965" s="465">
        <v>90</v>
      </c>
    </row>
    <row r="966" spans="1:8" x14ac:dyDescent="0.2">
      <c r="A966" s="378">
        <v>982</v>
      </c>
      <c r="B966" s="386"/>
      <c r="C966" s="558">
        <f t="shared" si="43"/>
        <v>78.64</v>
      </c>
      <c r="D966" s="561"/>
      <c r="E966" s="389">
        <v>14559</v>
      </c>
      <c r="F966" s="388">
        <f t="shared" si="44"/>
        <v>3115</v>
      </c>
      <c r="G966" s="466">
        <f t="shared" si="42"/>
        <v>2222</v>
      </c>
      <c r="H966" s="465">
        <v>90</v>
      </c>
    </row>
    <row r="967" spans="1:8" x14ac:dyDescent="0.2">
      <c r="A967" s="378">
        <v>983</v>
      </c>
      <c r="B967" s="386"/>
      <c r="C967" s="558">
        <f t="shared" si="43"/>
        <v>78.650000000000006</v>
      </c>
      <c r="D967" s="561"/>
      <c r="E967" s="389">
        <v>14559</v>
      </c>
      <c r="F967" s="388">
        <f t="shared" si="44"/>
        <v>3114</v>
      </c>
      <c r="G967" s="466">
        <f t="shared" si="42"/>
        <v>2221</v>
      </c>
      <c r="H967" s="465">
        <v>90</v>
      </c>
    </row>
    <row r="968" spans="1:8" x14ac:dyDescent="0.2">
      <c r="A968" s="378">
        <v>984</v>
      </c>
      <c r="B968" s="386"/>
      <c r="C968" s="558">
        <f t="shared" si="43"/>
        <v>78.67</v>
      </c>
      <c r="D968" s="561"/>
      <c r="E968" s="389">
        <v>14559</v>
      </c>
      <c r="F968" s="388">
        <f t="shared" si="44"/>
        <v>3113</v>
      </c>
      <c r="G968" s="466">
        <f t="shared" si="42"/>
        <v>2221</v>
      </c>
      <c r="H968" s="465">
        <v>90</v>
      </c>
    </row>
    <row r="969" spans="1:8" x14ac:dyDescent="0.2">
      <c r="A969" s="378">
        <v>985</v>
      </c>
      <c r="B969" s="386"/>
      <c r="C969" s="558">
        <f t="shared" si="43"/>
        <v>78.69</v>
      </c>
      <c r="D969" s="561"/>
      <c r="E969" s="389">
        <v>14559</v>
      </c>
      <c r="F969" s="388">
        <f t="shared" si="44"/>
        <v>3113</v>
      </c>
      <c r="G969" s="466">
        <f t="shared" si="42"/>
        <v>2220</v>
      </c>
      <c r="H969" s="465">
        <v>90</v>
      </c>
    </row>
    <row r="970" spans="1:8" x14ac:dyDescent="0.2">
      <c r="A970" s="378">
        <v>986</v>
      </c>
      <c r="B970" s="386"/>
      <c r="C970" s="558">
        <f t="shared" si="43"/>
        <v>78.709999999999994</v>
      </c>
      <c r="D970" s="561"/>
      <c r="E970" s="389">
        <v>14559</v>
      </c>
      <c r="F970" s="388">
        <f t="shared" si="44"/>
        <v>3112</v>
      </c>
      <c r="G970" s="466">
        <f t="shared" si="42"/>
        <v>2220</v>
      </c>
      <c r="H970" s="465">
        <v>90</v>
      </c>
    </row>
    <row r="971" spans="1:8" x14ac:dyDescent="0.2">
      <c r="A971" s="378">
        <v>987</v>
      </c>
      <c r="B971" s="386"/>
      <c r="C971" s="558">
        <f t="shared" si="43"/>
        <v>78.73</v>
      </c>
      <c r="D971" s="561"/>
      <c r="E971" s="389">
        <v>14559</v>
      </c>
      <c r="F971" s="388">
        <f t="shared" si="44"/>
        <v>3111</v>
      </c>
      <c r="G971" s="466">
        <f t="shared" si="42"/>
        <v>2219</v>
      </c>
      <c r="H971" s="465">
        <v>90</v>
      </c>
    </row>
    <row r="972" spans="1:8" x14ac:dyDescent="0.2">
      <c r="A972" s="378">
        <v>988</v>
      </c>
      <c r="B972" s="386"/>
      <c r="C972" s="558">
        <f t="shared" si="43"/>
        <v>78.739999999999995</v>
      </c>
      <c r="D972" s="561"/>
      <c r="E972" s="389">
        <v>14559</v>
      </c>
      <c r="F972" s="388">
        <f t="shared" si="44"/>
        <v>3111</v>
      </c>
      <c r="G972" s="466">
        <f t="shared" si="42"/>
        <v>2219</v>
      </c>
      <c r="H972" s="465">
        <v>90</v>
      </c>
    </row>
    <row r="973" spans="1:8" x14ac:dyDescent="0.2">
      <c r="A973" s="378">
        <v>989</v>
      </c>
      <c r="B973" s="386"/>
      <c r="C973" s="558">
        <f t="shared" si="43"/>
        <v>78.760000000000005</v>
      </c>
      <c r="D973" s="561"/>
      <c r="E973" s="389">
        <v>14559</v>
      </c>
      <c r="F973" s="388">
        <f t="shared" si="44"/>
        <v>3110</v>
      </c>
      <c r="G973" s="466">
        <f t="shared" ref="G973:G983" si="45">ROUND(12*(1/C973*E973),0)</f>
        <v>2218</v>
      </c>
      <c r="H973" s="465">
        <v>90</v>
      </c>
    </row>
    <row r="974" spans="1:8" x14ac:dyDescent="0.2">
      <c r="A974" s="378">
        <v>990</v>
      </c>
      <c r="B974" s="386"/>
      <c r="C974" s="558">
        <f t="shared" si="43"/>
        <v>78.78</v>
      </c>
      <c r="D974" s="561"/>
      <c r="E974" s="389">
        <v>14559</v>
      </c>
      <c r="F974" s="388">
        <f t="shared" si="44"/>
        <v>3109</v>
      </c>
      <c r="G974" s="466">
        <f t="shared" si="45"/>
        <v>2218</v>
      </c>
      <c r="H974" s="465">
        <v>90</v>
      </c>
    </row>
    <row r="975" spans="1:8" x14ac:dyDescent="0.2">
      <c r="A975" s="378">
        <v>991</v>
      </c>
      <c r="B975" s="386"/>
      <c r="C975" s="558">
        <f t="shared" ref="C975:C983" si="46">ROUND(10.899*LN(A975)+A975/150-3,2)</f>
        <v>78.8</v>
      </c>
      <c r="D975" s="561"/>
      <c r="E975" s="389">
        <v>14559</v>
      </c>
      <c r="F975" s="388">
        <f t="shared" ref="F975:F983" si="47">ROUND(12*1.3614*(1/C975*E975)+H975,0)</f>
        <v>3108</v>
      </c>
      <c r="G975" s="466">
        <f t="shared" si="45"/>
        <v>2217</v>
      </c>
      <c r="H975" s="465">
        <v>90</v>
      </c>
    </row>
    <row r="976" spans="1:8" x14ac:dyDescent="0.2">
      <c r="A976" s="378">
        <v>992</v>
      </c>
      <c r="B976" s="386"/>
      <c r="C976" s="558">
        <f t="shared" si="46"/>
        <v>78.81</v>
      </c>
      <c r="D976" s="561"/>
      <c r="E976" s="389">
        <v>14559</v>
      </c>
      <c r="F976" s="388">
        <f t="shared" si="47"/>
        <v>3108</v>
      </c>
      <c r="G976" s="466">
        <f t="shared" si="45"/>
        <v>2217</v>
      </c>
      <c r="H976" s="465">
        <v>90</v>
      </c>
    </row>
    <row r="977" spans="1:8" x14ac:dyDescent="0.2">
      <c r="A977" s="378">
        <v>993</v>
      </c>
      <c r="B977" s="386"/>
      <c r="C977" s="558">
        <f t="shared" si="46"/>
        <v>78.83</v>
      </c>
      <c r="D977" s="561"/>
      <c r="E977" s="389">
        <v>14559</v>
      </c>
      <c r="F977" s="388">
        <f t="shared" si="47"/>
        <v>3107</v>
      </c>
      <c r="G977" s="466">
        <f t="shared" si="45"/>
        <v>2216</v>
      </c>
      <c r="H977" s="465">
        <v>90</v>
      </c>
    </row>
    <row r="978" spans="1:8" x14ac:dyDescent="0.2">
      <c r="A978" s="378">
        <v>994</v>
      </c>
      <c r="B978" s="386"/>
      <c r="C978" s="558">
        <f t="shared" si="46"/>
        <v>78.849999999999994</v>
      </c>
      <c r="D978" s="561"/>
      <c r="E978" s="389">
        <v>14559</v>
      </c>
      <c r="F978" s="388">
        <f t="shared" si="47"/>
        <v>3106</v>
      </c>
      <c r="G978" s="466">
        <f t="shared" si="45"/>
        <v>2216</v>
      </c>
      <c r="H978" s="465">
        <v>90</v>
      </c>
    </row>
    <row r="979" spans="1:8" x14ac:dyDescent="0.2">
      <c r="A979" s="378">
        <v>995</v>
      </c>
      <c r="B979" s="386"/>
      <c r="C979" s="558">
        <f t="shared" si="46"/>
        <v>78.87</v>
      </c>
      <c r="D979" s="561"/>
      <c r="E979" s="389">
        <v>14559</v>
      </c>
      <c r="F979" s="388">
        <f t="shared" si="47"/>
        <v>3106</v>
      </c>
      <c r="G979" s="466">
        <f t="shared" si="45"/>
        <v>2215</v>
      </c>
      <c r="H979" s="465">
        <v>90</v>
      </c>
    </row>
    <row r="980" spans="1:8" x14ac:dyDescent="0.2">
      <c r="A980" s="378">
        <v>996</v>
      </c>
      <c r="B980" s="386"/>
      <c r="C980" s="558">
        <f t="shared" si="46"/>
        <v>78.88</v>
      </c>
      <c r="D980" s="561"/>
      <c r="E980" s="389">
        <v>14559</v>
      </c>
      <c r="F980" s="388">
        <f t="shared" si="47"/>
        <v>3105</v>
      </c>
      <c r="G980" s="466">
        <f t="shared" si="45"/>
        <v>2215</v>
      </c>
      <c r="H980" s="465">
        <v>90</v>
      </c>
    </row>
    <row r="981" spans="1:8" x14ac:dyDescent="0.2">
      <c r="A981" s="378">
        <v>997</v>
      </c>
      <c r="B981" s="386"/>
      <c r="C981" s="558">
        <f t="shared" si="46"/>
        <v>78.900000000000006</v>
      </c>
      <c r="D981" s="561"/>
      <c r="E981" s="389">
        <v>14559</v>
      </c>
      <c r="F981" s="388">
        <f t="shared" si="47"/>
        <v>3105</v>
      </c>
      <c r="G981" s="466">
        <f t="shared" si="45"/>
        <v>2214</v>
      </c>
      <c r="H981" s="465">
        <v>90</v>
      </c>
    </row>
    <row r="982" spans="1:8" x14ac:dyDescent="0.2">
      <c r="A982" s="378">
        <v>998</v>
      </c>
      <c r="B982" s="386"/>
      <c r="C982" s="558">
        <f t="shared" si="46"/>
        <v>78.92</v>
      </c>
      <c r="D982" s="561"/>
      <c r="E982" s="389">
        <v>14559</v>
      </c>
      <c r="F982" s="388">
        <f t="shared" si="47"/>
        <v>3104</v>
      </c>
      <c r="G982" s="466">
        <f t="shared" si="45"/>
        <v>2214</v>
      </c>
      <c r="H982" s="465">
        <v>90</v>
      </c>
    </row>
    <row r="983" spans="1:8" ht="13.5" thickBot="1" x14ac:dyDescent="0.25">
      <c r="A983" s="392">
        <v>999</v>
      </c>
      <c r="B983" s="393"/>
      <c r="C983" s="563">
        <f t="shared" si="46"/>
        <v>78.94</v>
      </c>
      <c r="D983" s="564"/>
      <c r="E983" s="396">
        <v>14559</v>
      </c>
      <c r="F983" s="395">
        <f t="shared" si="47"/>
        <v>3103</v>
      </c>
      <c r="G983" s="469">
        <f t="shared" si="45"/>
        <v>2213</v>
      </c>
      <c r="H983" s="468">
        <v>90</v>
      </c>
    </row>
  </sheetData>
  <mergeCells count="2">
    <mergeCell ref="A10:B10"/>
    <mergeCell ref="G11:H11"/>
  </mergeCells>
  <pageMargins left="0.59055118110236227" right="0.39370078740157483" top="0.98425196850393704" bottom="0.98425196850393704" header="0.51181102362204722" footer="0.51181102362204722"/>
  <pageSetup paperSize="9" scale="98" fitToHeight="25" orientation="portrait" r:id="rId1"/>
  <headerFooter alignWithMargins="0">
    <oddHeader>&amp;LKrajský úřad Plzeňského kraje&amp;R3. 3. 2017</oddHeader>
    <oddFooter>Stránka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8"/>
  <sheetViews>
    <sheetView workbookViewId="0">
      <pane ySplit="12" topLeftCell="A13" activePane="bottomLeft" state="frozenSplit"/>
      <selection activeCell="J36" sqref="J36"/>
      <selection pane="bottomLeft" activeCell="I14" sqref="I14"/>
    </sheetView>
  </sheetViews>
  <sheetFormatPr defaultRowHeight="12.75" x14ac:dyDescent="0.2"/>
  <cols>
    <col min="1" max="1" width="10" style="343" customWidth="1"/>
    <col min="2" max="2" width="9.5703125" style="343" customWidth="1"/>
    <col min="3" max="3" width="10.85546875" style="343" customWidth="1"/>
    <col min="4" max="4" width="13.42578125" style="343" customWidth="1"/>
    <col min="5" max="5" width="13.5703125" style="343" customWidth="1"/>
    <col min="6" max="6" width="12.85546875" style="343" customWidth="1"/>
    <col min="7" max="7" width="13.140625" style="343" customWidth="1"/>
    <col min="8" max="8" width="10.7109375" style="343" customWidth="1"/>
    <col min="9" max="9" width="16.140625" style="343" customWidth="1"/>
    <col min="10" max="16384" width="9.140625" style="343"/>
  </cols>
  <sheetData>
    <row r="1" spans="1:9" x14ac:dyDescent="0.2">
      <c r="H1" s="343" t="s">
        <v>735</v>
      </c>
    </row>
    <row r="2" spans="1:9" ht="4.5" customHeight="1" x14ac:dyDescent="0.2"/>
    <row r="3" spans="1:9" ht="20.25" x14ac:dyDescent="0.3">
      <c r="A3" s="344" t="s">
        <v>667</v>
      </c>
      <c r="C3" s="345"/>
      <c r="D3" s="345"/>
      <c r="E3" s="345"/>
      <c r="F3" s="346"/>
      <c r="G3" s="346"/>
      <c r="H3" s="347"/>
      <c r="I3" s="347"/>
    </row>
    <row r="4" spans="1:9" ht="15" x14ac:dyDescent="0.25">
      <c r="A4" s="458" t="s">
        <v>736</v>
      </c>
      <c r="B4" s="349"/>
      <c r="C4" s="349"/>
      <c r="D4" s="349"/>
      <c r="E4" s="349"/>
      <c r="F4" s="349"/>
      <c r="G4" s="349"/>
      <c r="I4" s="347"/>
    </row>
    <row r="5" spans="1:9" ht="5.25" customHeight="1" x14ac:dyDescent="0.25">
      <c r="A5" s="458"/>
      <c r="B5" s="349"/>
      <c r="C5" s="349"/>
      <c r="D5" s="349"/>
      <c r="E5" s="349"/>
      <c r="F5" s="349"/>
      <c r="G5" s="349"/>
      <c r="I5" s="347"/>
    </row>
    <row r="6" spans="1:9" ht="15.75" x14ac:dyDescent="0.25">
      <c r="A6" s="350"/>
      <c r="B6" s="351"/>
      <c r="C6" s="352" t="s">
        <v>7</v>
      </c>
      <c r="E6" s="353" t="s">
        <v>8</v>
      </c>
      <c r="I6" s="347"/>
    </row>
    <row r="7" spans="1:9" ht="15.75" x14ac:dyDescent="0.25">
      <c r="A7" s="354" t="s">
        <v>732</v>
      </c>
      <c r="B7" s="351"/>
      <c r="C7" s="355"/>
      <c r="D7" s="356"/>
      <c r="E7" s="355">
        <v>16</v>
      </c>
      <c r="I7" s="347"/>
    </row>
    <row r="8" spans="1:9" ht="15.75" x14ac:dyDescent="0.25">
      <c r="A8" s="354" t="s">
        <v>733</v>
      </c>
      <c r="B8" s="351"/>
      <c r="C8" s="355"/>
      <c r="D8" s="356"/>
      <c r="E8" s="355" t="s">
        <v>737</v>
      </c>
      <c r="I8" s="347"/>
    </row>
    <row r="9" spans="1:9" ht="15.75" x14ac:dyDescent="0.25">
      <c r="A9" s="354"/>
      <c r="B9" s="351"/>
      <c r="C9" s="355"/>
      <c r="D9" s="356"/>
      <c r="E9" s="355"/>
      <c r="I9" s="347"/>
    </row>
    <row r="10" spans="1:9" ht="6" customHeight="1" thickBot="1" x14ac:dyDescent="0.25">
      <c r="A10" s="594"/>
      <c r="B10" s="594"/>
      <c r="C10" s="365"/>
      <c r="D10" s="366"/>
      <c r="E10" s="367"/>
      <c r="F10" s="367"/>
      <c r="G10" s="367"/>
      <c r="I10" s="347"/>
    </row>
    <row r="11" spans="1:9" ht="15.75" x14ac:dyDescent="0.2">
      <c r="A11" s="368"/>
      <c r="B11" s="369" t="s">
        <v>1</v>
      </c>
      <c r="C11" s="370"/>
      <c r="D11" s="369" t="s">
        <v>2</v>
      </c>
      <c r="E11" s="370"/>
      <c r="F11" s="371" t="s">
        <v>3</v>
      </c>
      <c r="G11" s="603"/>
      <c r="H11" s="596"/>
    </row>
    <row r="12" spans="1:9" ht="45.75" thickBot="1" x14ac:dyDescent="0.25">
      <c r="A12" s="372" t="s">
        <v>664</v>
      </c>
      <c r="B12" s="373" t="s">
        <v>7</v>
      </c>
      <c r="C12" s="374" t="s">
        <v>8</v>
      </c>
      <c r="D12" s="375" t="s">
        <v>9</v>
      </c>
      <c r="E12" s="376" t="s">
        <v>665</v>
      </c>
      <c r="F12" s="375" t="s">
        <v>3</v>
      </c>
      <c r="G12" s="377" t="s">
        <v>12</v>
      </c>
      <c r="H12" s="376" t="s">
        <v>13</v>
      </c>
    </row>
    <row r="13" spans="1:9" x14ac:dyDescent="0.2">
      <c r="A13" s="399" t="s">
        <v>734</v>
      </c>
      <c r="B13" s="400"/>
      <c r="C13" s="575">
        <v>16</v>
      </c>
      <c r="D13" s="559"/>
      <c r="E13" s="382">
        <v>14559</v>
      </c>
      <c r="F13" s="381">
        <f>ROUND(12*1.3614*(1/C13*E13)+H13,0)</f>
        <v>14955</v>
      </c>
      <c r="G13" s="463">
        <f t="shared" ref="G13:G76" si="0">ROUND(12*(1/C13*E13),0)</f>
        <v>10919</v>
      </c>
      <c r="H13" s="384">
        <v>90</v>
      </c>
    </row>
    <row r="14" spans="1:9" x14ac:dyDescent="0.2">
      <c r="A14" s="378">
        <v>30</v>
      </c>
      <c r="B14" s="386"/>
      <c r="C14" s="558">
        <f>ROUND((10.899*LN(A14)+A14/200)*0.5-1.5,2)</f>
        <v>17.11</v>
      </c>
      <c r="D14" s="561"/>
      <c r="E14" s="389">
        <v>14559</v>
      </c>
      <c r="F14" s="388">
        <f>ROUND(12*1.3614*(1/C14*E14)+H14,0)</f>
        <v>13991</v>
      </c>
      <c r="G14" s="466">
        <f t="shared" si="0"/>
        <v>10211</v>
      </c>
      <c r="H14" s="465">
        <v>90</v>
      </c>
    </row>
    <row r="15" spans="1:9" x14ac:dyDescent="0.2">
      <c r="A15" s="378">
        <v>31</v>
      </c>
      <c r="B15" s="386"/>
      <c r="C15" s="558">
        <f t="shared" ref="C15:C78" si="1">ROUND((10.899*LN(A15)+A15/200)*0.5-1.5,2)</f>
        <v>17.29</v>
      </c>
      <c r="D15" s="561"/>
      <c r="E15" s="389">
        <v>14559</v>
      </c>
      <c r="F15" s="388">
        <f t="shared" ref="F15:F78" si="2">ROUND(12*1.3614*(1/C15*E15)+H15,0)</f>
        <v>13846</v>
      </c>
      <c r="G15" s="466">
        <f t="shared" si="0"/>
        <v>10105</v>
      </c>
      <c r="H15" s="465">
        <v>90</v>
      </c>
    </row>
    <row r="16" spans="1:9" x14ac:dyDescent="0.2">
      <c r="A16" s="378">
        <v>32</v>
      </c>
      <c r="B16" s="386"/>
      <c r="C16" s="558">
        <f t="shared" si="1"/>
        <v>17.47</v>
      </c>
      <c r="D16" s="561"/>
      <c r="E16" s="389">
        <v>14559</v>
      </c>
      <c r="F16" s="388">
        <f t="shared" si="2"/>
        <v>13705</v>
      </c>
      <c r="G16" s="466">
        <f t="shared" si="0"/>
        <v>10000</v>
      </c>
      <c r="H16" s="465">
        <v>90</v>
      </c>
    </row>
    <row r="17" spans="1:8" x14ac:dyDescent="0.2">
      <c r="A17" s="378">
        <v>33</v>
      </c>
      <c r="B17" s="386"/>
      <c r="C17" s="558">
        <f t="shared" si="1"/>
        <v>17.64</v>
      </c>
      <c r="D17" s="561"/>
      <c r="E17" s="389">
        <v>14559</v>
      </c>
      <c r="F17" s="388">
        <f t="shared" si="2"/>
        <v>13573</v>
      </c>
      <c r="G17" s="466">
        <f t="shared" si="0"/>
        <v>9904</v>
      </c>
      <c r="H17" s="465">
        <v>90</v>
      </c>
    </row>
    <row r="18" spans="1:8" x14ac:dyDescent="0.2">
      <c r="A18" s="378">
        <v>34</v>
      </c>
      <c r="B18" s="386"/>
      <c r="C18" s="558">
        <f t="shared" si="1"/>
        <v>17.8</v>
      </c>
      <c r="D18" s="561"/>
      <c r="E18" s="389">
        <v>14559</v>
      </c>
      <c r="F18" s="388">
        <f t="shared" si="2"/>
        <v>13452</v>
      </c>
      <c r="G18" s="466">
        <f t="shared" si="0"/>
        <v>9815</v>
      </c>
      <c r="H18" s="465">
        <v>90</v>
      </c>
    </row>
    <row r="19" spans="1:8" x14ac:dyDescent="0.2">
      <c r="A19" s="378">
        <v>35</v>
      </c>
      <c r="B19" s="386"/>
      <c r="C19" s="558">
        <f t="shared" si="1"/>
        <v>17.96</v>
      </c>
      <c r="D19" s="561"/>
      <c r="E19" s="389">
        <v>14559</v>
      </c>
      <c r="F19" s="388">
        <f t="shared" si="2"/>
        <v>13333</v>
      </c>
      <c r="G19" s="466">
        <f t="shared" si="0"/>
        <v>9728</v>
      </c>
      <c r="H19" s="465">
        <v>90</v>
      </c>
    </row>
    <row r="20" spans="1:8" x14ac:dyDescent="0.2">
      <c r="A20" s="378">
        <v>36</v>
      </c>
      <c r="B20" s="386"/>
      <c r="C20" s="558">
        <f t="shared" si="1"/>
        <v>18.12</v>
      </c>
      <c r="D20" s="561"/>
      <c r="E20" s="389">
        <v>14559</v>
      </c>
      <c r="F20" s="388">
        <f t="shared" si="2"/>
        <v>13216</v>
      </c>
      <c r="G20" s="466">
        <f t="shared" si="0"/>
        <v>9642</v>
      </c>
      <c r="H20" s="465">
        <v>90</v>
      </c>
    </row>
    <row r="21" spans="1:8" x14ac:dyDescent="0.2">
      <c r="A21" s="378">
        <v>37</v>
      </c>
      <c r="B21" s="386"/>
      <c r="C21" s="558">
        <f t="shared" si="1"/>
        <v>18.27</v>
      </c>
      <c r="D21" s="561"/>
      <c r="E21" s="389">
        <v>14559</v>
      </c>
      <c r="F21" s="388">
        <f t="shared" si="2"/>
        <v>13108</v>
      </c>
      <c r="G21" s="466">
        <f t="shared" si="0"/>
        <v>9563</v>
      </c>
      <c r="H21" s="465">
        <v>90</v>
      </c>
    </row>
    <row r="22" spans="1:8" x14ac:dyDescent="0.2">
      <c r="A22" s="378">
        <v>38</v>
      </c>
      <c r="B22" s="386"/>
      <c r="C22" s="558">
        <f t="shared" si="1"/>
        <v>18.420000000000002</v>
      </c>
      <c r="D22" s="561"/>
      <c r="E22" s="389">
        <v>14559</v>
      </c>
      <c r="F22" s="388">
        <f t="shared" si="2"/>
        <v>13002</v>
      </c>
      <c r="G22" s="466">
        <f t="shared" si="0"/>
        <v>9485</v>
      </c>
      <c r="H22" s="465">
        <v>90</v>
      </c>
    </row>
    <row r="23" spans="1:8" x14ac:dyDescent="0.2">
      <c r="A23" s="378">
        <v>39</v>
      </c>
      <c r="B23" s="386"/>
      <c r="C23" s="558">
        <f t="shared" si="1"/>
        <v>18.559999999999999</v>
      </c>
      <c r="D23" s="561"/>
      <c r="E23" s="389">
        <v>14559</v>
      </c>
      <c r="F23" s="388">
        <f t="shared" si="2"/>
        <v>12905</v>
      </c>
      <c r="G23" s="466">
        <f t="shared" si="0"/>
        <v>9413</v>
      </c>
      <c r="H23" s="465">
        <v>90</v>
      </c>
    </row>
    <row r="24" spans="1:8" x14ac:dyDescent="0.2">
      <c r="A24" s="378">
        <v>40</v>
      </c>
      <c r="B24" s="386"/>
      <c r="C24" s="558">
        <f t="shared" si="1"/>
        <v>18.7</v>
      </c>
      <c r="D24" s="561"/>
      <c r="E24" s="389">
        <v>14559</v>
      </c>
      <c r="F24" s="388">
        <f t="shared" si="2"/>
        <v>12809</v>
      </c>
      <c r="G24" s="466">
        <f t="shared" si="0"/>
        <v>9343</v>
      </c>
      <c r="H24" s="465">
        <v>90</v>
      </c>
    </row>
    <row r="25" spans="1:8" x14ac:dyDescent="0.2">
      <c r="A25" s="378">
        <v>41</v>
      </c>
      <c r="B25" s="386"/>
      <c r="C25" s="558">
        <f t="shared" si="1"/>
        <v>18.84</v>
      </c>
      <c r="D25" s="561"/>
      <c r="E25" s="389">
        <v>14559</v>
      </c>
      <c r="F25" s="388">
        <f t="shared" si="2"/>
        <v>12715</v>
      </c>
      <c r="G25" s="466">
        <f t="shared" si="0"/>
        <v>9273</v>
      </c>
      <c r="H25" s="465">
        <v>90</v>
      </c>
    </row>
    <row r="26" spans="1:8" x14ac:dyDescent="0.2">
      <c r="A26" s="378">
        <v>42</v>
      </c>
      <c r="B26" s="386"/>
      <c r="C26" s="558">
        <f t="shared" si="1"/>
        <v>18.97</v>
      </c>
      <c r="D26" s="561"/>
      <c r="E26" s="389">
        <v>14559</v>
      </c>
      <c r="F26" s="388">
        <f t="shared" si="2"/>
        <v>12628</v>
      </c>
      <c r="G26" s="466">
        <f t="shared" si="0"/>
        <v>9210</v>
      </c>
      <c r="H26" s="465">
        <v>90</v>
      </c>
    </row>
    <row r="27" spans="1:8" x14ac:dyDescent="0.2">
      <c r="A27" s="378">
        <v>43</v>
      </c>
      <c r="B27" s="386"/>
      <c r="C27" s="558">
        <f t="shared" si="1"/>
        <v>19.100000000000001</v>
      </c>
      <c r="D27" s="561"/>
      <c r="E27" s="389">
        <v>14559</v>
      </c>
      <c r="F27" s="388">
        <f t="shared" si="2"/>
        <v>12543</v>
      </c>
      <c r="G27" s="466">
        <f t="shared" si="0"/>
        <v>9147</v>
      </c>
      <c r="H27" s="465">
        <v>90</v>
      </c>
    </row>
    <row r="28" spans="1:8" x14ac:dyDescent="0.2">
      <c r="A28" s="378">
        <v>44</v>
      </c>
      <c r="B28" s="386"/>
      <c r="C28" s="558">
        <f t="shared" si="1"/>
        <v>19.23</v>
      </c>
      <c r="D28" s="561"/>
      <c r="E28" s="389">
        <v>14559</v>
      </c>
      <c r="F28" s="388">
        <f t="shared" si="2"/>
        <v>12459</v>
      </c>
      <c r="G28" s="466">
        <f t="shared" si="0"/>
        <v>9085</v>
      </c>
      <c r="H28" s="465">
        <v>90</v>
      </c>
    </row>
    <row r="29" spans="1:8" x14ac:dyDescent="0.2">
      <c r="A29" s="378">
        <v>45</v>
      </c>
      <c r="B29" s="386"/>
      <c r="C29" s="558">
        <f t="shared" si="1"/>
        <v>19.36</v>
      </c>
      <c r="D29" s="561"/>
      <c r="E29" s="389">
        <v>14559</v>
      </c>
      <c r="F29" s="388">
        <f t="shared" si="2"/>
        <v>12376</v>
      </c>
      <c r="G29" s="466">
        <f t="shared" si="0"/>
        <v>9024</v>
      </c>
      <c r="H29" s="465">
        <v>90</v>
      </c>
    </row>
    <row r="30" spans="1:8" x14ac:dyDescent="0.2">
      <c r="A30" s="378">
        <v>46</v>
      </c>
      <c r="B30" s="386"/>
      <c r="C30" s="558">
        <f t="shared" si="1"/>
        <v>19.48</v>
      </c>
      <c r="D30" s="561"/>
      <c r="E30" s="389">
        <v>14559</v>
      </c>
      <c r="F30" s="388">
        <f t="shared" si="2"/>
        <v>12300</v>
      </c>
      <c r="G30" s="466">
        <f t="shared" si="0"/>
        <v>8969</v>
      </c>
      <c r="H30" s="465">
        <v>90</v>
      </c>
    </row>
    <row r="31" spans="1:8" x14ac:dyDescent="0.2">
      <c r="A31" s="378">
        <v>47</v>
      </c>
      <c r="B31" s="386"/>
      <c r="C31" s="558">
        <f t="shared" si="1"/>
        <v>19.600000000000001</v>
      </c>
      <c r="D31" s="561"/>
      <c r="E31" s="389">
        <v>14559</v>
      </c>
      <c r="F31" s="388">
        <f t="shared" si="2"/>
        <v>12225</v>
      </c>
      <c r="G31" s="466">
        <f t="shared" si="0"/>
        <v>8914</v>
      </c>
      <c r="H31" s="465">
        <v>90</v>
      </c>
    </row>
    <row r="32" spans="1:8" x14ac:dyDescent="0.2">
      <c r="A32" s="378">
        <v>48</v>
      </c>
      <c r="B32" s="386"/>
      <c r="C32" s="558">
        <f t="shared" si="1"/>
        <v>19.72</v>
      </c>
      <c r="D32" s="561"/>
      <c r="E32" s="389">
        <v>14559</v>
      </c>
      <c r="F32" s="388">
        <f t="shared" si="2"/>
        <v>12151</v>
      </c>
      <c r="G32" s="466">
        <f t="shared" si="0"/>
        <v>8859</v>
      </c>
      <c r="H32" s="465">
        <v>90</v>
      </c>
    </row>
    <row r="33" spans="1:8" x14ac:dyDescent="0.2">
      <c r="A33" s="378">
        <v>49</v>
      </c>
      <c r="B33" s="386"/>
      <c r="C33" s="558">
        <f t="shared" si="1"/>
        <v>19.829999999999998</v>
      </c>
      <c r="D33" s="561"/>
      <c r="E33" s="389">
        <v>14559</v>
      </c>
      <c r="F33" s="388">
        <f t="shared" si="2"/>
        <v>12084</v>
      </c>
      <c r="G33" s="466">
        <f t="shared" si="0"/>
        <v>8810</v>
      </c>
      <c r="H33" s="465">
        <v>90</v>
      </c>
    </row>
    <row r="34" spans="1:8" x14ac:dyDescent="0.2">
      <c r="A34" s="378">
        <v>50</v>
      </c>
      <c r="B34" s="386"/>
      <c r="C34" s="558">
        <f t="shared" si="1"/>
        <v>19.940000000000001</v>
      </c>
      <c r="D34" s="561"/>
      <c r="E34" s="389">
        <v>14559</v>
      </c>
      <c r="F34" s="388">
        <f t="shared" si="2"/>
        <v>12018</v>
      </c>
      <c r="G34" s="466">
        <f t="shared" si="0"/>
        <v>8762</v>
      </c>
      <c r="H34" s="465">
        <v>90</v>
      </c>
    </row>
    <row r="35" spans="1:8" x14ac:dyDescent="0.2">
      <c r="A35" s="378">
        <v>51</v>
      </c>
      <c r="B35" s="386"/>
      <c r="C35" s="558">
        <f t="shared" si="1"/>
        <v>20.05</v>
      </c>
      <c r="D35" s="561"/>
      <c r="E35" s="389">
        <v>14559</v>
      </c>
      <c r="F35" s="388">
        <f t="shared" si="2"/>
        <v>11953</v>
      </c>
      <c r="G35" s="466">
        <f t="shared" si="0"/>
        <v>8714</v>
      </c>
      <c r="H35" s="465">
        <v>90</v>
      </c>
    </row>
    <row r="36" spans="1:8" x14ac:dyDescent="0.2">
      <c r="A36" s="378">
        <v>52</v>
      </c>
      <c r="B36" s="386"/>
      <c r="C36" s="558">
        <f t="shared" si="1"/>
        <v>20.16</v>
      </c>
      <c r="D36" s="561"/>
      <c r="E36" s="389">
        <v>14559</v>
      </c>
      <c r="F36" s="388">
        <f t="shared" si="2"/>
        <v>11888</v>
      </c>
      <c r="G36" s="466">
        <f t="shared" si="0"/>
        <v>8666</v>
      </c>
      <c r="H36" s="465">
        <v>90</v>
      </c>
    </row>
    <row r="37" spans="1:8" x14ac:dyDescent="0.2">
      <c r="A37" s="378">
        <v>53</v>
      </c>
      <c r="B37" s="386"/>
      <c r="C37" s="558">
        <f t="shared" si="1"/>
        <v>20.27</v>
      </c>
      <c r="D37" s="561"/>
      <c r="E37" s="389">
        <v>14559</v>
      </c>
      <c r="F37" s="388">
        <f t="shared" si="2"/>
        <v>11824</v>
      </c>
      <c r="G37" s="466">
        <f t="shared" si="0"/>
        <v>8619</v>
      </c>
      <c r="H37" s="465">
        <v>90</v>
      </c>
    </row>
    <row r="38" spans="1:8" x14ac:dyDescent="0.2">
      <c r="A38" s="378">
        <v>54</v>
      </c>
      <c r="B38" s="386"/>
      <c r="C38" s="558">
        <f t="shared" si="1"/>
        <v>20.37</v>
      </c>
      <c r="D38" s="561"/>
      <c r="E38" s="389">
        <v>14559</v>
      </c>
      <c r="F38" s="388">
        <f t="shared" si="2"/>
        <v>11766</v>
      </c>
      <c r="G38" s="466">
        <f t="shared" si="0"/>
        <v>8577</v>
      </c>
      <c r="H38" s="465">
        <v>90</v>
      </c>
    </row>
    <row r="39" spans="1:8" x14ac:dyDescent="0.2">
      <c r="A39" s="378">
        <v>55</v>
      </c>
      <c r="B39" s="386"/>
      <c r="C39" s="558">
        <f t="shared" si="1"/>
        <v>20.48</v>
      </c>
      <c r="D39" s="561"/>
      <c r="E39" s="389">
        <v>14559</v>
      </c>
      <c r="F39" s="388">
        <f t="shared" si="2"/>
        <v>11704</v>
      </c>
      <c r="G39" s="466">
        <f t="shared" si="0"/>
        <v>8531</v>
      </c>
      <c r="H39" s="465">
        <v>90</v>
      </c>
    </row>
    <row r="40" spans="1:8" x14ac:dyDescent="0.2">
      <c r="A40" s="378">
        <v>56</v>
      </c>
      <c r="B40" s="386"/>
      <c r="C40" s="558">
        <f t="shared" si="1"/>
        <v>20.58</v>
      </c>
      <c r="D40" s="561"/>
      <c r="E40" s="389">
        <v>14559</v>
      </c>
      <c r="F40" s="388">
        <f t="shared" si="2"/>
        <v>11647</v>
      </c>
      <c r="G40" s="466">
        <f t="shared" si="0"/>
        <v>8489</v>
      </c>
      <c r="H40" s="465">
        <v>90</v>
      </c>
    </row>
    <row r="41" spans="1:8" x14ac:dyDescent="0.2">
      <c r="A41" s="378">
        <v>57</v>
      </c>
      <c r="B41" s="386"/>
      <c r="C41" s="558">
        <f t="shared" si="1"/>
        <v>20.68</v>
      </c>
      <c r="D41" s="561"/>
      <c r="E41" s="389">
        <v>14559</v>
      </c>
      <c r="F41" s="388">
        <f t="shared" si="2"/>
        <v>11591</v>
      </c>
      <c r="G41" s="466">
        <f t="shared" si="0"/>
        <v>8448</v>
      </c>
      <c r="H41" s="465">
        <v>90</v>
      </c>
    </row>
    <row r="42" spans="1:8" x14ac:dyDescent="0.2">
      <c r="A42" s="378">
        <v>58</v>
      </c>
      <c r="B42" s="386"/>
      <c r="C42" s="558">
        <f t="shared" si="1"/>
        <v>20.77</v>
      </c>
      <c r="D42" s="561"/>
      <c r="E42" s="389">
        <v>14559</v>
      </c>
      <c r="F42" s="388">
        <f t="shared" si="2"/>
        <v>11541</v>
      </c>
      <c r="G42" s="466">
        <f t="shared" si="0"/>
        <v>8412</v>
      </c>
      <c r="H42" s="465">
        <v>90</v>
      </c>
    </row>
    <row r="43" spans="1:8" x14ac:dyDescent="0.2">
      <c r="A43" s="378">
        <v>59</v>
      </c>
      <c r="B43" s="386"/>
      <c r="C43" s="558">
        <f t="shared" si="1"/>
        <v>20.87</v>
      </c>
      <c r="D43" s="561"/>
      <c r="E43" s="389">
        <v>14559</v>
      </c>
      <c r="F43" s="388">
        <f t="shared" si="2"/>
        <v>11487</v>
      </c>
      <c r="G43" s="466">
        <f t="shared" si="0"/>
        <v>8371</v>
      </c>
      <c r="H43" s="465">
        <v>90</v>
      </c>
    </row>
    <row r="44" spans="1:8" x14ac:dyDescent="0.2">
      <c r="A44" s="378">
        <v>60</v>
      </c>
      <c r="B44" s="386"/>
      <c r="C44" s="558">
        <f t="shared" si="1"/>
        <v>20.96</v>
      </c>
      <c r="D44" s="561"/>
      <c r="E44" s="389">
        <v>14559</v>
      </c>
      <c r="F44" s="388">
        <f t="shared" si="2"/>
        <v>11438</v>
      </c>
      <c r="G44" s="466">
        <f t="shared" si="0"/>
        <v>8335</v>
      </c>
      <c r="H44" s="465">
        <v>90</v>
      </c>
    </row>
    <row r="45" spans="1:8" x14ac:dyDescent="0.2">
      <c r="A45" s="378">
        <v>61</v>
      </c>
      <c r="B45" s="386"/>
      <c r="C45" s="558">
        <f t="shared" si="1"/>
        <v>21.05</v>
      </c>
      <c r="D45" s="561"/>
      <c r="E45" s="389">
        <v>14559</v>
      </c>
      <c r="F45" s="388">
        <f t="shared" si="2"/>
        <v>11389</v>
      </c>
      <c r="G45" s="466">
        <f t="shared" si="0"/>
        <v>8300</v>
      </c>
      <c r="H45" s="465">
        <v>90</v>
      </c>
    </row>
    <row r="46" spans="1:8" x14ac:dyDescent="0.2">
      <c r="A46" s="378">
        <v>62</v>
      </c>
      <c r="B46" s="386"/>
      <c r="C46" s="558">
        <f t="shared" si="1"/>
        <v>21.15</v>
      </c>
      <c r="D46" s="561"/>
      <c r="E46" s="389">
        <v>14559</v>
      </c>
      <c r="F46" s="388">
        <f t="shared" si="2"/>
        <v>11336</v>
      </c>
      <c r="G46" s="466">
        <f t="shared" si="0"/>
        <v>8260</v>
      </c>
      <c r="H46" s="465">
        <v>90</v>
      </c>
    </row>
    <row r="47" spans="1:8" x14ac:dyDescent="0.2">
      <c r="A47" s="378">
        <v>63</v>
      </c>
      <c r="B47" s="386"/>
      <c r="C47" s="558">
        <f t="shared" si="1"/>
        <v>21.24</v>
      </c>
      <c r="D47" s="561"/>
      <c r="E47" s="389">
        <v>14559</v>
      </c>
      <c r="F47" s="388">
        <f t="shared" si="2"/>
        <v>11288</v>
      </c>
      <c r="G47" s="466">
        <f t="shared" si="0"/>
        <v>8225</v>
      </c>
      <c r="H47" s="465">
        <v>90</v>
      </c>
    </row>
    <row r="48" spans="1:8" x14ac:dyDescent="0.2">
      <c r="A48" s="378">
        <v>64</v>
      </c>
      <c r="B48" s="386"/>
      <c r="C48" s="558">
        <f t="shared" si="1"/>
        <v>21.32</v>
      </c>
      <c r="D48" s="561"/>
      <c r="E48" s="389">
        <v>14559</v>
      </c>
      <c r="F48" s="388">
        <f t="shared" si="2"/>
        <v>11246</v>
      </c>
      <c r="G48" s="466">
        <f t="shared" si="0"/>
        <v>8195</v>
      </c>
      <c r="H48" s="465">
        <v>90</v>
      </c>
    </row>
    <row r="49" spans="1:8" x14ac:dyDescent="0.2">
      <c r="A49" s="378">
        <v>65</v>
      </c>
      <c r="B49" s="386"/>
      <c r="C49" s="558">
        <f t="shared" si="1"/>
        <v>21.41</v>
      </c>
      <c r="D49" s="561"/>
      <c r="E49" s="389">
        <v>14559</v>
      </c>
      <c r="F49" s="388">
        <f t="shared" si="2"/>
        <v>11199</v>
      </c>
      <c r="G49" s="466">
        <f t="shared" si="0"/>
        <v>8160</v>
      </c>
      <c r="H49" s="465">
        <v>90</v>
      </c>
    </row>
    <row r="50" spans="1:8" x14ac:dyDescent="0.2">
      <c r="A50" s="378">
        <v>66</v>
      </c>
      <c r="B50" s="386"/>
      <c r="C50" s="558">
        <f t="shared" si="1"/>
        <v>21.5</v>
      </c>
      <c r="D50" s="561"/>
      <c r="E50" s="389">
        <v>14559</v>
      </c>
      <c r="F50" s="388">
        <f t="shared" si="2"/>
        <v>11153</v>
      </c>
      <c r="G50" s="466">
        <f t="shared" si="0"/>
        <v>8126</v>
      </c>
      <c r="H50" s="465">
        <v>90</v>
      </c>
    </row>
    <row r="51" spans="1:8" x14ac:dyDescent="0.2">
      <c r="A51" s="378">
        <v>67</v>
      </c>
      <c r="B51" s="386"/>
      <c r="C51" s="558">
        <f t="shared" si="1"/>
        <v>21.58</v>
      </c>
      <c r="D51" s="561"/>
      <c r="E51" s="389">
        <v>14559</v>
      </c>
      <c r="F51" s="388">
        <f t="shared" si="2"/>
        <v>11112</v>
      </c>
      <c r="G51" s="466">
        <f t="shared" si="0"/>
        <v>8096</v>
      </c>
      <c r="H51" s="465">
        <v>90</v>
      </c>
    </row>
    <row r="52" spans="1:8" x14ac:dyDescent="0.2">
      <c r="A52" s="378">
        <v>68</v>
      </c>
      <c r="B52" s="386"/>
      <c r="C52" s="558">
        <f t="shared" si="1"/>
        <v>21.66</v>
      </c>
      <c r="D52" s="561"/>
      <c r="E52" s="389">
        <v>14559</v>
      </c>
      <c r="F52" s="388">
        <f t="shared" si="2"/>
        <v>11071</v>
      </c>
      <c r="G52" s="466">
        <f t="shared" si="0"/>
        <v>8066</v>
      </c>
      <c r="H52" s="465">
        <v>90</v>
      </c>
    </row>
    <row r="53" spans="1:8" x14ac:dyDescent="0.2">
      <c r="A53" s="378">
        <v>69</v>
      </c>
      <c r="B53" s="386"/>
      <c r="C53" s="558">
        <f t="shared" si="1"/>
        <v>21.75</v>
      </c>
      <c r="D53" s="561"/>
      <c r="E53" s="389">
        <v>14559</v>
      </c>
      <c r="F53" s="388">
        <f t="shared" si="2"/>
        <v>11026</v>
      </c>
      <c r="G53" s="466">
        <f t="shared" si="0"/>
        <v>8033</v>
      </c>
      <c r="H53" s="465">
        <v>90</v>
      </c>
    </row>
    <row r="54" spans="1:8" x14ac:dyDescent="0.2">
      <c r="A54" s="378">
        <v>70</v>
      </c>
      <c r="B54" s="386"/>
      <c r="C54" s="558">
        <f t="shared" si="1"/>
        <v>21.83</v>
      </c>
      <c r="D54" s="561"/>
      <c r="E54" s="389">
        <v>14559</v>
      </c>
      <c r="F54" s="388">
        <f t="shared" si="2"/>
        <v>10985</v>
      </c>
      <c r="G54" s="466">
        <f t="shared" si="0"/>
        <v>8003</v>
      </c>
      <c r="H54" s="465">
        <v>90</v>
      </c>
    </row>
    <row r="55" spans="1:8" x14ac:dyDescent="0.2">
      <c r="A55" s="378">
        <v>71</v>
      </c>
      <c r="B55" s="386"/>
      <c r="C55" s="558">
        <f t="shared" si="1"/>
        <v>21.91</v>
      </c>
      <c r="D55" s="561"/>
      <c r="E55" s="389">
        <v>14559</v>
      </c>
      <c r="F55" s="388">
        <f t="shared" si="2"/>
        <v>10946</v>
      </c>
      <c r="G55" s="466">
        <f t="shared" si="0"/>
        <v>7974</v>
      </c>
      <c r="H55" s="465">
        <v>90</v>
      </c>
    </row>
    <row r="56" spans="1:8" x14ac:dyDescent="0.2">
      <c r="A56" s="378">
        <v>72</v>
      </c>
      <c r="B56" s="386"/>
      <c r="C56" s="558">
        <f t="shared" si="1"/>
        <v>21.99</v>
      </c>
      <c r="D56" s="561"/>
      <c r="E56" s="389">
        <v>14559</v>
      </c>
      <c r="F56" s="388">
        <f t="shared" si="2"/>
        <v>10906</v>
      </c>
      <c r="G56" s="466">
        <f t="shared" si="0"/>
        <v>7945</v>
      </c>
      <c r="H56" s="465">
        <v>90</v>
      </c>
    </row>
    <row r="57" spans="1:8" x14ac:dyDescent="0.2">
      <c r="A57" s="378">
        <v>73</v>
      </c>
      <c r="B57" s="386"/>
      <c r="C57" s="558">
        <f t="shared" si="1"/>
        <v>22.06</v>
      </c>
      <c r="D57" s="561"/>
      <c r="E57" s="389">
        <v>14559</v>
      </c>
      <c r="F57" s="388">
        <f t="shared" si="2"/>
        <v>10872</v>
      </c>
      <c r="G57" s="466">
        <f t="shared" si="0"/>
        <v>7920</v>
      </c>
      <c r="H57" s="465">
        <v>90</v>
      </c>
    </row>
    <row r="58" spans="1:8" x14ac:dyDescent="0.2">
      <c r="A58" s="378">
        <v>74</v>
      </c>
      <c r="B58" s="386"/>
      <c r="C58" s="558">
        <f t="shared" si="1"/>
        <v>22.14</v>
      </c>
      <c r="D58" s="561"/>
      <c r="E58" s="389">
        <v>14559</v>
      </c>
      <c r="F58" s="388">
        <f t="shared" si="2"/>
        <v>10833</v>
      </c>
      <c r="G58" s="466">
        <f t="shared" si="0"/>
        <v>7891</v>
      </c>
      <c r="H58" s="465">
        <v>90</v>
      </c>
    </row>
    <row r="59" spans="1:8" x14ac:dyDescent="0.2">
      <c r="A59" s="378">
        <v>75</v>
      </c>
      <c r="B59" s="386"/>
      <c r="C59" s="558">
        <f t="shared" si="1"/>
        <v>22.22</v>
      </c>
      <c r="D59" s="561"/>
      <c r="E59" s="389">
        <v>14559</v>
      </c>
      <c r="F59" s="388">
        <f t="shared" si="2"/>
        <v>10794</v>
      </c>
      <c r="G59" s="466">
        <f t="shared" si="0"/>
        <v>7863</v>
      </c>
      <c r="H59" s="465">
        <v>90</v>
      </c>
    </row>
    <row r="60" spans="1:8" x14ac:dyDescent="0.2">
      <c r="A60" s="378">
        <v>76</v>
      </c>
      <c r="B60" s="386"/>
      <c r="C60" s="558">
        <f t="shared" si="1"/>
        <v>22.29</v>
      </c>
      <c r="D60" s="561"/>
      <c r="E60" s="389">
        <v>14559</v>
      </c>
      <c r="F60" s="388">
        <f t="shared" si="2"/>
        <v>10761</v>
      </c>
      <c r="G60" s="466">
        <f t="shared" si="0"/>
        <v>7838</v>
      </c>
      <c r="H60" s="465">
        <v>90</v>
      </c>
    </row>
    <row r="61" spans="1:8" x14ac:dyDescent="0.2">
      <c r="A61" s="378">
        <v>77</v>
      </c>
      <c r="B61" s="386"/>
      <c r="C61" s="558">
        <f t="shared" si="1"/>
        <v>22.36</v>
      </c>
      <c r="D61" s="561"/>
      <c r="E61" s="389">
        <v>14559</v>
      </c>
      <c r="F61" s="388">
        <f t="shared" si="2"/>
        <v>10727</v>
      </c>
      <c r="G61" s="466">
        <f t="shared" si="0"/>
        <v>7813</v>
      </c>
      <c r="H61" s="465">
        <v>90</v>
      </c>
    </row>
    <row r="62" spans="1:8" x14ac:dyDescent="0.2">
      <c r="A62" s="378">
        <v>78</v>
      </c>
      <c r="B62" s="386"/>
      <c r="C62" s="558">
        <f t="shared" si="1"/>
        <v>22.44</v>
      </c>
      <c r="D62" s="561"/>
      <c r="E62" s="389">
        <v>14559</v>
      </c>
      <c r="F62" s="388">
        <f t="shared" si="2"/>
        <v>10689</v>
      </c>
      <c r="G62" s="466">
        <f t="shared" si="0"/>
        <v>7786</v>
      </c>
      <c r="H62" s="465">
        <v>90</v>
      </c>
    </row>
    <row r="63" spans="1:8" x14ac:dyDescent="0.2">
      <c r="A63" s="378">
        <v>79</v>
      </c>
      <c r="B63" s="386"/>
      <c r="C63" s="558">
        <f t="shared" si="1"/>
        <v>22.51</v>
      </c>
      <c r="D63" s="561"/>
      <c r="E63" s="389">
        <v>14559</v>
      </c>
      <c r="F63" s="388">
        <f t="shared" si="2"/>
        <v>10656</v>
      </c>
      <c r="G63" s="466">
        <f t="shared" si="0"/>
        <v>7761</v>
      </c>
      <c r="H63" s="465">
        <v>90</v>
      </c>
    </row>
    <row r="64" spans="1:8" x14ac:dyDescent="0.2">
      <c r="A64" s="378">
        <v>80</v>
      </c>
      <c r="B64" s="386"/>
      <c r="C64" s="558">
        <f t="shared" si="1"/>
        <v>22.58</v>
      </c>
      <c r="D64" s="561"/>
      <c r="E64" s="389">
        <v>14559</v>
      </c>
      <c r="F64" s="388">
        <f t="shared" si="2"/>
        <v>10624</v>
      </c>
      <c r="G64" s="466">
        <f t="shared" si="0"/>
        <v>7737</v>
      </c>
      <c r="H64" s="465">
        <v>90</v>
      </c>
    </row>
    <row r="65" spans="1:8" x14ac:dyDescent="0.2">
      <c r="A65" s="378">
        <v>81</v>
      </c>
      <c r="B65" s="386"/>
      <c r="C65" s="558">
        <f t="shared" si="1"/>
        <v>22.65</v>
      </c>
      <c r="D65" s="561"/>
      <c r="E65" s="389">
        <v>14559</v>
      </c>
      <c r="F65" s="388">
        <f t="shared" si="2"/>
        <v>10591</v>
      </c>
      <c r="G65" s="466">
        <f t="shared" si="0"/>
        <v>7713</v>
      </c>
      <c r="H65" s="465">
        <v>90</v>
      </c>
    </row>
    <row r="66" spans="1:8" x14ac:dyDescent="0.2">
      <c r="A66" s="378">
        <v>82</v>
      </c>
      <c r="B66" s="386"/>
      <c r="C66" s="558">
        <f t="shared" si="1"/>
        <v>22.72</v>
      </c>
      <c r="D66" s="561"/>
      <c r="E66" s="389">
        <v>14559</v>
      </c>
      <c r="F66" s="388">
        <f t="shared" si="2"/>
        <v>10559</v>
      </c>
      <c r="G66" s="466">
        <f t="shared" si="0"/>
        <v>7690</v>
      </c>
      <c r="H66" s="465">
        <v>90</v>
      </c>
    </row>
    <row r="67" spans="1:8" x14ac:dyDescent="0.2">
      <c r="A67" s="378">
        <v>83</v>
      </c>
      <c r="B67" s="386"/>
      <c r="C67" s="558">
        <f t="shared" si="1"/>
        <v>22.79</v>
      </c>
      <c r="D67" s="561"/>
      <c r="E67" s="389">
        <v>14559</v>
      </c>
      <c r="F67" s="388">
        <f t="shared" si="2"/>
        <v>10526</v>
      </c>
      <c r="G67" s="466">
        <f t="shared" si="0"/>
        <v>7666</v>
      </c>
      <c r="H67" s="465">
        <v>90</v>
      </c>
    </row>
    <row r="68" spans="1:8" x14ac:dyDescent="0.2">
      <c r="A68" s="378">
        <v>84</v>
      </c>
      <c r="B68" s="386"/>
      <c r="C68" s="558">
        <f t="shared" si="1"/>
        <v>22.86</v>
      </c>
      <c r="D68" s="561"/>
      <c r="E68" s="389">
        <v>14559</v>
      </c>
      <c r="F68" s="388">
        <f t="shared" si="2"/>
        <v>10495</v>
      </c>
      <c r="G68" s="466">
        <f t="shared" si="0"/>
        <v>7643</v>
      </c>
      <c r="H68" s="465">
        <v>90</v>
      </c>
    </row>
    <row r="69" spans="1:8" x14ac:dyDescent="0.2">
      <c r="A69" s="378">
        <v>85</v>
      </c>
      <c r="B69" s="386"/>
      <c r="C69" s="558">
        <f t="shared" si="1"/>
        <v>22.92</v>
      </c>
      <c r="D69" s="561"/>
      <c r="E69" s="389">
        <v>14559</v>
      </c>
      <c r="F69" s="388">
        <f t="shared" si="2"/>
        <v>10467</v>
      </c>
      <c r="G69" s="466">
        <f t="shared" si="0"/>
        <v>7623</v>
      </c>
      <c r="H69" s="465">
        <v>90</v>
      </c>
    </row>
    <row r="70" spans="1:8" x14ac:dyDescent="0.2">
      <c r="A70" s="378">
        <v>86</v>
      </c>
      <c r="B70" s="386"/>
      <c r="C70" s="558">
        <f t="shared" si="1"/>
        <v>22.99</v>
      </c>
      <c r="D70" s="561"/>
      <c r="E70" s="389">
        <v>14559</v>
      </c>
      <c r="F70" s="388">
        <f t="shared" si="2"/>
        <v>10436</v>
      </c>
      <c r="G70" s="466">
        <f t="shared" si="0"/>
        <v>7599</v>
      </c>
      <c r="H70" s="465">
        <v>90</v>
      </c>
    </row>
    <row r="71" spans="1:8" x14ac:dyDescent="0.2">
      <c r="A71" s="378">
        <v>87</v>
      </c>
      <c r="B71" s="386"/>
      <c r="C71" s="558">
        <f t="shared" si="1"/>
        <v>23.05</v>
      </c>
      <c r="D71" s="561"/>
      <c r="E71" s="389">
        <v>14559</v>
      </c>
      <c r="F71" s="388">
        <f t="shared" si="2"/>
        <v>10409</v>
      </c>
      <c r="G71" s="466">
        <f t="shared" si="0"/>
        <v>7580</v>
      </c>
      <c r="H71" s="465">
        <v>90</v>
      </c>
    </row>
    <row r="72" spans="1:8" x14ac:dyDescent="0.2">
      <c r="A72" s="378">
        <v>88</v>
      </c>
      <c r="B72" s="386"/>
      <c r="C72" s="558">
        <f t="shared" si="1"/>
        <v>23.12</v>
      </c>
      <c r="D72" s="561"/>
      <c r="E72" s="389">
        <v>14559</v>
      </c>
      <c r="F72" s="388">
        <f t="shared" si="2"/>
        <v>10378</v>
      </c>
      <c r="G72" s="466">
        <f t="shared" si="0"/>
        <v>7557</v>
      </c>
      <c r="H72" s="465">
        <v>90</v>
      </c>
    </row>
    <row r="73" spans="1:8" x14ac:dyDescent="0.2">
      <c r="A73" s="378">
        <v>89</v>
      </c>
      <c r="B73" s="386"/>
      <c r="C73" s="558">
        <f t="shared" si="1"/>
        <v>23.18</v>
      </c>
      <c r="D73" s="561"/>
      <c r="E73" s="389">
        <v>14559</v>
      </c>
      <c r="F73" s="388">
        <f t="shared" si="2"/>
        <v>10351</v>
      </c>
      <c r="G73" s="466">
        <f t="shared" si="0"/>
        <v>7537</v>
      </c>
      <c r="H73" s="465">
        <v>90</v>
      </c>
    </row>
    <row r="74" spans="1:8" x14ac:dyDescent="0.2">
      <c r="A74" s="378">
        <v>90</v>
      </c>
      <c r="B74" s="386"/>
      <c r="C74" s="558">
        <f t="shared" si="1"/>
        <v>23.25</v>
      </c>
      <c r="D74" s="561"/>
      <c r="E74" s="389">
        <v>14559</v>
      </c>
      <c r="F74" s="388">
        <f t="shared" si="2"/>
        <v>10320</v>
      </c>
      <c r="G74" s="466">
        <f t="shared" si="0"/>
        <v>7514</v>
      </c>
      <c r="H74" s="465">
        <v>90</v>
      </c>
    </row>
    <row r="75" spans="1:8" x14ac:dyDescent="0.2">
      <c r="A75" s="378">
        <v>91</v>
      </c>
      <c r="B75" s="386"/>
      <c r="C75" s="558">
        <f t="shared" si="1"/>
        <v>23.31</v>
      </c>
      <c r="D75" s="561"/>
      <c r="E75" s="389">
        <v>14559</v>
      </c>
      <c r="F75" s="388">
        <f t="shared" si="2"/>
        <v>10294</v>
      </c>
      <c r="G75" s="466">
        <f t="shared" si="0"/>
        <v>7495</v>
      </c>
      <c r="H75" s="465">
        <v>90</v>
      </c>
    </row>
    <row r="76" spans="1:8" x14ac:dyDescent="0.2">
      <c r="A76" s="378">
        <v>92</v>
      </c>
      <c r="B76" s="386"/>
      <c r="C76" s="558">
        <f t="shared" si="1"/>
        <v>23.37</v>
      </c>
      <c r="D76" s="561"/>
      <c r="E76" s="389">
        <v>14559</v>
      </c>
      <c r="F76" s="388">
        <f t="shared" si="2"/>
        <v>10267</v>
      </c>
      <c r="G76" s="466">
        <f t="shared" si="0"/>
        <v>7476</v>
      </c>
      <c r="H76" s="465">
        <v>90</v>
      </c>
    </row>
    <row r="77" spans="1:8" x14ac:dyDescent="0.2">
      <c r="A77" s="378">
        <v>93</v>
      </c>
      <c r="B77" s="386"/>
      <c r="C77" s="558">
        <f t="shared" si="1"/>
        <v>23.43</v>
      </c>
      <c r="D77" s="561"/>
      <c r="E77" s="389">
        <v>14559</v>
      </c>
      <c r="F77" s="388">
        <f t="shared" si="2"/>
        <v>10241</v>
      </c>
      <c r="G77" s="466">
        <f t="shared" ref="G77:G140" si="3">ROUND(12*(1/C77*E77),0)</f>
        <v>7457</v>
      </c>
      <c r="H77" s="465">
        <v>90</v>
      </c>
    </row>
    <row r="78" spans="1:8" x14ac:dyDescent="0.2">
      <c r="A78" s="378">
        <v>94</v>
      </c>
      <c r="B78" s="386"/>
      <c r="C78" s="558">
        <f t="shared" si="1"/>
        <v>23.49</v>
      </c>
      <c r="D78" s="561"/>
      <c r="E78" s="389">
        <v>14559</v>
      </c>
      <c r="F78" s="388">
        <f t="shared" si="2"/>
        <v>10215</v>
      </c>
      <c r="G78" s="466">
        <f t="shared" si="3"/>
        <v>7438</v>
      </c>
      <c r="H78" s="465">
        <v>90</v>
      </c>
    </row>
    <row r="79" spans="1:8" x14ac:dyDescent="0.2">
      <c r="A79" s="378">
        <v>95</v>
      </c>
      <c r="B79" s="386"/>
      <c r="C79" s="558">
        <f t="shared" ref="C79:C142" si="4">ROUND((10.899*LN(A79)+A79/200)*0.5-1.5,2)</f>
        <v>23.55</v>
      </c>
      <c r="D79" s="561"/>
      <c r="E79" s="389">
        <v>14559</v>
      </c>
      <c r="F79" s="388">
        <f t="shared" ref="F79:F142" si="5">ROUND(12*1.3614*(1/C79*E79)+H79,0)</f>
        <v>10190</v>
      </c>
      <c r="G79" s="466">
        <f t="shared" si="3"/>
        <v>7419</v>
      </c>
      <c r="H79" s="465">
        <v>90</v>
      </c>
    </row>
    <row r="80" spans="1:8" x14ac:dyDescent="0.2">
      <c r="A80" s="378">
        <v>96</v>
      </c>
      <c r="B80" s="386"/>
      <c r="C80" s="558">
        <f t="shared" si="4"/>
        <v>23.61</v>
      </c>
      <c r="D80" s="561"/>
      <c r="E80" s="389">
        <v>14559</v>
      </c>
      <c r="F80" s="388">
        <f t="shared" si="5"/>
        <v>10164</v>
      </c>
      <c r="G80" s="466">
        <f t="shared" si="3"/>
        <v>7400</v>
      </c>
      <c r="H80" s="465">
        <v>90</v>
      </c>
    </row>
    <row r="81" spans="1:8" x14ac:dyDescent="0.2">
      <c r="A81" s="378">
        <v>97</v>
      </c>
      <c r="B81" s="386"/>
      <c r="C81" s="558">
        <f t="shared" si="4"/>
        <v>23.67</v>
      </c>
      <c r="D81" s="561"/>
      <c r="E81" s="389">
        <v>14559</v>
      </c>
      <c r="F81" s="388">
        <f t="shared" si="5"/>
        <v>10138</v>
      </c>
      <c r="G81" s="466">
        <f t="shared" si="3"/>
        <v>7381</v>
      </c>
      <c r="H81" s="465">
        <v>90</v>
      </c>
    </row>
    <row r="82" spans="1:8" x14ac:dyDescent="0.2">
      <c r="A82" s="378">
        <v>98</v>
      </c>
      <c r="B82" s="386"/>
      <c r="C82" s="558">
        <f t="shared" si="4"/>
        <v>23.73</v>
      </c>
      <c r="D82" s="561"/>
      <c r="E82" s="389">
        <v>14559</v>
      </c>
      <c r="F82" s="388">
        <f t="shared" si="5"/>
        <v>10113</v>
      </c>
      <c r="G82" s="466">
        <f t="shared" si="3"/>
        <v>7362</v>
      </c>
      <c r="H82" s="465">
        <v>90</v>
      </c>
    </row>
    <row r="83" spans="1:8" x14ac:dyDescent="0.2">
      <c r="A83" s="378">
        <v>99</v>
      </c>
      <c r="B83" s="386"/>
      <c r="C83" s="558">
        <f t="shared" si="4"/>
        <v>23.79</v>
      </c>
      <c r="D83" s="561"/>
      <c r="E83" s="389">
        <v>14559</v>
      </c>
      <c r="F83" s="388">
        <f t="shared" si="5"/>
        <v>10088</v>
      </c>
      <c r="G83" s="466">
        <f t="shared" si="3"/>
        <v>7344</v>
      </c>
      <c r="H83" s="465">
        <v>90</v>
      </c>
    </row>
    <row r="84" spans="1:8" x14ac:dyDescent="0.2">
      <c r="A84" s="378">
        <v>100</v>
      </c>
      <c r="B84" s="386"/>
      <c r="C84" s="558">
        <f t="shared" si="4"/>
        <v>23.85</v>
      </c>
      <c r="D84" s="561"/>
      <c r="E84" s="389">
        <v>14559</v>
      </c>
      <c r="F84" s="388">
        <f t="shared" si="5"/>
        <v>10063</v>
      </c>
      <c r="G84" s="466">
        <f t="shared" si="3"/>
        <v>7325</v>
      </c>
      <c r="H84" s="465">
        <v>90</v>
      </c>
    </row>
    <row r="85" spans="1:8" x14ac:dyDescent="0.2">
      <c r="A85" s="378">
        <v>101</v>
      </c>
      <c r="B85" s="386"/>
      <c r="C85" s="558">
        <f t="shared" si="4"/>
        <v>23.9</v>
      </c>
      <c r="D85" s="561"/>
      <c r="E85" s="389">
        <v>14559</v>
      </c>
      <c r="F85" s="388">
        <f t="shared" si="5"/>
        <v>10042</v>
      </c>
      <c r="G85" s="466">
        <f t="shared" si="3"/>
        <v>7310</v>
      </c>
      <c r="H85" s="465">
        <v>90</v>
      </c>
    </row>
    <row r="86" spans="1:8" x14ac:dyDescent="0.2">
      <c r="A86" s="378">
        <v>102</v>
      </c>
      <c r="B86" s="386"/>
      <c r="C86" s="558">
        <f t="shared" si="4"/>
        <v>23.96</v>
      </c>
      <c r="D86" s="561"/>
      <c r="E86" s="389">
        <v>14559</v>
      </c>
      <c r="F86" s="388">
        <f t="shared" si="5"/>
        <v>10017</v>
      </c>
      <c r="G86" s="466">
        <f t="shared" si="3"/>
        <v>7292</v>
      </c>
      <c r="H86" s="465">
        <v>90</v>
      </c>
    </row>
    <row r="87" spans="1:8" x14ac:dyDescent="0.2">
      <c r="A87" s="378">
        <v>103</v>
      </c>
      <c r="B87" s="386"/>
      <c r="C87" s="558">
        <f t="shared" si="4"/>
        <v>24.01</v>
      </c>
      <c r="D87" s="561"/>
      <c r="E87" s="389">
        <v>14559</v>
      </c>
      <c r="F87" s="388">
        <f t="shared" si="5"/>
        <v>9996</v>
      </c>
      <c r="G87" s="466">
        <f t="shared" si="3"/>
        <v>7276</v>
      </c>
      <c r="H87" s="465">
        <v>90</v>
      </c>
    </row>
    <row r="88" spans="1:8" x14ac:dyDescent="0.2">
      <c r="A88" s="378">
        <v>104</v>
      </c>
      <c r="B88" s="386"/>
      <c r="C88" s="558">
        <f t="shared" si="4"/>
        <v>24.07</v>
      </c>
      <c r="D88" s="561"/>
      <c r="E88" s="389">
        <v>14559</v>
      </c>
      <c r="F88" s="388">
        <f t="shared" si="5"/>
        <v>9971</v>
      </c>
      <c r="G88" s="466">
        <f t="shared" si="3"/>
        <v>7258</v>
      </c>
      <c r="H88" s="465">
        <v>90</v>
      </c>
    </row>
    <row r="89" spans="1:8" x14ac:dyDescent="0.2">
      <c r="A89" s="378">
        <v>105</v>
      </c>
      <c r="B89" s="386"/>
      <c r="C89" s="558">
        <f t="shared" si="4"/>
        <v>24.12</v>
      </c>
      <c r="D89" s="561"/>
      <c r="E89" s="389">
        <v>14559</v>
      </c>
      <c r="F89" s="388">
        <f t="shared" si="5"/>
        <v>9951</v>
      </c>
      <c r="G89" s="466">
        <f t="shared" si="3"/>
        <v>7243</v>
      </c>
      <c r="H89" s="465">
        <v>90</v>
      </c>
    </row>
    <row r="90" spans="1:8" x14ac:dyDescent="0.2">
      <c r="A90" s="378">
        <v>106</v>
      </c>
      <c r="B90" s="386"/>
      <c r="C90" s="558">
        <f t="shared" si="4"/>
        <v>24.18</v>
      </c>
      <c r="D90" s="561"/>
      <c r="E90" s="389">
        <v>14559</v>
      </c>
      <c r="F90" s="388">
        <f t="shared" si="5"/>
        <v>9927</v>
      </c>
      <c r="G90" s="466">
        <f t="shared" si="3"/>
        <v>7225</v>
      </c>
      <c r="H90" s="465">
        <v>90</v>
      </c>
    </row>
    <row r="91" spans="1:8" x14ac:dyDescent="0.2">
      <c r="A91" s="378">
        <v>107</v>
      </c>
      <c r="B91" s="386"/>
      <c r="C91" s="558">
        <f t="shared" si="4"/>
        <v>24.23</v>
      </c>
      <c r="D91" s="561"/>
      <c r="E91" s="389">
        <v>14559</v>
      </c>
      <c r="F91" s="388">
        <f t="shared" si="5"/>
        <v>9906</v>
      </c>
      <c r="G91" s="466">
        <f t="shared" si="3"/>
        <v>7210</v>
      </c>
      <c r="H91" s="465">
        <v>90</v>
      </c>
    </row>
    <row r="92" spans="1:8" x14ac:dyDescent="0.2">
      <c r="A92" s="378">
        <v>108</v>
      </c>
      <c r="B92" s="386"/>
      <c r="C92" s="558">
        <f t="shared" si="4"/>
        <v>24.29</v>
      </c>
      <c r="D92" s="561"/>
      <c r="E92" s="389">
        <v>14559</v>
      </c>
      <c r="F92" s="388">
        <f t="shared" si="5"/>
        <v>9882</v>
      </c>
      <c r="G92" s="466">
        <f t="shared" si="3"/>
        <v>7193</v>
      </c>
      <c r="H92" s="465">
        <v>90</v>
      </c>
    </row>
    <row r="93" spans="1:8" x14ac:dyDescent="0.2">
      <c r="A93" s="378">
        <v>109</v>
      </c>
      <c r="B93" s="386"/>
      <c r="C93" s="558">
        <f t="shared" si="4"/>
        <v>24.34</v>
      </c>
      <c r="D93" s="561"/>
      <c r="E93" s="389">
        <v>14559</v>
      </c>
      <c r="F93" s="388">
        <f t="shared" si="5"/>
        <v>9862</v>
      </c>
      <c r="G93" s="466">
        <f t="shared" si="3"/>
        <v>7178</v>
      </c>
      <c r="H93" s="465">
        <v>90</v>
      </c>
    </row>
    <row r="94" spans="1:8" x14ac:dyDescent="0.2">
      <c r="A94" s="378">
        <v>110</v>
      </c>
      <c r="B94" s="386"/>
      <c r="C94" s="558">
        <f t="shared" si="4"/>
        <v>24.39</v>
      </c>
      <c r="D94" s="561"/>
      <c r="E94" s="389">
        <v>14559</v>
      </c>
      <c r="F94" s="388">
        <f t="shared" si="5"/>
        <v>9842</v>
      </c>
      <c r="G94" s="466">
        <f t="shared" si="3"/>
        <v>7163</v>
      </c>
      <c r="H94" s="465">
        <v>90</v>
      </c>
    </row>
    <row r="95" spans="1:8" x14ac:dyDescent="0.2">
      <c r="A95" s="378">
        <v>111</v>
      </c>
      <c r="B95" s="386"/>
      <c r="C95" s="558">
        <f t="shared" si="4"/>
        <v>24.44</v>
      </c>
      <c r="D95" s="561"/>
      <c r="E95" s="389">
        <v>14559</v>
      </c>
      <c r="F95" s="388">
        <f t="shared" si="5"/>
        <v>9822</v>
      </c>
      <c r="G95" s="466">
        <f t="shared" si="3"/>
        <v>7148</v>
      </c>
      <c r="H95" s="465">
        <v>90</v>
      </c>
    </row>
    <row r="96" spans="1:8" x14ac:dyDescent="0.2">
      <c r="A96" s="378">
        <v>112</v>
      </c>
      <c r="B96" s="386"/>
      <c r="C96" s="558">
        <f t="shared" si="4"/>
        <v>24.49</v>
      </c>
      <c r="D96" s="561"/>
      <c r="E96" s="389">
        <v>14559</v>
      </c>
      <c r="F96" s="388">
        <f t="shared" si="5"/>
        <v>9802</v>
      </c>
      <c r="G96" s="466">
        <f t="shared" si="3"/>
        <v>7134</v>
      </c>
      <c r="H96" s="465">
        <v>90</v>
      </c>
    </row>
    <row r="97" spans="1:8" x14ac:dyDescent="0.2">
      <c r="A97" s="378">
        <v>113</v>
      </c>
      <c r="B97" s="386"/>
      <c r="C97" s="558">
        <f t="shared" si="4"/>
        <v>24.54</v>
      </c>
      <c r="D97" s="561"/>
      <c r="E97" s="389">
        <v>14559</v>
      </c>
      <c r="F97" s="388">
        <f t="shared" si="5"/>
        <v>9782</v>
      </c>
      <c r="G97" s="466">
        <f t="shared" si="3"/>
        <v>7119</v>
      </c>
      <c r="H97" s="465">
        <v>90</v>
      </c>
    </row>
    <row r="98" spans="1:8" x14ac:dyDescent="0.2">
      <c r="A98" s="378">
        <v>114</v>
      </c>
      <c r="B98" s="386"/>
      <c r="C98" s="558">
        <f t="shared" si="4"/>
        <v>24.59</v>
      </c>
      <c r="D98" s="561"/>
      <c r="E98" s="389">
        <v>14559</v>
      </c>
      <c r="F98" s="388">
        <f t="shared" si="5"/>
        <v>9763</v>
      </c>
      <c r="G98" s="466">
        <f t="shared" si="3"/>
        <v>7105</v>
      </c>
      <c r="H98" s="465">
        <v>90</v>
      </c>
    </row>
    <row r="99" spans="1:8" x14ac:dyDescent="0.2">
      <c r="A99" s="378">
        <v>115</v>
      </c>
      <c r="B99" s="386"/>
      <c r="C99" s="558">
        <f t="shared" si="4"/>
        <v>24.65</v>
      </c>
      <c r="D99" s="561"/>
      <c r="E99" s="389">
        <v>14559</v>
      </c>
      <c r="F99" s="388">
        <f t="shared" si="5"/>
        <v>9739</v>
      </c>
      <c r="G99" s="466">
        <f t="shared" si="3"/>
        <v>7088</v>
      </c>
      <c r="H99" s="465">
        <v>90</v>
      </c>
    </row>
    <row r="100" spans="1:8" x14ac:dyDescent="0.2">
      <c r="A100" s="378">
        <v>116</v>
      </c>
      <c r="B100" s="386"/>
      <c r="C100" s="558">
        <f t="shared" si="4"/>
        <v>24.69</v>
      </c>
      <c r="D100" s="561"/>
      <c r="E100" s="389">
        <v>14559</v>
      </c>
      <c r="F100" s="388">
        <f t="shared" si="5"/>
        <v>9723</v>
      </c>
      <c r="G100" s="466">
        <f t="shared" si="3"/>
        <v>7076</v>
      </c>
      <c r="H100" s="465">
        <v>90</v>
      </c>
    </row>
    <row r="101" spans="1:8" x14ac:dyDescent="0.2">
      <c r="A101" s="378">
        <v>117</v>
      </c>
      <c r="B101" s="386"/>
      <c r="C101" s="558">
        <f t="shared" si="4"/>
        <v>24.74</v>
      </c>
      <c r="D101" s="561"/>
      <c r="E101" s="389">
        <v>14559</v>
      </c>
      <c r="F101" s="388">
        <f t="shared" si="5"/>
        <v>9704</v>
      </c>
      <c r="G101" s="466">
        <f t="shared" si="3"/>
        <v>7062</v>
      </c>
      <c r="H101" s="465">
        <v>90</v>
      </c>
    </row>
    <row r="102" spans="1:8" x14ac:dyDescent="0.2">
      <c r="A102" s="378">
        <v>118</v>
      </c>
      <c r="B102" s="386"/>
      <c r="C102" s="558">
        <f t="shared" si="4"/>
        <v>24.79</v>
      </c>
      <c r="D102" s="561"/>
      <c r="E102" s="389">
        <v>14559</v>
      </c>
      <c r="F102" s="388">
        <f t="shared" si="5"/>
        <v>9684</v>
      </c>
      <c r="G102" s="466">
        <f t="shared" si="3"/>
        <v>7048</v>
      </c>
      <c r="H102" s="465">
        <v>90</v>
      </c>
    </row>
    <row r="103" spans="1:8" x14ac:dyDescent="0.2">
      <c r="A103" s="378">
        <v>119</v>
      </c>
      <c r="B103" s="386"/>
      <c r="C103" s="558">
        <f t="shared" si="4"/>
        <v>24.84</v>
      </c>
      <c r="D103" s="561"/>
      <c r="E103" s="389">
        <v>14559</v>
      </c>
      <c r="F103" s="388">
        <f t="shared" si="5"/>
        <v>9665</v>
      </c>
      <c r="G103" s="466">
        <f t="shared" si="3"/>
        <v>7033</v>
      </c>
      <c r="H103" s="465">
        <v>90</v>
      </c>
    </row>
    <row r="104" spans="1:8" x14ac:dyDescent="0.2">
      <c r="A104" s="378">
        <v>120</v>
      </c>
      <c r="B104" s="386"/>
      <c r="C104" s="558">
        <f t="shared" si="4"/>
        <v>24.89</v>
      </c>
      <c r="D104" s="561"/>
      <c r="E104" s="389">
        <v>14559</v>
      </c>
      <c r="F104" s="388">
        <f t="shared" si="5"/>
        <v>9646</v>
      </c>
      <c r="G104" s="466">
        <f t="shared" si="3"/>
        <v>7019</v>
      </c>
      <c r="H104" s="465">
        <v>90</v>
      </c>
    </row>
    <row r="105" spans="1:8" x14ac:dyDescent="0.2">
      <c r="A105" s="378">
        <v>121</v>
      </c>
      <c r="B105" s="386"/>
      <c r="C105" s="558">
        <f t="shared" si="4"/>
        <v>24.94</v>
      </c>
      <c r="D105" s="561"/>
      <c r="E105" s="389">
        <v>14559</v>
      </c>
      <c r="F105" s="388">
        <f t="shared" si="5"/>
        <v>9627</v>
      </c>
      <c r="G105" s="466">
        <f t="shared" si="3"/>
        <v>7005</v>
      </c>
      <c r="H105" s="465">
        <v>90</v>
      </c>
    </row>
    <row r="106" spans="1:8" x14ac:dyDescent="0.2">
      <c r="A106" s="378">
        <v>122</v>
      </c>
      <c r="B106" s="386"/>
      <c r="C106" s="558">
        <f t="shared" si="4"/>
        <v>24.98</v>
      </c>
      <c r="D106" s="561"/>
      <c r="E106" s="389">
        <v>14559</v>
      </c>
      <c r="F106" s="388">
        <f t="shared" si="5"/>
        <v>9612</v>
      </c>
      <c r="G106" s="466">
        <f t="shared" si="3"/>
        <v>6994</v>
      </c>
      <c r="H106" s="465">
        <v>90</v>
      </c>
    </row>
    <row r="107" spans="1:8" x14ac:dyDescent="0.2">
      <c r="A107" s="378">
        <v>123</v>
      </c>
      <c r="B107" s="386"/>
      <c r="C107" s="558">
        <f t="shared" si="4"/>
        <v>25.03</v>
      </c>
      <c r="D107" s="561"/>
      <c r="E107" s="389">
        <v>14559</v>
      </c>
      <c r="F107" s="388">
        <f t="shared" si="5"/>
        <v>9592</v>
      </c>
      <c r="G107" s="466">
        <f t="shared" si="3"/>
        <v>6980</v>
      </c>
      <c r="H107" s="465">
        <v>90</v>
      </c>
    </row>
    <row r="108" spans="1:8" x14ac:dyDescent="0.2">
      <c r="A108" s="378">
        <v>124</v>
      </c>
      <c r="B108" s="386"/>
      <c r="C108" s="558">
        <f t="shared" si="4"/>
        <v>25.08</v>
      </c>
      <c r="D108" s="561"/>
      <c r="E108" s="389">
        <v>14559</v>
      </c>
      <c r="F108" s="388">
        <f t="shared" si="5"/>
        <v>9574</v>
      </c>
      <c r="G108" s="466">
        <f t="shared" si="3"/>
        <v>6966</v>
      </c>
      <c r="H108" s="465">
        <v>90</v>
      </c>
    </row>
    <row r="109" spans="1:8" x14ac:dyDescent="0.2">
      <c r="A109" s="378">
        <v>125</v>
      </c>
      <c r="B109" s="386"/>
      <c r="C109" s="558">
        <f t="shared" si="4"/>
        <v>25.12</v>
      </c>
      <c r="D109" s="561"/>
      <c r="E109" s="389">
        <v>14559</v>
      </c>
      <c r="F109" s="388">
        <f t="shared" si="5"/>
        <v>9558</v>
      </c>
      <c r="G109" s="466">
        <f t="shared" si="3"/>
        <v>6955</v>
      </c>
      <c r="H109" s="465">
        <v>90</v>
      </c>
    </row>
    <row r="110" spans="1:8" x14ac:dyDescent="0.2">
      <c r="A110" s="378">
        <v>126</v>
      </c>
      <c r="B110" s="386"/>
      <c r="C110" s="558">
        <f t="shared" si="4"/>
        <v>25.17</v>
      </c>
      <c r="D110" s="561"/>
      <c r="E110" s="389">
        <v>14559</v>
      </c>
      <c r="F110" s="388">
        <f t="shared" si="5"/>
        <v>9540</v>
      </c>
      <c r="G110" s="466">
        <f t="shared" si="3"/>
        <v>6941</v>
      </c>
      <c r="H110" s="465">
        <v>90</v>
      </c>
    </row>
    <row r="111" spans="1:8" x14ac:dyDescent="0.2">
      <c r="A111" s="378">
        <v>127</v>
      </c>
      <c r="B111" s="386"/>
      <c r="C111" s="558">
        <f t="shared" si="4"/>
        <v>25.22</v>
      </c>
      <c r="D111" s="561"/>
      <c r="E111" s="389">
        <v>14559</v>
      </c>
      <c r="F111" s="388">
        <f t="shared" si="5"/>
        <v>9521</v>
      </c>
      <c r="G111" s="466">
        <f t="shared" si="3"/>
        <v>6927</v>
      </c>
      <c r="H111" s="465">
        <v>90</v>
      </c>
    </row>
    <row r="112" spans="1:8" x14ac:dyDescent="0.2">
      <c r="A112" s="378">
        <v>128</v>
      </c>
      <c r="B112" s="386"/>
      <c r="C112" s="558">
        <f t="shared" si="4"/>
        <v>25.26</v>
      </c>
      <c r="D112" s="561"/>
      <c r="E112" s="389">
        <v>14559</v>
      </c>
      <c r="F112" s="388">
        <f t="shared" si="5"/>
        <v>9506</v>
      </c>
      <c r="G112" s="466">
        <f t="shared" si="3"/>
        <v>6916</v>
      </c>
      <c r="H112" s="465">
        <v>90</v>
      </c>
    </row>
    <row r="113" spans="1:8" x14ac:dyDescent="0.2">
      <c r="A113" s="378">
        <v>129</v>
      </c>
      <c r="B113" s="386"/>
      <c r="C113" s="558">
        <f t="shared" si="4"/>
        <v>25.31</v>
      </c>
      <c r="D113" s="561"/>
      <c r="E113" s="389">
        <v>14559</v>
      </c>
      <c r="F113" s="388">
        <f t="shared" si="5"/>
        <v>9487</v>
      </c>
      <c r="G113" s="466">
        <f t="shared" si="3"/>
        <v>6903</v>
      </c>
      <c r="H113" s="465">
        <v>90</v>
      </c>
    </row>
    <row r="114" spans="1:8" x14ac:dyDescent="0.2">
      <c r="A114" s="378">
        <v>130</v>
      </c>
      <c r="B114" s="386"/>
      <c r="C114" s="558">
        <f t="shared" si="4"/>
        <v>25.35</v>
      </c>
      <c r="D114" s="561"/>
      <c r="E114" s="389">
        <v>14559</v>
      </c>
      <c r="F114" s="388">
        <f t="shared" si="5"/>
        <v>9473</v>
      </c>
      <c r="G114" s="466">
        <f t="shared" si="3"/>
        <v>6892</v>
      </c>
      <c r="H114" s="465">
        <v>90</v>
      </c>
    </row>
    <row r="115" spans="1:8" x14ac:dyDescent="0.2">
      <c r="A115" s="378">
        <v>131</v>
      </c>
      <c r="B115" s="386"/>
      <c r="C115" s="558">
        <f t="shared" si="4"/>
        <v>25.39</v>
      </c>
      <c r="D115" s="561"/>
      <c r="E115" s="389">
        <v>14559</v>
      </c>
      <c r="F115" s="388">
        <f t="shared" si="5"/>
        <v>9458</v>
      </c>
      <c r="G115" s="466">
        <f t="shared" si="3"/>
        <v>6881</v>
      </c>
      <c r="H115" s="465">
        <v>90</v>
      </c>
    </row>
    <row r="116" spans="1:8" x14ac:dyDescent="0.2">
      <c r="A116" s="378">
        <v>132</v>
      </c>
      <c r="B116" s="386"/>
      <c r="C116" s="558">
        <f t="shared" si="4"/>
        <v>25.44</v>
      </c>
      <c r="D116" s="561"/>
      <c r="E116" s="389">
        <v>14559</v>
      </c>
      <c r="F116" s="388">
        <f t="shared" si="5"/>
        <v>9439</v>
      </c>
      <c r="G116" s="466">
        <f t="shared" si="3"/>
        <v>6867</v>
      </c>
      <c r="H116" s="465">
        <v>90</v>
      </c>
    </row>
    <row r="117" spans="1:8" x14ac:dyDescent="0.2">
      <c r="A117" s="378">
        <v>133</v>
      </c>
      <c r="B117" s="386"/>
      <c r="C117" s="558">
        <f t="shared" si="4"/>
        <v>25.48</v>
      </c>
      <c r="D117" s="561"/>
      <c r="E117" s="389">
        <v>14559</v>
      </c>
      <c r="F117" s="388">
        <f t="shared" si="5"/>
        <v>9425</v>
      </c>
      <c r="G117" s="466">
        <f t="shared" si="3"/>
        <v>6857</v>
      </c>
      <c r="H117" s="465">
        <v>90</v>
      </c>
    </row>
    <row r="118" spans="1:8" x14ac:dyDescent="0.2">
      <c r="A118" s="378">
        <v>134</v>
      </c>
      <c r="B118" s="386"/>
      <c r="C118" s="558">
        <f t="shared" si="4"/>
        <v>25.53</v>
      </c>
      <c r="D118" s="561"/>
      <c r="E118" s="389">
        <v>14559</v>
      </c>
      <c r="F118" s="388">
        <f t="shared" si="5"/>
        <v>9406</v>
      </c>
      <c r="G118" s="466">
        <f t="shared" si="3"/>
        <v>6843</v>
      </c>
      <c r="H118" s="465">
        <v>90</v>
      </c>
    </row>
    <row r="119" spans="1:8" x14ac:dyDescent="0.2">
      <c r="A119" s="378">
        <v>135</v>
      </c>
      <c r="B119" s="386"/>
      <c r="C119" s="558">
        <f t="shared" si="4"/>
        <v>25.57</v>
      </c>
      <c r="D119" s="561"/>
      <c r="E119" s="389">
        <v>14559</v>
      </c>
      <c r="F119" s="388">
        <f t="shared" si="5"/>
        <v>9392</v>
      </c>
      <c r="G119" s="466">
        <f t="shared" si="3"/>
        <v>6833</v>
      </c>
      <c r="H119" s="465">
        <v>90</v>
      </c>
    </row>
    <row r="120" spans="1:8" x14ac:dyDescent="0.2">
      <c r="A120" s="378">
        <v>136</v>
      </c>
      <c r="B120" s="386"/>
      <c r="C120" s="558">
        <f t="shared" si="4"/>
        <v>25.61</v>
      </c>
      <c r="D120" s="561"/>
      <c r="E120" s="389">
        <v>14559</v>
      </c>
      <c r="F120" s="388">
        <f t="shared" si="5"/>
        <v>9377</v>
      </c>
      <c r="G120" s="466">
        <f t="shared" si="3"/>
        <v>6822</v>
      </c>
      <c r="H120" s="465">
        <v>90</v>
      </c>
    </row>
    <row r="121" spans="1:8" x14ac:dyDescent="0.2">
      <c r="A121" s="378">
        <v>137</v>
      </c>
      <c r="B121" s="386"/>
      <c r="C121" s="558">
        <f t="shared" si="4"/>
        <v>25.65</v>
      </c>
      <c r="D121" s="561"/>
      <c r="E121" s="389">
        <v>14559</v>
      </c>
      <c r="F121" s="388">
        <f t="shared" si="5"/>
        <v>9363</v>
      </c>
      <c r="G121" s="466">
        <f t="shared" si="3"/>
        <v>6811</v>
      </c>
      <c r="H121" s="465">
        <v>90</v>
      </c>
    </row>
    <row r="122" spans="1:8" x14ac:dyDescent="0.2">
      <c r="A122" s="378">
        <v>138</v>
      </c>
      <c r="B122" s="386"/>
      <c r="C122" s="558">
        <f t="shared" si="4"/>
        <v>25.7</v>
      </c>
      <c r="D122" s="561"/>
      <c r="E122" s="389">
        <v>14559</v>
      </c>
      <c r="F122" s="388">
        <f t="shared" si="5"/>
        <v>9345</v>
      </c>
      <c r="G122" s="466">
        <f t="shared" si="3"/>
        <v>6798</v>
      </c>
      <c r="H122" s="465">
        <v>90</v>
      </c>
    </row>
    <row r="123" spans="1:8" x14ac:dyDescent="0.2">
      <c r="A123" s="378">
        <v>139</v>
      </c>
      <c r="B123" s="386"/>
      <c r="C123" s="558">
        <f t="shared" si="4"/>
        <v>25.74</v>
      </c>
      <c r="D123" s="561"/>
      <c r="E123" s="389">
        <v>14559</v>
      </c>
      <c r="F123" s="388">
        <f t="shared" si="5"/>
        <v>9330</v>
      </c>
      <c r="G123" s="466">
        <f t="shared" si="3"/>
        <v>6787</v>
      </c>
      <c r="H123" s="465">
        <v>90</v>
      </c>
    </row>
    <row r="124" spans="1:8" x14ac:dyDescent="0.2">
      <c r="A124" s="378">
        <v>140</v>
      </c>
      <c r="B124" s="386"/>
      <c r="C124" s="558">
        <f t="shared" si="4"/>
        <v>25.78</v>
      </c>
      <c r="D124" s="561"/>
      <c r="E124" s="389">
        <v>14559</v>
      </c>
      <c r="F124" s="388">
        <f t="shared" si="5"/>
        <v>9316</v>
      </c>
      <c r="G124" s="466">
        <f t="shared" si="3"/>
        <v>6777</v>
      </c>
      <c r="H124" s="465">
        <v>90</v>
      </c>
    </row>
    <row r="125" spans="1:8" x14ac:dyDescent="0.2">
      <c r="A125" s="378">
        <v>141</v>
      </c>
      <c r="B125" s="386"/>
      <c r="C125" s="558">
        <f t="shared" si="4"/>
        <v>25.82</v>
      </c>
      <c r="D125" s="561"/>
      <c r="E125" s="389">
        <v>14559</v>
      </c>
      <c r="F125" s="388">
        <f t="shared" si="5"/>
        <v>9302</v>
      </c>
      <c r="G125" s="466">
        <f t="shared" si="3"/>
        <v>6766</v>
      </c>
      <c r="H125" s="465">
        <v>90</v>
      </c>
    </row>
    <row r="126" spans="1:8" x14ac:dyDescent="0.2">
      <c r="A126" s="378">
        <v>142</v>
      </c>
      <c r="B126" s="386"/>
      <c r="C126" s="558">
        <f t="shared" si="4"/>
        <v>25.86</v>
      </c>
      <c r="D126" s="561"/>
      <c r="E126" s="389">
        <v>14559</v>
      </c>
      <c r="F126" s="388">
        <f t="shared" si="5"/>
        <v>9288</v>
      </c>
      <c r="G126" s="466">
        <f t="shared" si="3"/>
        <v>6756</v>
      </c>
      <c r="H126" s="465">
        <v>90</v>
      </c>
    </row>
    <row r="127" spans="1:8" x14ac:dyDescent="0.2">
      <c r="A127" s="378">
        <v>143</v>
      </c>
      <c r="B127" s="386"/>
      <c r="C127" s="558">
        <f t="shared" si="4"/>
        <v>25.9</v>
      </c>
      <c r="D127" s="561"/>
      <c r="E127" s="389">
        <v>14559</v>
      </c>
      <c r="F127" s="388">
        <f t="shared" si="5"/>
        <v>9273</v>
      </c>
      <c r="G127" s="466">
        <f t="shared" si="3"/>
        <v>6745</v>
      </c>
      <c r="H127" s="465">
        <v>90</v>
      </c>
    </row>
    <row r="128" spans="1:8" x14ac:dyDescent="0.2">
      <c r="A128" s="378">
        <v>144</v>
      </c>
      <c r="B128" s="386"/>
      <c r="C128" s="558">
        <f t="shared" si="4"/>
        <v>25.94</v>
      </c>
      <c r="D128" s="561"/>
      <c r="E128" s="389">
        <v>14559</v>
      </c>
      <c r="F128" s="388">
        <f t="shared" si="5"/>
        <v>9259</v>
      </c>
      <c r="G128" s="466">
        <f t="shared" si="3"/>
        <v>6735</v>
      </c>
      <c r="H128" s="465">
        <v>90</v>
      </c>
    </row>
    <row r="129" spans="1:8" x14ac:dyDescent="0.2">
      <c r="A129" s="378">
        <v>145</v>
      </c>
      <c r="B129" s="386"/>
      <c r="C129" s="558">
        <f t="shared" si="4"/>
        <v>25.98</v>
      </c>
      <c r="D129" s="561"/>
      <c r="E129" s="389">
        <v>14559</v>
      </c>
      <c r="F129" s="388">
        <f t="shared" si="5"/>
        <v>9245</v>
      </c>
      <c r="G129" s="466">
        <f t="shared" si="3"/>
        <v>6725</v>
      </c>
      <c r="H129" s="465">
        <v>90</v>
      </c>
    </row>
    <row r="130" spans="1:8" x14ac:dyDescent="0.2">
      <c r="A130" s="378">
        <v>146</v>
      </c>
      <c r="B130" s="386"/>
      <c r="C130" s="558">
        <f t="shared" si="4"/>
        <v>26.02</v>
      </c>
      <c r="D130" s="561"/>
      <c r="E130" s="389">
        <v>14559</v>
      </c>
      <c r="F130" s="388">
        <f t="shared" si="5"/>
        <v>9231</v>
      </c>
      <c r="G130" s="466">
        <f t="shared" si="3"/>
        <v>6714</v>
      </c>
      <c r="H130" s="465">
        <v>90</v>
      </c>
    </row>
    <row r="131" spans="1:8" x14ac:dyDescent="0.2">
      <c r="A131" s="378">
        <v>147</v>
      </c>
      <c r="B131" s="386"/>
      <c r="C131" s="558">
        <f t="shared" si="4"/>
        <v>26.06</v>
      </c>
      <c r="D131" s="561"/>
      <c r="E131" s="389">
        <v>14559</v>
      </c>
      <c r="F131" s="388">
        <f t="shared" si="5"/>
        <v>9217</v>
      </c>
      <c r="G131" s="466">
        <f t="shared" si="3"/>
        <v>6704</v>
      </c>
      <c r="H131" s="465">
        <v>90</v>
      </c>
    </row>
    <row r="132" spans="1:8" x14ac:dyDescent="0.2">
      <c r="A132" s="378">
        <v>148</v>
      </c>
      <c r="B132" s="386"/>
      <c r="C132" s="558">
        <f t="shared" si="4"/>
        <v>26.1</v>
      </c>
      <c r="D132" s="561"/>
      <c r="E132" s="389">
        <v>14559</v>
      </c>
      <c r="F132" s="388">
        <f t="shared" si="5"/>
        <v>9203</v>
      </c>
      <c r="G132" s="466">
        <f t="shared" si="3"/>
        <v>6694</v>
      </c>
      <c r="H132" s="465">
        <v>90</v>
      </c>
    </row>
    <row r="133" spans="1:8" x14ac:dyDescent="0.2">
      <c r="A133" s="378">
        <v>149</v>
      </c>
      <c r="B133" s="386"/>
      <c r="C133" s="558">
        <f t="shared" si="4"/>
        <v>26.14</v>
      </c>
      <c r="D133" s="561"/>
      <c r="E133" s="389">
        <v>14559</v>
      </c>
      <c r="F133" s="388">
        <f t="shared" si="5"/>
        <v>9189</v>
      </c>
      <c r="G133" s="466">
        <f t="shared" si="3"/>
        <v>6684</v>
      </c>
      <c r="H133" s="465">
        <v>90</v>
      </c>
    </row>
    <row r="134" spans="1:8" x14ac:dyDescent="0.2">
      <c r="A134" s="378">
        <v>150</v>
      </c>
      <c r="B134" s="386"/>
      <c r="C134" s="558">
        <f t="shared" si="4"/>
        <v>26.18</v>
      </c>
      <c r="D134" s="561"/>
      <c r="E134" s="389">
        <v>14559</v>
      </c>
      <c r="F134" s="388">
        <f t="shared" si="5"/>
        <v>9175</v>
      </c>
      <c r="G134" s="466">
        <f t="shared" si="3"/>
        <v>6673</v>
      </c>
      <c r="H134" s="465">
        <v>90</v>
      </c>
    </row>
    <row r="135" spans="1:8" x14ac:dyDescent="0.2">
      <c r="A135" s="378">
        <v>151</v>
      </c>
      <c r="B135" s="386"/>
      <c r="C135" s="558">
        <f t="shared" si="4"/>
        <v>26.22</v>
      </c>
      <c r="D135" s="561"/>
      <c r="E135" s="389">
        <v>14559</v>
      </c>
      <c r="F135" s="388">
        <f t="shared" si="5"/>
        <v>9161</v>
      </c>
      <c r="G135" s="466">
        <f t="shared" si="3"/>
        <v>6663</v>
      </c>
      <c r="H135" s="465">
        <v>90</v>
      </c>
    </row>
    <row r="136" spans="1:8" x14ac:dyDescent="0.2">
      <c r="A136" s="378">
        <v>152</v>
      </c>
      <c r="B136" s="386"/>
      <c r="C136" s="558">
        <f t="shared" si="4"/>
        <v>26.26</v>
      </c>
      <c r="D136" s="561"/>
      <c r="E136" s="389">
        <v>14559</v>
      </c>
      <c r="F136" s="388">
        <f t="shared" si="5"/>
        <v>9147</v>
      </c>
      <c r="G136" s="466">
        <f t="shared" si="3"/>
        <v>6653</v>
      </c>
      <c r="H136" s="465">
        <v>90</v>
      </c>
    </row>
    <row r="137" spans="1:8" x14ac:dyDescent="0.2">
      <c r="A137" s="378">
        <v>153</v>
      </c>
      <c r="B137" s="386"/>
      <c r="C137" s="558">
        <f t="shared" si="4"/>
        <v>26.3</v>
      </c>
      <c r="D137" s="561"/>
      <c r="E137" s="389">
        <v>14559</v>
      </c>
      <c r="F137" s="388">
        <f t="shared" si="5"/>
        <v>9134</v>
      </c>
      <c r="G137" s="466">
        <f t="shared" si="3"/>
        <v>6643</v>
      </c>
      <c r="H137" s="465">
        <v>90</v>
      </c>
    </row>
    <row r="138" spans="1:8" x14ac:dyDescent="0.2">
      <c r="A138" s="378">
        <v>154</v>
      </c>
      <c r="B138" s="386"/>
      <c r="C138" s="558">
        <f t="shared" si="4"/>
        <v>26.33</v>
      </c>
      <c r="D138" s="561"/>
      <c r="E138" s="389">
        <v>14559</v>
      </c>
      <c r="F138" s="388">
        <f t="shared" si="5"/>
        <v>9123</v>
      </c>
      <c r="G138" s="466">
        <f t="shared" si="3"/>
        <v>6635</v>
      </c>
      <c r="H138" s="465">
        <v>90</v>
      </c>
    </row>
    <row r="139" spans="1:8" x14ac:dyDescent="0.2">
      <c r="A139" s="378">
        <v>155</v>
      </c>
      <c r="B139" s="386"/>
      <c r="C139" s="558">
        <f t="shared" si="4"/>
        <v>26.37</v>
      </c>
      <c r="D139" s="561"/>
      <c r="E139" s="389">
        <v>14559</v>
      </c>
      <c r="F139" s="388">
        <f t="shared" si="5"/>
        <v>9110</v>
      </c>
      <c r="G139" s="466">
        <f t="shared" si="3"/>
        <v>6625</v>
      </c>
      <c r="H139" s="465">
        <v>90</v>
      </c>
    </row>
    <row r="140" spans="1:8" x14ac:dyDescent="0.2">
      <c r="A140" s="378">
        <v>156</v>
      </c>
      <c r="B140" s="386"/>
      <c r="C140" s="558">
        <f t="shared" si="4"/>
        <v>26.41</v>
      </c>
      <c r="D140" s="561"/>
      <c r="E140" s="389">
        <v>14559</v>
      </c>
      <c r="F140" s="388">
        <f t="shared" si="5"/>
        <v>9096</v>
      </c>
      <c r="G140" s="466">
        <f t="shared" si="3"/>
        <v>6615</v>
      </c>
      <c r="H140" s="465">
        <v>90</v>
      </c>
    </row>
    <row r="141" spans="1:8" x14ac:dyDescent="0.2">
      <c r="A141" s="378">
        <v>157</v>
      </c>
      <c r="B141" s="386"/>
      <c r="C141" s="558">
        <f t="shared" si="4"/>
        <v>26.45</v>
      </c>
      <c r="D141" s="561"/>
      <c r="E141" s="389">
        <v>14559</v>
      </c>
      <c r="F141" s="388">
        <f t="shared" si="5"/>
        <v>9082</v>
      </c>
      <c r="G141" s="466">
        <f t="shared" ref="G141:G204" si="6">ROUND(12*(1/C141*E141),0)</f>
        <v>6605</v>
      </c>
      <c r="H141" s="465">
        <v>90</v>
      </c>
    </row>
    <row r="142" spans="1:8" x14ac:dyDescent="0.2">
      <c r="A142" s="378">
        <v>158</v>
      </c>
      <c r="B142" s="386"/>
      <c r="C142" s="558">
        <f t="shared" si="4"/>
        <v>26.48</v>
      </c>
      <c r="D142" s="561"/>
      <c r="E142" s="389">
        <v>14559</v>
      </c>
      <c r="F142" s="388">
        <f t="shared" si="5"/>
        <v>9072</v>
      </c>
      <c r="G142" s="466">
        <f t="shared" si="6"/>
        <v>6598</v>
      </c>
      <c r="H142" s="465">
        <v>90</v>
      </c>
    </row>
    <row r="143" spans="1:8" x14ac:dyDescent="0.2">
      <c r="A143" s="378">
        <v>159</v>
      </c>
      <c r="B143" s="386"/>
      <c r="C143" s="558">
        <f t="shared" ref="C143:C206" si="7">ROUND((10.899*LN(A143)+A143/200)*0.5-1.5,2)</f>
        <v>26.52</v>
      </c>
      <c r="D143" s="561"/>
      <c r="E143" s="389">
        <v>14559</v>
      </c>
      <c r="F143" s="388">
        <f t="shared" ref="F143:F206" si="8">ROUND(12*1.3614*(1/C143*E143)+H143,0)</f>
        <v>9059</v>
      </c>
      <c r="G143" s="466">
        <f t="shared" si="6"/>
        <v>6588</v>
      </c>
      <c r="H143" s="465">
        <v>90</v>
      </c>
    </row>
    <row r="144" spans="1:8" x14ac:dyDescent="0.2">
      <c r="A144" s="378">
        <v>160</v>
      </c>
      <c r="B144" s="386"/>
      <c r="C144" s="558">
        <f t="shared" si="7"/>
        <v>26.56</v>
      </c>
      <c r="D144" s="561"/>
      <c r="E144" s="389">
        <v>14559</v>
      </c>
      <c r="F144" s="388">
        <f t="shared" si="8"/>
        <v>9045</v>
      </c>
      <c r="G144" s="466">
        <f t="shared" si="6"/>
        <v>6578</v>
      </c>
      <c r="H144" s="465">
        <v>90</v>
      </c>
    </row>
    <row r="145" spans="1:8" x14ac:dyDescent="0.2">
      <c r="A145" s="378">
        <v>161</v>
      </c>
      <c r="B145" s="386"/>
      <c r="C145" s="558">
        <f t="shared" si="7"/>
        <v>26.59</v>
      </c>
      <c r="D145" s="561"/>
      <c r="E145" s="389">
        <v>14559</v>
      </c>
      <c r="F145" s="388">
        <f t="shared" si="8"/>
        <v>9035</v>
      </c>
      <c r="G145" s="466">
        <f t="shared" si="6"/>
        <v>6570</v>
      </c>
      <c r="H145" s="465">
        <v>90</v>
      </c>
    </row>
    <row r="146" spans="1:8" x14ac:dyDescent="0.2">
      <c r="A146" s="378">
        <v>162</v>
      </c>
      <c r="B146" s="386"/>
      <c r="C146" s="558">
        <f t="shared" si="7"/>
        <v>26.63</v>
      </c>
      <c r="D146" s="561"/>
      <c r="E146" s="389">
        <v>14559</v>
      </c>
      <c r="F146" s="388">
        <f t="shared" si="8"/>
        <v>9022</v>
      </c>
      <c r="G146" s="466">
        <f t="shared" si="6"/>
        <v>6561</v>
      </c>
      <c r="H146" s="465">
        <v>90</v>
      </c>
    </row>
    <row r="147" spans="1:8" x14ac:dyDescent="0.2">
      <c r="A147" s="378">
        <v>163</v>
      </c>
      <c r="B147" s="386"/>
      <c r="C147" s="558">
        <f t="shared" si="7"/>
        <v>26.67</v>
      </c>
      <c r="D147" s="561"/>
      <c r="E147" s="389">
        <v>14559</v>
      </c>
      <c r="F147" s="388">
        <f t="shared" si="8"/>
        <v>9008</v>
      </c>
      <c r="G147" s="466">
        <f t="shared" si="6"/>
        <v>6551</v>
      </c>
      <c r="H147" s="465">
        <v>90</v>
      </c>
    </row>
    <row r="148" spans="1:8" x14ac:dyDescent="0.2">
      <c r="A148" s="378">
        <v>164</v>
      </c>
      <c r="B148" s="386"/>
      <c r="C148" s="558">
        <f t="shared" si="7"/>
        <v>26.7</v>
      </c>
      <c r="D148" s="561"/>
      <c r="E148" s="389">
        <v>14559</v>
      </c>
      <c r="F148" s="388">
        <f t="shared" si="8"/>
        <v>8998</v>
      </c>
      <c r="G148" s="466">
        <f t="shared" si="6"/>
        <v>6543</v>
      </c>
      <c r="H148" s="465">
        <v>90</v>
      </c>
    </row>
    <row r="149" spans="1:8" x14ac:dyDescent="0.2">
      <c r="A149" s="378">
        <v>165</v>
      </c>
      <c r="B149" s="386"/>
      <c r="C149" s="558">
        <f t="shared" si="7"/>
        <v>26.74</v>
      </c>
      <c r="D149" s="561"/>
      <c r="E149" s="389">
        <v>14559</v>
      </c>
      <c r="F149" s="388">
        <f t="shared" si="8"/>
        <v>8985</v>
      </c>
      <c r="G149" s="466">
        <f t="shared" si="6"/>
        <v>6534</v>
      </c>
      <c r="H149" s="465">
        <v>90</v>
      </c>
    </row>
    <row r="150" spans="1:8" x14ac:dyDescent="0.2">
      <c r="A150" s="378">
        <v>166</v>
      </c>
      <c r="B150" s="386"/>
      <c r="C150" s="558">
        <f t="shared" si="7"/>
        <v>26.77</v>
      </c>
      <c r="D150" s="561"/>
      <c r="E150" s="389">
        <v>14559</v>
      </c>
      <c r="F150" s="388">
        <f t="shared" si="8"/>
        <v>8975</v>
      </c>
      <c r="G150" s="466">
        <f t="shared" si="6"/>
        <v>6526</v>
      </c>
      <c r="H150" s="465">
        <v>90</v>
      </c>
    </row>
    <row r="151" spans="1:8" x14ac:dyDescent="0.2">
      <c r="A151" s="378">
        <v>167</v>
      </c>
      <c r="B151" s="386"/>
      <c r="C151" s="558">
        <f t="shared" si="7"/>
        <v>26.81</v>
      </c>
      <c r="D151" s="561"/>
      <c r="E151" s="389">
        <v>14559</v>
      </c>
      <c r="F151" s="388">
        <f t="shared" si="8"/>
        <v>8962</v>
      </c>
      <c r="G151" s="466">
        <f t="shared" si="6"/>
        <v>6517</v>
      </c>
      <c r="H151" s="465">
        <v>90</v>
      </c>
    </row>
    <row r="152" spans="1:8" x14ac:dyDescent="0.2">
      <c r="A152" s="378">
        <v>168</v>
      </c>
      <c r="B152" s="386"/>
      <c r="C152" s="558">
        <f t="shared" si="7"/>
        <v>26.84</v>
      </c>
      <c r="D152" s="561"/>
      <c r="E152" s="389">
        <v>14559</v>
      </c>
      <c r="F152" s="388">
        <f t="shared" si="8"/>
        <v>8952</v>
      </c>
      <c r="G152" s="466">
        <f t="shared" si="6"/>
        <v>6509</v>
      </c>
      <c r="H152" s="465">
        <v>90</v>
      </c>
    </row>
    <row r="153" spans="1:8" x14ac:dyDescent="0.2">
      <c r="A153" s="378">
        <v>169</v>
      </c>
      <c r="B153" s="386"/>
      <c r="C153" s="558">
        <f t="shared" si="7"/>
        <v>26.88</v>
      </c>
      <c r="D153" s="561"/>
      <c r="E153" s="389">
        <v>14559</v>
      </c>
      <c r="F153" s="388">
        <f t="shared" si="8"/>
        <v>8938</v>
      </c>
      <c r="G153" s="466">
        <f t="shared" si="6"/>
        <v>6500</v>
      </c>
      <c r="H153" s="465">
        <v>90</v>
      </c>
    </row>
    <row r="154" spans="1:8" x14ac:dyDescent="0.2">
      <c r="A154" s="378">
        <v>170</v>
      </c>
      <c r="B154" s="386"/>
      <c r="C154" s="558">
        <f t="shared" si="7"/>
        <v>26.91</v>
      </c>
      <c r="D154" s="561"/>
      <c r="E154" s="389">
        <v>14559</v>
      </c>
      <c r="F154" s="388">
        <f t="shared" si="8"/>
        <v>8929</v>
      </c>
      <c r="G154" s="466">
        <f t="shared" si="6"/>
        <v>6492</v>
      </c>
      <c r="H154" s="465">
        <v>90</v>
      </c>
    </row>
    <row r="155" spans="1:8" x14ac:dyDescent="0.2">
      <c r="A155" s="378">
        <v>171</v>
      </c>
      <c r="B155" s="386"/>
      <c r="C155" s="558">
        <f t="shared" si="7"/>
        <v>26.95</v>
      </c>
      <c r="D155" s="561"/>
      <c r="E155" s="389">
        <v>14559</v>
      </c>
      <c r="F155" s="388">
        <f t="shared" si="8"/>
        <v>8916</v>
      </c>
      <c r="G155" s="466">
        <f t="shared" si="6"/>
        <v>6483</v>
      </c>
      <c r="H155" s="465">
        <v>90</v>
      </c>
    </row>
    <row r="156" spans="1:8" x14ac:dyDescent="0.2">
      <c r="A156" s="378">
        <v>172</v>
      </c>
      <c r="B156" s="386"/>
      <c r="C156" s="558">
        <f t="shared" si="7"/>
        <v>26.98</v>
      </c>
      <c r="D156" s="561"/>
      <c r="E156" s="389">
        <v>14559</v>
      </c>
      <c r="F156" s="388">
        <f t="shared" si="8"/>
        <v>8906</v>
      </c>
      <c r="G156" s="466">
        <f t="shared" si="6"/>
        <v>6475</v>
      </c>
      <c r="H156" s="465">
        <v>90</v>
      </c>
    </row>
    <row r="157" spans="1:8" x14ac:dyDescent="0.2">
      <c r="A157" s="378">
        <v>173</v>
      </c>
      <c r="B157" s="386"/>
      <c r="C157" s="558">
        <f t="shared" si="7"/>
        <v>27.02</v>
      </c>
      <c r="D157" s="561"/>
      <c r="E157" s="389">
        <v>14559</v>
      </c>
      <c r="F157" s="388">
        <f t="shared" si="8"/>
        <v>8893</v>
      </c>
      <c r="G157" s="466">
        <f t="shared" si="6"/>
        <v>6466</v>
      </c>
      <c r="H157" s="465">
        <v>90</v>
      </c>
    </row>
    <row r="158" spans="1:8" x14ac:dyDescent="0.2">
      <c r="A158" s="378">
        <v>174</v>
      </c>
      <c r="B158" s="386"/>
      <c r="C158" s="558">
        <f t="shared" si="7"/>
        <v>27.05</v>
      </c>
      <c r="D158" s="561"/>
      <c r="E158" s="389">
        <v>14559</v>
      </c>
      <c r="F158" s="388">
        <f t="shared" si="8"/>
        <v>8883</v>
      </c>
      <c r="G158" s="466">
        <f t="shared" si="6"/>
        <v>6459</v>
      </c>
      <c r="H158" s="465">
        <v>90</v>
      </c>
    </row>
    <row r="159" spans="1:8" x14ac:dyDescent="0.2">
      <c r="A159" s="378">
        <v>175</v>
      </c>
      <c r="B159" s="386"/>
      <c r="C159" s="558">
        <f t="shared" si="7"/>
        <v>27.08</v>
      </c>
      <c r="D159" s="561"/>
      <c r="E159" s="389">
        <v>14559</v>
      </c>
      <c r="F159" s="388">
        <f t="shared" si="8"/>
        <v>8873</v>
      </c>
      <c r="G159" s="466">
        <f t="shared" si="6"/>
        <v>6452</v>
      </c>
      <c r="H159" s="465">
        <v>90</v>
      </c>
    </row>
    <row r="160" spans="1:8" x14ac:dyDescent="0.2">
      <c r="A160" s="378">
        <v>176</v>
      </c>
      <c r="B160" s="386"/>
      <c r="C160" s="558">
        <f t="shared" si="7"/>
        <v>27.12</v>
      </c>
      <c r="D160" s="561"/>
      <c r="E160" s="389">
        <v>14559</v>
      </c>
      <c r="F160" s="388">
        <f t="shared" si="8"/>
        <v>8860</v>
      </c>
      <c r="G160" s="466">
        <f t="shared" si="6"/>
        <v>6442</v>
      </c>
      <c r="H160" s="465">
        <v>90</v>
      </c>
    </row>
    <row r="161" spans="1:8" x14ac:dyDescent="0.2">
      <c r="A161" s="378">
        <v>177</v>
      </c>
      <c r="B161" s="386"/>
      <c r="C161" s="558">
        <f t="shared" si="7"/>
        <v>27.15</v>
      </c>
      <c r="D161" s="561"/>
      <c r="E161" s="389">
        <v>14559</v>
      </c>
      <c r="F161" s="388">
        <f t="shared" si="8"/>
        <v>8850</v>
      </c>
      <c r="G161" s="466">
        <f t="shared" si="6"/>
        <v>6435</v>
      </c>
      <c r="H161" s="465">
        <v>90</v>
      </c>
    </row>
    <row r="162" spans="1:8" x14ac:dyDescent="0.2">
      <c r="A162" s="378">
        <v>178</v>
      </c>
      <c r="B162" s="386"/>
      <c r="C162" s="558">
        <f t="shared" si="7"/>
        <v>27.18</v>
      </c>
      <c r="D162" s="561"/>
      <c r="E162" s="389">
        <v>14559</v>
      </c>
      <c r="F162" s="388">
        <f t="shared" si="8"/>
        <v>8841</v>
      </c>
      <c r="G162" s="466">
        <f t="shared" si="6"/>
        <v>6428</v>
      </c>
      <c r="H162" s="465">
        <v>90</v>
      </c>
    </row>
    <row r="163" spans="1:8" x14ac:dyDescent="0.2">
      <c r="A163" s="378">
        <v>179</v>
      </c>
      <c r="B163" s="386"/>
      <c r="C163" s="558">
        <f t="shared" si="7"/>
        <v>27.22</v>
      </c>
      <c r="D163" s="561"/>
      <c r="E163" s="389">
        <v>14559</v>
      </c>
      <c r="F163" s="388">
        <f t="shared" si="8"/>
        <v>8828</v>
      </c>
      <c r="G163" s="466">
        <f t="shared" si="6"/>
        <v>6418</v>
      </c>
      <c r="H163" s="465">
        <v>90</v>
      </c>
    </row>
    <row r="164" spans="1:8" x14ac:dyDescent="0.2">
      <c r="A164" s="378">
        <v>180</v>
      </c>
      <c r="B164" s="386"/>
      <c r="C164" s="558">
        <f t="shared" si="7"/>
        <v>27.25</v>
      </c>
      <c r="D164" s="561"/>
      <c r="E164" s="389">
        <v>14559</v>
      </c>
      <c r="F164" s="388">
        <f t="shared" si="8"/>
        <v>8818</v>
      </c>
      <c r="G164" s="466">
        <f t="shared" si="6"/>
        <v>6411</v>
      </c>
      <c r="H164" s="465">
        <v>90</v>
      </c>
    </row>
    <row r="165" spans="1:8" x14ac:dyDescent="0.2">
      <c r="A165" s="378">
        <v>181</v>
      </c>
      <c r="B165" s="386"/>
      <c r="C165" s="558">
        <f t="shared" si="7"/>
        <v>27.28</v>
      </c>
      <c r="D165" s="561"/>
      <c r="E165" s="389">
        <v>14559</v>
      </c>
      <c r="F165" s="388">
        <f t="shared" si="8"/>
        <v>8809</v>
      </c>
      <c r="G165" s="466">
        <f t="shared" si="6"/>
        <v>6404</v>
      </c>
      <c r="H165" s="465">
        <v>90</v>
      </c>
    </row>
    <row r="166" spans="1:8" x14ac:dyDescent="0.2">
      <c r="A166" s="378">
        <v>182</v>
      </c>
      <c r="B166" s="386"/>
      <c r="C166" s="558">
        <f t="shared" si="7"/>
        <v>27.31</v>
      </c>
      <c r="D166" s="561"/>
      <c r="E166" s="389">
        <v>14559</v>
      </c>
      <c r="F166" s="388">
        <f t="shared" si="8"/>
        <v>8799</v>
      </c>
      <c r="G166" s="466">
        <f t="shared" si="6"/>
        <v>6397</v>
      </c>
      <c r="H166" s="465">
        <v>90</v>
      </c>
    </row>
    <row r="167" spans="1:8" x14ac:dyDescent="0.2">
      <c r="A167" s="378">
        <v>183</v>
      </c>
      <c r="B167" s="386"/>
      <c r="C167" s="558">
        <f t="shared" si="7"/>
        <v>27.35</v>
      </c>
      <c r="D167" s="561"/>
      <c r="E167" s="389">
        <v>14559</v>
      </c>
      <c r="F167" s="388">
        <f t="shared" si="8"/>
        <v>8786</v>
      </c>
      <c r="G167" s="466">
        <f t="shared" si="6"/>
        <v>6388</v>
      </c>
      <c r="H167" s="465">
        <v>90</v>
      </c>
    </row>
    <row r="168" spans="1:8" x14ac:dyDescent="0.2">
      <c r="A168" s="378">
        <v>184</v>
      </c>
      <c r="B168" s="386"/>
      <c r="C168" s="558">
        <f t="shared" si="7"/>
        <v>27.38</v>
      </c>
      <c r="D168" s="561"/>
      <c r="E168" s="389">
        <v>14559</v>
      </c>
      <c r="F168" s="388">
        <f t="shared" si="8"/>
        <v>8777</v>
      </c>
      <c r="G168" s="466">
        <f t="shared" si="6"/>
        <v>6381</v>
      </c>
      <c r="H168" s="465">
        <v>90</v>
      </c>
    </row>
    <row r="169" spans="1:8" x14ac:dyDescent="0.2">
      <c r="A169" s="378">
        <v>185</v>
      </c>
      <c r="B169" s="386"/>
      <c r="C169" s="558">
        <f t="shared" si="7"/>
        <v>27.41</v>
      </c>
      <c r="D169" s="561"/>
      <c r="E169" s="389">
        <v>14559</v>
      </c>
      <c r="F169" s="388">
        <f t="shared" si="8"/>
        <v>8767</v>
      </c>
      <c r="G169" s="466">
        <f t="shared" si="6"/>
        <v>6374</v>
      </c>
      <c r="H169" s="465">
        <v>90</v>
      </c>
    </row>
    <row r="170" spans="1:8" x14ac:dyDescent="0.2">
      <c r="A170" s="378">
        <v>186</v>
      </c>
      <c r="B170" s="386"/>
      <c r="C170" s="558">
        <f t="shared" si="7"/>
        <v>27.44</v>
      </c>
      <c r="D170" s="561"/>
      <c r="E170" s="389">
        <v>14559</v>
      </c>
      <c r="F170" s="388">
        <f t="shared" si="8"/>
        <v>8758</v>
      </c>
      <c r="G170" s="466">
        <f t="shared" si="6"/>
        <v>6367</v>
      </c>
      <c r="H170" s="465">
        <v>90</v>
      </c>
    </row>
    <row r="171" spans="1:8" x14ac:dyDescent="0.2">
      <c r="A171" s="378">
        <v>187</v>
      </c>
      <c r="B171" s="386"/>
      <c r="C171" s="558">
        <f t="shared" si="7"/>
        <v>27.47</v>
      </c>
      <c r="D171" s="561"/>
      <c r="E171" s="389">
        <v>14559</v>
      </c>
      <c r="F171" s="388">
        <f t="shared" si="8"/>
        <v>8748</v>
      </c>
      <c r="G171" s="466">
        <f t="shared" si="6"/>
        <v>6360</v>
      </c>
      <c r="H171" s="465">
        <v>90</v>
      </c>
    </row>
    <row r="172" spans="1:8" x14ac:dyDescent="0.2">
      <c r="A172" s="378">
        <v>188</v>
      </c>
      <c r="B172" s="386"/>
      <c r="C172" s="558">
        <f t="shared" si="7"/>
        <v>27.51</v>
      </c>
      <c r="D172" s="561"/>
      <c r="E172" s="389">
        <v>14559</v>
      </c>
      <c r="F172" s="388">
        <f t="shared" si="8"/>
        <v>8736</v>
      </c>
      <c r="G172" s="466">
        <f t="shared" si="6"/>
        <v>6351</v>
      </c>
      <c r="H172" s="465">
        <v>90</v>
      </c>
    </row>
    <row r="173" spans="1:8" x14ac:dyDescent="0.2">
      <c r="A173" s="378">
        <v>189</v>
      </c>
      <c r="B173" s="386"/>
      <c r="C173" s="558">
        <f t="shared" si="7"/>
        <v>27.54</v>
      </c>
      <c r="D173" s="561"/>
      <c r="E173" s="389">
        <v>14559</v>
      </c>
      <c r="F173" s="388">
        <f t="shared" si="8"/>
        <v>8726</v>
      </c>
      <c r="G173" s="466">
        <f t="shared" si="6"/>
        <v>6344</v>
      </c>
      <c r="H173" s="465">
        <v>90</v>
      </c>
    </row>
    <row r="174" spans="1:8" x14ac:dyDescent="0.2">
      <c r="A174" s="378">
        <v>190</v>
      </c>
      <c r="B174" s="386"/>
      <c r="C174" s="558">
        <f t="shared" si="7"/>
        <v>27.57</v>
      </c>
      <c r="D174" s="561"/>
      <c r="E174" s="389">
        <v>14559</v>
      </c>
      <c r="F174" s="388">
        <f t="shared" si="8"/>
        <v>8717</v>
      </c>
      <c r="G174" s="466">
        <f t="shared" si="6"/>
        <v>6337</v>
      </c>
      <c r="H174" s="465">
        <v>90</v>
      </c>
    </row>
    <row r="175" spans="1:8" x14ac:dyDescent="0.2">
      <c r="A175" s="378">
        <v>191</v>
      </c>
      <c r="B175" s="386"/>
      <c r="C175" s="558">
        <f t="shared" si="7"/>
        <v>27.6</v>
      </c>
      <c r="D175" s="561"/>
      <c r="E175" s="389">
        <v>14559</v>
      </c>
      <c r="F175" s="388">
        <f t="shared" si="8"/>
        <v>8708</v>
      </c>
      <c r="G175" s="466">
        <f t="shared" si="6"/>
        <v>6330</v>
      </c>
      <c r="H175" s="465">
        <v>90</v>
      </c>
    </row>
    <row r="176" spans="1:8" x14ac:dyDescent="0.2">
      <c r="A176" s="378">
        <v>192</v>
      </c>
      <c r="B176" s="386"/>
      <c r="C176" s="558">
        <f t="shared" si="7"/>
        <v>27.63</v>
      </c>
      <c r="D176" s="561"/>
      <c r="E176" s="389">
        <v>14559</v>
      </c>
      <c r="F176" s="388">
        <f t="shared" si="8"/>
        <v>8698</v>
      </c>
      <c r="G176" s="466">
        <f t="shared" si="6"/>
        <v>6323</v>
      </c>
      <c r="H176" s="465">
        <v>90</v>
      </c>
    </row>
    <row r="177" spans="1:8" x14ac:dyDescent="0.2">
      <c r="A177" s="378">
        <v>193</v>
      </c>
      <c r="B177" s="386"/>
      <c r="C177" s="558">
        <f t="shared" si="7"/>
        <v>27.66</v>
      </c>
      <c r="D177" s="561"/>
      <c r="E177" s="389">
        <v>14559</v>
      </c>
      <c r="F177" s="388">
        <f t="shared" si="8"/>
        <v>8689</v>
      </c>
      <c r="G177" s="466">
        <f t="shared" si="6"/>
        <v>6316</v>
      </c>
      <c r="H177" s="465">
        <v>90</v>
      </c>
    </row>
    <row r="178" spans="1:8" x14ac:dyDescent="0.2">
      <c r="A178" s="378">
        <v>194</v>
      </c>
      <c r="B178" s="386"/>
      <c r="C178" s="558">
        <f t="shared" si="7"/>
        <v>27.69</v>
      </c>
      <c r="D178" s="561"/>
      <c r="E178" s="389">
        <v>14559</v>
      </c>
      <c r="F178" s="388">
        <f t="shared" si="8"/>
        <v>8680</v>
      </c>
      <c r="G178" s="466">
        <f t="shared" si="6"/>
        <v>6309</v>
      </c>
      <c r="H178" s="465">
        <v>90</v>
      </c>
    </row>
    <row r="179" spans="1:8" x14ac:dyDescent="0.2">
      <c r="A179" s="378">
        <v>195</v>
      </c>
      <c r="B179" s="386"/>
      <c r="C179" s="558">
        <f t="shared" si="7"/>
        <v>27.72</v>
      </c>
      <c r="D179" s="561"/>
      <c r="E179" s="389">
        <v>14559</v>
      </c>
      <c r="F179" s="388">
        <f t="shared" si="8"/>
        <v>8670</v>
      </c>
      <c r="G179" s="466">
        <f t="shared" si="6"/>
        <v>6303</v>
      </c>
      <c r="H179" s="465">
        <v>90</v>
      </c>
    </row>
    <row r="180" spans="1:8" x14ac:dyDescent="0.2">
      <c r="A180" s="378">
        <v>196</v>
      </c>
      <c r="B180" s="386"/>
      <c r="C180" s="558">
        <f t="shared" si="7"/>
        <v>27.75</v>
      </c>
      <c r="D180" s="561"/>
      <c r="E180" s="389">
        <v>14559</v>
      </c>
      <c r="F180" s="388">
        <f t="shared" si="8"/>
        <v>8661</v>
      </c>
      <c r="G180" s="466">
        <f t="shared" si="6"/>
        <v>6296</v>
      </c>
      <c r="H180" s="465">
        <v>90</v>
      </c>
    </row>
    <row r="181" spans="1:8" x14ac:dyDescent="0.2">
      <c r="A181" s="378">
        <v>197</v>
      </c>
      <c r="B181" s="386"/>
      <c r="C181" s="558">
        <f t="shared" si="7"/>
        <v>27.78</v>
      </c>
      <c r="D181" s="561"/>
      <c r="E181" s="389">
        <v>14559</v>
      </c>
      <c r="F181" s="388">
        <f t="shared" si="8"/>
        <v>8652</v>
      </c>
      <c r="G181" s="466">
        <f t="shared" si="6"/>
        <v>6289</v>
      </c>
      <c r="H181" s="465">
        <v>90</v>
      </c>
    </row>
    <row r="182" spans="1:8" x14ac:dyDescent="0.2">
      <c r="A182" s="378">
        <v>198</v>
      </c>
      <c r="B182" s="386"/>
      <c r="C182" s="558">
        <f t="shared" si="7"/>
        <v>27.81</v>
      </c>
      <c r="D182" s="561"/>
      <c r="E182" s="389">
        <v>14559</v>
      </c>
      <c r="F182" s="388">
        <f t="shared" si="8"/>
        <v>8643</v>
      </c>
      <c r="G182" s="466">
        <f t="shared" si="6"/>
        <v>6282</v>
      </c>
      <c r="H182" s="465">
        <v>90</v>
      </c>
    </row>
    <row r="183" spans="1:8" x14ac:dyDescent="0.2">
      <c r="A183" s="378">
        <v>199</v>
      </c>
      <c r="B183" s="386"/>
      <c r="C183" s="558">
        <f t="shared" si="7"/>
        <v>27.84</v>
      </c>
      <c r="D183" s="561"/>
      <c r="E183" s="389">
        <v>14559</v>
      </c>
      <c r="F183" s="388">
        <f t="shared" si="8"/>
        <v>8633</v>
      </c>
      <c r="G183" s="466">
        <f t="shared" si="6"/>
        <v>6275</v>
      </c>
      <c r="H183" s="465">
        <v>90</v>
      </c>
    </row>
    <row r="184" spans="1:8" x14ac:dyDescent="0.2">
      <c r="A184" s="378">
        <v>200</v>
      </c>
      <c r="B184" s="386"/>
      <c r="C184" s="558">
        <f t="shared" si="7"/>
        <v>27.87</v>
      </c>
      <c r="D184" s="561"/>
      <c r="E184" s="389">
        <v>14559</v>
      </c>
      <c r="F184" s="388">
        <f t="shared" si="8"/>
        <v>8624</v>
      </c>
      <c r="G184" s="466">
        <f t="shared" si="6"/>
        <v>6269</v>
      </c>
      <c r="H184" s="465">
        <v>90</v>
      </c>
    </row>
    <row r="185" spans="1:8" x14ac:dyDescent="0.2">
      <c r="A185" s="378">
        <v>201</v>
      </c>
      <c r="B185" s="386"/>
      <c r="C185" s="558">
        <f t="shared" si="7"/>
        <v>27.9</v>
      </c>
      <c r="D185" s="561"/>
      <c r="E185" s="389">
        <v>14559</v>
      </c>
      <c r="F185" s="388">
        <f t="shared" si="8"/>
        <v>8615</v>
      </c>
      <c r="G185" s="466">
        <f t="shared" si="6"/>
        <v>6262</v>
      </c>
      <c r="H185" s="465">
        <v>90</v>
      </c>
    </row>
    <row r="186" spans="1:8" x14ac:dyDescent="0.2">
      <c r="A186" s="378">
        <v>202</v>
      </c>
      <c r="B186" s="386"/>
      <c r="C186" s="558">
        <f t="shared" si="7"/>
        <v>27.93</v>
      </c>
      <c r="D186" s="561"/>
      <c r="E186" s="389">
        <v>14559</v>
      </c>
      <c r="F186" s="388">
        <f t="shared" si="8"/>
        <v>8606</v>
      </c>
      <c r="G186" s="466">
        <f t="shared" si="6"/>
        <v>6255</v>
      </c>
      <c r="H186" s="465">
        <v>90</v>
      </c>
    </row>
    <row r="187" spans="1:8" x14ac:dyDescent="0.2">
      <c r="A187" s="378">
        <v>203</v>
      </c>
      <c r="B187" s="386"/>
      <c r="C187" s="558">
        <f t="shared" si="7"/>
        <v>27.96</v>
      </c>
      <c r="D187" s="561"/>
      <c r="E187" s="389">
        <v>14559</v>
      </c>
      <c r="F187" s="388">
        <f t="shared" si="8"/>
        <v>8597</v>
      </c>
      <c r="G187" s="466">
        <f t="shared" si="6"/>
        <v>6248</v>
      </c>
      <c r="H187" s="465">
        <v>90</v>
      </c>
    </row>
    <row r="188" spans="1:8" x14ac:dyDescent="0.2">
      <c r="A188" s="378">
        <v>204</v>
      </c>
      <c r="B188" s="386"/>
      <c r="C188" s="558">
        <f t="shared" si="7"/>
        <v>27.99</v>
      </c>
      <c r="D188" s="561"/>
      <c r="E188" s="389">
        <v>14559</v>
      </c>
      <c r="F188" s="388">
        <f t="shared" si="8"/>
        <v>8588</v>
      </c>
      <c r="G188" s="466">
        <f t="shared" si="6"/>
        <v>6242</v>
      </c>
      <c r="H188" s="465">
        <v>90</v>
      </c>
    </row>
    <row r="189" spans="1:8" x14ac:dyDescent="0.2">
      <c r="A189" s="378">
        <v>205</v>
      </c>
      <c r="B189" s="386"/>
      <c r="C189" s="558">
        <f t="shared" si="7"/>
        <v>28.02</v>
      </c>
      <c r="D189" s="561"/>
      <c r="E189" s="389">
        <v>14559</v>
      </c>
      <c r="F189" s="388">
        <f t="shared" si="8"/>
        <v>8578</v>
      </c>
      <c r="G189" s="466">
        <f t="shared" si="6"/>
        <v>6235</v>
      </c>
      <c r="H189" s="465">
        <v>90</v>
      </c>
    </row>
    <row r="190" spans="1:8" x14ac:dyDescent="0.2">
      <c r="A190" s="378">
        <v>206</v>
      </c>
      <c r="B190" s="386"/>
      <c r="C190" s="558">
        <f t="shared" si="7"/>
        <v>28.05</v>
      </c>
      <c r="D190" s="561"/>
      <c r="E190" s="389">
        <v>14559</v>
      </c>
      <c r="F190" s="388">
        <f t="shared" si="8"/>
        <v>8569</v>
      </c>
      <c r="G190" s="466">
        <f t="shared" si="6"/>
        <v>6228</v>
      </c>
      <c r="H190" s="465">
        <v>90</v>
      </c>
    </row>
    <row r="191" spans="1:8" x14ac:dyDescent="0.2">
      <c r="A191" s="378">
        <v>207</v>
      </c>
      <c r="B191" s="386"/>
      <c r="C191" s="558">
        <f t="shared" si="7"/>
        <v>28.08</v>
      </c>
      <c r="D191" s="561"/>
      <c r="E191" s="389">
        <v>14559</v>
      </c>
      <c r="F191" s="388">
        <f t="shared" si="8"/>
        <v>8560</v>
      </c>
      <c r="G191" s="466">
        <f t="shared" si="6"/>
        <v>6222</v>
      </c>
      <c r="H191" s="465">
        <v>90</v>
      </c>
    </row>
    <row r="192" spans="1:8" x14ac:dyDescent="0.2">
      <c r="A192" s="378">
        <v>208</v>
      </c>
      <c r="B192" s="386"/>
      <c r="C192" s="558">
        <f t="shared" si="7"/>
        <v>28.11</v>
      </c>
      <c r="D192" s="561"/>
      <c r="E192" s="389">
        <v>14559</v>
      </c>
      <c r="F192" s="388">
        <f t="shared" si="8"/>
        <v>8551</v>
      </c>
      <c r="G192" s="466">
        <f t="shared" si="6"/>
        <v>6215</v>
      </c>
      <c r="H192" s="465">
        <v>90</v>
      </c>
    </row>
    <row r="193" spans="1:8" x14ac:dyDescent="0.2">
      <c r="A193" s="378">
        <v>209</v>
      </c>
      <c r="B193" s="386"/>
      <c r="C193" s="558">
        <f t="shared" si="7"/>
        <v>28.14</v>
      </c>
      <c r="D193" s="561"/>
      <c r="E193" s="389">
        <v>14559</v>
      </c>
      <c r="F193" s="388">
        <f t="shared" si="8"/>
        <v>8542</v>
      </c>
      <c r="G193" s="466">
        <f t="shared" si="6"/>
        <v>6209</v>
      </c>
      <c r="H193" s="465">
        <v>90</v>
      </c>
    </row>
    <row r="194" spans="1:8" x14ac:dyDescent="0.2">
      <c r="A194" s="378">
        <v>210</v>
      </c>
      <c r="B194" s="386"/>
      <c r="C194" s="558">
        <f t="shared" si="7"/>
        <v>28.16</v>
      </c>
      <c r="D194" s="561"/>
      <c r="E194" s="389">
        <v>14559</v>
      </c>
      <c r="F194" s="388">
        <f t="shared" si="8"/>
        <v>8536</v>
      </c>
      <c r="G194" s="466">
        <f t="shared" si="6"/>
        <v>6204</v>
      </c>
      <c r="H194" s="465">
        <v>90</v>
      </c>
    </row>
    <row r="195" spans="1:8" x14ac:dyDescent="0.2">
      <c r="A195" s="378">
        <v>211</v>
      </c>
      <c r="B195" s="386"/>
      <c r="C195" s="558">
        <f t="shared" si="7"/>
        <v>28.19</v>
      </c>
      <c r="D195" s="561"/>
      <c r="E195" s="389">
        <v>14559</v>
      </c>
      <c r="F195" s="388">
        <f t="shared" si="8"/>
        <v>8527</v>
      </c>
      <c r="G195" s="466">
        <f t="shared" si="6"/>
        <v>6198</v>
      </c>
      <c r="H195" s="465">
        <v>90</v>
      </c>
    </row>
    <row r="196" spans="1:8" x14ac:dyDescent="0.2">
      <c r="A196" s="378">
        <v>212</v>
      </c>
      <c r="B196" s="386"/>
      <c r="C196" s="558">
        <f t="shared" si="7"/>
        <v>28.22</v>
      </c>
      <c r="D196" s="561"/>
      <c r="E196" s="389">
        <v>14559</v>
      </c>
      <c r="F196" s="388">
        <f t="shared" si="8"/>
        <v>8518</v>
      </c>
      <c r="G196" s="466">
        <f t="shared" si="6"/>
        <v>6191</v>
      </c>
      <c r="H196" s="465">
        <v>90</v>
      </c>
    </row>
    <row r="197" spans="1:8" x14ac:dyDescent="0.2">
      <c r="A197" s="378">
        <v>213</v>
      </c>
      <c r="B197" s="386"/>
      <c r="C197" s="558">
        <f t="shared" si="7"/>
        <v>28.25</v>
      </c>
      <c r="D197" s="561"/>
      <c r="E197" s="389">
        <v>14559</v>
      </c>
      <c r="F197" s="388">
        <f t="shared" si="8"/>
        <v>8509</v>
      </c>
      <c r="G197" s="466">
        <f t="shared" si="6"/>
        <v>6184</v>
      </c>
      <c r="H197" s="465">
        <v>90</v>
      </c>
    </row>
    <row r="198" spans="1:8" x14ac:dyDescent="0.2">
      <c r="A198" s="378">
        <v>214</v>
      </c>
      <c r="B198" s="386"/>
      <c r="C198" s="558">
        <f t="shared" si="7"/>
        <v>28.28</v>
      </c>
      <c r="D198" s="561"/>
      <c r="E198" s="389">
        <v>14559</v>
      </c>
      <c r="F198" s="388">
        <f t="shared" si="8"/>
        <v>8500</v>
      </c>
      <c r="G198" s="466">
        <f t="shared" si="6"/>
        <v>6178</v>
      </c>
      <c r="H198" s="465">
        <v>90</v>
      </c>
    </row>
    <row r="199" spans="1:8" x14ac:dyDescent="0.2">
      <c r="A199" s="378">
        <v>215</v>
      </c>
      <c r="B199" s="386"/>
      <c r="C199" s="558">
        <f t="shared" si="7"/>
        <v>28.3</v>
      </c>
      <c r="D199" s="561"/>
      <c r="E199" s="389">
        <v>14559</v>
      </c>
      <c r="F199" s="388">
        <f t="shared" si="8"/>
        <v>8495</v>
      </c>
      <c r="G199" s="466">
        <f t="shared" si="6"/>
        <v>6173</v>
      </c>
      <c r="H199" s="465">
        <v>90</v>
      </c>
    </row>
    <row r="200" spans="1:8" x14ac:dyDescent="0.2">
      <c r="A200" s="378">
        <v>216</v>
      </c>
      <c r="B200" s="386"/>
      <c r="C200" s="558">
        <f t="shared" si="7"/>
        <v>28.33</v>
      </c>
      <c r="D200" s="561"/>
      <c r="E200" s="389">
        <v>14559</v>
      </c>
      <c r="F200" s="388">
        <f t="shared" si="8"/>
        <v>8486</v>
      </c>
      <c r="G200" s="466">
        <f t="shared" si="6"/>
        <v>6167</v>
      </c>
      <c r="H200" s="465">
        <v>90</v>
      </c>
    </row>
    <row r="201" spans="1:8" x14ac:dyDescent="0.2">
      <c r="A201" s="378">
        <v>217</v>
      </c>
      <c r="B201" s="386"/>
      <c r="C201" s="558">
        <f t="shared" si="7"/>
        <v>28.36</v>
      </c>
      <c r="D201" s="561"/>
      <c r="E201" s="389">
        <v>14559</v>
      </c>
      <c r="F201" s="388">
        <f t="shared" si="8"/>
        <v>8477</v>
      </c>
      <c r="G201" s="466">
        <f t="shared" si="6"/>
        <v>6160</v>
      </c>
      <c r="H201" s="465">
        <v>90</v>
      </c>
    </row>
    <row r="202" spans="1:8" x14ac:dyDescent="0.2">
      <c r="A202" s="378">
        <v>218</v>
      </c>
      <c r="B202" s="386"/>
      <c r="C202" s="558">
        <f t="shared" si="7"/>
        <v>28.39</v>
      </c>
      <c r="D202" s="561"/>
      <c r="E202" s="389">
        <v>14559</v>
      </c>
      <c r="F202" s="388">
        <f t="shared" si="8"/>
        <v>8468</v>
      </c>
      <c r="G202" s="466">
        <f t="shared" si="6"/>
        <v>6154</v>
      </c>
      <c r="H202" s="465">
        <v>90</v>
      </c>
    </row>
    <row r="203" spans="1:8" x14ac:dyDescent="0.2">
      <c r="A203" s="378">
        <v>219</v>
      </c>
      <c r="B203" s="386"/>
      <c r="C203" s="558">
        <f t="shared" si="7"/>
        <v>28.42</v>
      </c>
      <c r="D203" s="561"/>
      <c r="E203" s="389">
        <v>14559</v>
      </c>
      <c r="F203" s="388">
        <f t="shared" si="8"/>
        <v>8459</v>
      </c>
      <c r="G203" s="466">
        <f t="shared" si="6"/>
        <v>6147</v>
      </c>
      <c r="H203" s="465">
        <v>90</v>
      </c>
    </row>
    <row r="204" spans="1:8" x14ac:dyDescent="0.2">
      <c r="A204" s="378">
        <v>220</v>
      </c>
      <c r="B204" s="386"/>
      <c r="C204" s="558">
        <f t="shared" si="7"/>
        <v>28.44</v>
      </c>
      <c r="D204" s="561"/>
      <c r="E204" s="389">
        <v>14559</v>
      </c>
      <c r="F204" s="388">
        <f t="shared" si="8"/>
        <v>8453</v>
      </c>
      <c r="G204" s="466">
        <f t="shared" si="6"/>
        <v>6143</v>
      </c>
      <c r="H204" s="465">
        <v>90</v>
      </c>
    </row>
    <row r="205" spans="1:8" x14ac:dyDescent="0.2">
      <c r="A205" s="378">
        <v>221</v>
      </c>
      <c r="B205" s="386"/>
      <c r="C205" s="558">
        <f t="shared" si="7"/>
        <v>28.47</v>
      </c>
      <c r="D205" s="561"/>
      <c r="E205" s="389">
        <v>14559</v>
      </c>
      <c r="F205" s="388">
        <f t="shared" si="8"/>
        <v>8444</v>
      </c>
      <c r="G205" s="466">
        <f t="shared" ref="G205:G268" si="9">ROUND(12*(1/C205*E205),0)</f>
        <v>6137</v>
      </c>
      <c r="H205" s="465">
        <v>90</v>
      </c>
    </row>
    <row r="206" spans="1:8" x14ac:dyDescent="0.2">
      <c r="A206" s="378">
        <v>222</v>
      </c>
      <c r="B206" s="386"/>
      <c r="C206" s="558">
        <f t="shared" si="7"/>
        <v>28.5</v>
      </c>
      <c r="D206" s="561"/>
      <c r="E206" s="389">
        <v>14559</v>
      </c>
      <c r="F206" s="388">
        <f t="shared" si="8"/>
        <v>8436</v>
      </c>
      <c r="G206" s="466">
        <f t="shared" si="9"/>
        <v>6130</v>
      </c>
      <c r="H206" s="465">
        <v>90</v>
      </c>
    </row>
    <row r="207" spans="1:8" x14ac:dyDescent="0.2">
      <c r="A207" s="378">
        <v>223</v>
      </c>
      <c r="B207" s="386"/>
      <c r="C207" s="558">
        <f t="shared" ref="C207:C270" si="10">ROUND((10.899*LN(A207)+A207/200)*0.5-1.5,2)</f>
        <v>28.52</v>
      </c>
      <c r="D207" s="561"/>
      <c r="E207" s="389">
        <v>14559</v>
      </c>
      <c r="F207" s="388">
        <f t="shared" ref="F207:F270" si="11">ROUND(12*1.3614*(1/C207*E207)+H207,0)</f>
        <v>8430</v>
      </c>
      <c r="G207" s="466">
        <f t="shared" si="9"/>
        <v>6126</v>
      </c>
      <c r="H207" s="465">
        <v>90</v>
      </c>
    </row>
    <row r="208" spans="1:8" x14ac:dyDescent="0.2">
      <c r="A208" s="378">
        <v>224</v>
      </c>
      <c r="B208" s="386"/>
      <c r="C208" s="558">
        <f t="shared" si="10"/>
        <v>28.55</v>
      </c>
      <c r="D208" s="561"/>
      <c r="E208" s="389">
        <v>14559</v>
      </c>
      <c r="F208" s="388">
        <f t="shared" si="11"/>
        <v>8421</v>
      </c>
      <c r="G208" s="466">
        <f t="shared" si="9"/>
        <v>6119</v>
      </c>
      <c r="H208" s="465">
        <v>90</v>
      </c>
    </row>
    <row r="209" spans="1:8" x14ac:dyDescent="0.2">
      <c r="A209" s="378">
        <v>225</v>
      </c>
      <c r="B209" s="386"/>
      <c r="C209" s="558">
        <f t="shared" si="10"/>
        <v>28.58</v>
      </c>
      <c r="D209" s="561"/>
      <c r="E209" s="389">
        <v>14559</v>
      </c>
      <c r="F209" s="388">
        <f t="shared" si="11"/>
        <v>8412</v>
      </c>
      <c r="G209" s="466">
        <f t="shared" si="9"/>
        <v>6113</v>
      </c>
      <c r="H209" s="465">
        <v>90</v>
      </c>
    </row>
    <row r="210" spans="1:8" x14ac:dyDescent="0.2">
      <c r="A210" s="378">
        <v>226</v>
      </c>
      <c r="B210" s="386"/>
      <c r="C210" s="558">
        <f t="shared" si="10"/>
        <v>28.6</v>
      </c>
      <c r="D210" s="561"/>
      <c r="E210" s="389">
        <v>14559</v>
      </c>
      <c r="F210" s="388">
        <f t="shared" si="11"/>
        <v>8406</v>
      </c>
      <c r="G210" s="466">
        <f t="shared" si="9"/>
        <v>6109</v>
      </c>
      <c r="H210" s="465">
        <v>90</v>
      </c>
    </row>
    <row r="211" spans="1:8" x14ac:dyDescent="0.2">
      <c r="A211" s="378">
        <v>227</v>
      </c>
      <c r="B211" s="386"/>
      <c r="C211" s="558">
        <f t="shared" si="10"/>
        <v>28.63</v>
      </c>
      <c r="D211" s="561"/>
      <c r="E211" s="389">
        <v>14559</v>
      </c>
      <c r="F211" s="388">
        <f t="shared" si="11"/>
        <v>8398</v>
      </c>
      <c r="G211" s="466">
        <f t="shared" si="9"/>
        <v>6102</v>
      </c>
      <c r="H211" s="465">
        <v>90</v>
      </c>
    </row>
    <row r="212" spans="1:8" x14ac:dyDescent="0.2">
      <c r="A212" s="378">
        <v>228</v>
      </c>
      <c r="B212" s="386"/>
      <c r="C212" s="558">
        <f t="shared" si="10"/>
        <v>28.66</v>
      </c>
      <c r="D212" s="561"/>
      <c r="E212" s="389">
        <v>14559</v>
      </c>
      <c r="F212" s="388">
        <f t="shared" si="11"/>
        <v>8389</v>
      </c>
      <c r="G212" s="466">
        <f t="shared" si="9"/>
        <v>6096</v>
      </c>
      <c r="H212" s="465">
        <v>90</v>
      </c>
    </row>
    <row r="213" spans="1:8" x14ac:dyDescent="0.2">
      <c r="A213" s="378">
        <v>229</v>
      </c>
      <c r="B213" s="386"/>
      <c r="C213" s="558">
        <f t="shared" si="10"/>
        <v>28.68</v>
      </c>
      <c r="D213" s="561"/>
      <c r="E213" s="389">
        <v>14559</v>
      </c>
      <c r="F213" s="388">
        <f t="shared" si="11"/>
        <v>8383</v>
      </c>
      <c r="G213" s="466">
        <f t="shared" si="9"/>
        <v>6092</v>
      </c>
      <c r="H213" s="465">
        <v>90</v>
      </c>
    </row>
    <row r="214" spans="1:8" x14ac:dyDescent="0.2">
      <c r="A214" s="378">
        <v>230</v>
      </c>
      <c r="B214" s="386"/>
      <c r="C214" s="558">
        <f t="shared" si="10"/>
        <v>28.71</v>
      </c>
      <c r="D214" s="561"/>
      <c r="E214" s="389">
        <v>14559</v>
      </c>
      <c r="F214" s="388">
        <f t="shared" si="11"/>
        <v>8374</v>
      </c>
      <c r="G214" s="466">
        <f t="shared" si="9"/>
        <v>6085</v>
      </c>
      <c r="H214" s="465">
        <v>90</v>
      </c>
    </row>
    <row r="215" spans="1:8" x14ac:dyDescent="0.2">
      <c r="A215" s="378">
        <v>231</v>
      </c>
      <c r="B215" s="386"/>
      <c r="C215" s="558">
        <f t="shared" si="10"/>
        <v>28.74</v>
      </c>
      <c r="D215" s="561"/>
      <c r="E215" s="389">
        <v>14559</v>
      </c>
      <c r="F215" s="388">
        <f t="shared" si="11"/>
        <v>8366</v>
      </c>
      <c r="G215" s="466">
        <f t="shared" si="9"/>
        <v>6079</v>
      </c>
      <c r="H215" s="465">
        <v>90</v>
      </c>
    </row>
    <row r="216" spans="1:8" x14ac:dyDescent="0.2">
      <c r="A216" s="378">
        <v>232</v>
      </c>
      <c r="B216" s="386"/>
      <c r="C216" s="558">
        <f t="shared" si="10"/>
        <v>28.76</v>
      </c>
      <c r="D216" s="561"/>
      <c r="E216" s="389">
        <v>14559</v>
      </c>
      <c r="F216" s="388">
        <f t="shared" si="11"/>
        <v>8360</v>
      </c>
      <c r="G216" s="466">
        <f t="shared" si="9"/>
        <v>6075</v>
      </c>
      <c r="H216" s="465">
        <v>90</v>
      </c>
    </row>
    <row r="217" spans="1:8" x14ac:dyDescent="0.2">
      <c r="A217" s="378">
        <v>233</v>
      </c>
      <c r="B217" s="386"/>
      <c r="C217" s="558">
        <f t="shared" si="10"/>
        <v>28.79</v>
      </c>
      <c r="D217" s="561"/>
      <c r="E217" s="389">
        <v>14559</v>
      </c>
      <c r="F217" s="388">
        <f t="shared" si="11"/>
        <v>8351</v>
      </c>
      <c r="G217" s="466">
        <f t="shared" si="9"/>
        <v>6068</v>
      </c>
      <c r="H217" s="465">
        <v>90</v>
      </c>
    </row>
    <row r="218" spans="1:8" x14ac:dyDescent="0.2">
      <c r="A218" s="378">
        <v>234</v>
      </c>
      <c r="B218" s="386"/>
      <c r="C218" s="558">
        <f t="shared" si="10"/>
        <v>28.81</v>
      </c>
      <c r="D218" s="561"/>
      <c r="E218" s="389">
        <v>14559</v>
      </c>
      <c r="F218" s="388">
        <f t="shared" si="11"/>
        <v>8346</v>
      </c>
      <c r="G218" s="466">
        <f t="shared" si="9"/>
        <v>6064</v>
      </c>
      <c r="H218" s="465">
        <v>90</v>
      </c>
    </row>
    <row r="219" spans="1:8" x14ac:dyDescent="0.2">
      <c r="A219" s="378">
        <v>235</v>
      </c>
      <c r="B219" s="386"/>
      <c r="C219" s="558">
        <f t="shared" si="10"/>
        <v>28.84</v>
      </c>
      <c r="D219" s="561"/>
      <c r="E219" s="389">
        <v>14559</v>
      </c>
      <c r="F219" s="388">
        <f t="shared" si="11"/>
        <v>8337</v>
      </c>
      <c r="G219" s="466">
        <f t="shared" si="9"/>
        <v>6058</v>
      </c>
      <c r="H219" s="465">
        <v>90</v>
      </c>
    </row>
    <row r="220" spans="1:8" x14ac:dyDescent="0.2">
      <c r="A220" s="378">
        <v>236</v>
      </c>
      <c r="B220" s="386"/>
      <c r="C220" s="558">
        <f t="shared" si="10"/>
        <v>28.87</v>
      </c>
      <c r="D220" s="561"/>
      <c r="E220" s="389">
        <v>14559</v>
      </c>
      <c r="F220" s="388">
        <f t="shared" si="11"/>
        <v>8329</v>
      </c>
      <c r="G220" s="466">
        <f t="shared" si="9"/>
        <v>6052</v>
      </c>
      <c r="H220" s="465">
        <v>90</v>
      </c>
    </row>
    <row r="221" spans="1:8" x14ac:dyDescent="0.2">
      <c r="A221" s="378">
        <v>237</v>
      </c>
      <c r="B221" s="386"/>
      <c r="C221" s="558">
        <f t="shared" si="10"/>
        <v>28.89</v>
      </c>
      <c r="D221" s="561"/>
      <c r="E221" s="389">
        <v>14559</v>
      </c>
      <c r="F221" s="388">
        <f t="shared" si="11"/>
        <v>8323</v>
      </c>
      <c r="G221" s="466">
        <f t="shared" si="9"/>
        <v>6047</v>
      </c>
      <c r="H221" s="465">
        <v>90</v>
      </c>
    </row>
    <row r="222" spans="1:8" x14ac:dyDescent="0.2">
      <c r="A222" s="378">
        <v>238</v>
      </c>
      <c r="B222" s="386"/>
      <c r="C222" s="558">
        <f t="shared" si="10"/>
        <v>28.92</v>
      </c>
      <c r="D222" s="561"/>
      <c r="E222" s="389">
        <v>14559</v>
      </c>
      <c r="F222" s="388">
        <f t="shared" si="11"/>
        <v>8314</v>
      </c>
      <c r="G222" s="466">
        <f t="shared" si="9"/>
        <v>6041</v>
      </c>
      <c r="H222" s="465">
        <v>90</v>
      </c>
    </row>
    <row r="223" spans="1:8" x14ac:dyDescent="0.2">
      <c r="A223" s="378">
        <v>239</v>
      </c>
      <c r="B223" s="386"/>
      <c r="C223" s="558">
        <f t="shared" si="10"/>
        <v>28.94</v>
      </c>
      <c r="D223" s="561"/>
      <c r="E223" s="389">
        <v>14559</v>
      </c>
      <c r="F223" s="388">
        <f t="shared" si="11"/>
        <v>8309</v>
      </c>
      <c r="G223" s="466">
        <f t="shared" si="9"/>
        <v>6037</v>
      </c>
      <c r="H223" s="465">
        <v>90</v>
      </c>
    </row>
    <row r="224" spans="1:8" x14ac:dyDescent="0.2">
      <c r="A224" s="378">
        <v>240</v>
      </c>
      <c r="B224" s="386"/>
      <c r="C224" s="558">
        <f t="shared" si="10"/>
        <v>28.97</v>
      </c>
      <c r="D224" s="561"/>
      <c r="E224" s="389">
        <v>14559</v>
      </c>
      <c r="F224" s="388">
        <f t="shared" si="11"/>
        <v>8300</v>
      </c>
      <c r="G224" s="466">
        <f t="shared" si="9"/>
        <v>6031</v>
      </c>
      <c r="H224" s="465">
        <v>90</v>
      </c>
    </row>
    <row r="225" spans="1:8" x14ac:dyDescent="0.2">
      <c r="A225" s="378">
        <v>241</v>
      </c>
      <c r="B225" s="386"/>
      <c r="C225" s="558">
        <f t="shared" si="10"/>
        <v>28.99</v>
      </c>
      <c r="D225" s="561"/>
      <c r="E225" s="389">
        <v>14559</v>
      </c>
      <c r="F225" s="388">
        <f t="shared" si="11"/>
        <v>8294</v>
      </c>
      <c r="G225" s="466">
        <f t="shared" si="9"/>
        <v>6026</v>
      </c>
      <c r="H225" s="465">
        <v>90</v>
      </c>
    </row>
    <row r="226" spans="1:8" x14ac:dyDescent="0.2">
      <c r="A226" s="378">
        <v>242</v>
      </c>
      <c r="B226" s="386"/>
      <c r="C226" s="558">
        <f t="shared" si="10"/>
        <v>29.02</v>
      </c>
      <c r="D226" s="561"/>
      <c r="E226" s="389">
        <v>14559</v>
      </c>
      <c r="F226" s="388">
        <f t="shared" si="11"/>
        <v>8286</v>
      </c>
      <c r="G226" s="466">
        <f t="shared" si="9"/>
        <v>6020</v>
      </c>
      <c r="H226" s="465">
        <v>90</v>
      </c>
    </row>
    <row r="227" spans="1:8" x14ac:dyDescent="0.2">
      <c r="A227" s="378">
        <v>243</v>
      </c>
      <c r="B227" s="386"/>
      <c r="C227" s="558">
        <f t="shared" si="10"/>
        <v>29.04</v>
      </c>
      <c r="D227" s="561"/>
      <c r="E227" s="389">
        <v>14559</v>
      </c>
      <c r="F227" s="388">
        <f t="shared" si="11"/>
        <v>8280</v>
      </c>
      <c r="G227" s="466">
        <f t="shared" si="9"/>
        <v>6016</v>
      </c>
      <c r="H227" s="465">
        <v>90</v>
      </c>
    </row>
    <row r="228" spans="1:8" x14ac:dyDescent="0.2">
      <c r="A228" s="378">
        <v>244</v>
      </c>
      <c r="B228" s="386"/>
      <c r="C228" s="558">
        <f t="shared" si="10"/>
        <v>29.07</v>
      </c>
      <c r="D228" s="561"/>
      <c r="E228" s="389">
        <v>14559</v>
      </c>
      <c r="F228" s="388">
        <f t="shared" si="11"/>
        <v>8272</v>
      </c>
      <c r="G228" s="466">
        <f t="shared" si="9"/>
        <v>6010</v>
      </c>
      <c r="H228" s="465">
        <v>90</v>
      </c>
    </row>
    <row r="229" spans="1:8" x14ac:dyDescent="0.2">
      <c r="A229" s="378">
        <v>245</v>
      </c>
      <c r="B229" s="386"/>
      <c r="C229" s="558">
        <f t="shared" si="10"/>
        <v>29.09</v>
      </c>
      <c r="D229" s="561"/>
      <c r="E229" s="389">
        <v>14559</v>
      </c>
      <c r="F229" s="388">
        <f t="shared" si="11"/>
        <v>8266</v>
      </c>
      <c r="G229" s="466">
        <f t="shared" si="9"/>
        <v>6006</v>
      </c>
      <c r="H229" s="465">
        <v>90</v>
      </c>
    </row>
    <row r="230" spans="1:8" x14ac:dyDescent="0.2">
      <c r="A230" s="378">
        <v>246</v>
      </c>
      <c r="B230" s="386"/>
      <c r="C230" s="558">
        <f t="shared" si="10"/>
        <v>29.12</v>
      </c>
      <c r="D230" s="561"/>
      <c r="E230" s="389">
        <v>14559</v>
      </c>
      <c r="F230" s="388">
        <f t="shared" si="11"/>
        <v>8258</v>
      </c>
      <c r="G230" s="466">
        <f t="shared" si="9"/>
        <v>6000</v>
      </c>
      <c r="H230" s="465">
        <v>90</v>
      </c>
    </row>
    <row r="231" spans="1:8" x14ac:dyDescent="0.2">
      <c r="A231" s="378">
        <v>247</v>
      </c>
      <c r="B231" s="386"/>
      <c r="C231" s="558">
        <f t="shared" si="10"/>
        <v>29.14</v>
      </c>
      <c r="D231" s="561"/>
      <c r="E231" s="389">
        <v>14559</v>
      </c>
      <c r="F231" s="388">
        <f t="shared" si="11"/>
        <v>8252</v>
      </c>
      <c r="G231" s="466">
        <f t="shared" si="9"/>
        <v>5995</v>
      </c>
      <c r="H231" s="465">
        <v>90</v>
      </c>
    </row>
    <row r="232" spans="1:8" x14ac:dyDescent="0.2">
      <c r="A232" s="378">
        <v>248</v>
      </c>
      <c r="B232" s="386"/>
      <c r="C232" s="558">
        <f t="shared" si="10"/>
        <v>29.17</v>
      </c>
      <c r="D232" s="561"/>
      <c r="E232" s="389">
        <v>14559</v>
      </c>
      <c r="F232" s="388">
        <f t="shared" si="11"/>
        <v>8244</v>
      </c>
      <c r="G232" s="466">
        <f t="shared" si="9"/>
        <v>5989</v>
      </c>
      <c r="H232" s="465">
        <v>90</v>
      </c>
    </row>
    <row r="233" spans="1:8" x14ac:dyDescent="0.2">
      <c r="A233" s="378">
        <v>249</v>
      </c>
      <c r="B233" s="386"/>
      <c r="C233" s="558">
        <f t="shared" si="10"/>
        <v>29.19</v>
      </c>
      <c r="D233" s="561"/>
      <c r="E233" s="389">
        <v>14559</v>
      </c>
      <c r="F233" s="388">
        <f t="shared" si="11"/>
        <v>8238</v>
      </c>
      <c r="G233" s="466">
        <f t="shared" si="9"/>
        <v>5985</v>
      </c>
      <c r="H233" s="465">
        <v>90</v>
      </c>
    </row>
    <row r="234" spans="1:8" x14ac:dyDescent="0.2">
      <c r="A234" s="378">
        <v>250</v>
      </c>
      <c r="B234" s="386"/>
      <c r="C234" s="558">
        <f t="shared" si="10"/>
        <v>29.21</v>
      </c>
      <c r="D234" s="561"/>
      <c r="E234" s="389">
        <v>14559</v>
      </c>
      <c r="F234" s="388">
        <f t="shared" si="11"/>
        <v>8233</v>
      </c>
      <c r="G234" s="466">
        <f t="shared" si="9"/>
        <v>5981</v>
      </c>
      <c r="H234" s="465">
        <v>90</v>
      </c>
    </row>
    <row r="235" spans="1:8" x14ac:dyDescent="0.2">
      <c r="A235" s="378">
        <v>251</v>
      </c>
      <c r="B235" s="386"/>
      <c r="C235" s="558">
        <f t="shared" si="10"/>
        <v>29.24</v>
      </c>
      <c r="D235" s="561"/>
      <c r="E235" s="389">
        <v>14559</v>
      </c>
      <c r="F235" s="388">
        <f t="shared" si="11"/>
        <v>8224</v>
      </c>
      <c r="G235" s="466">
        <f t="shared" si="9"/>
        <v>5975</v>
      </c>
      <c r="H235" s="465">
        <v>90</v>
      </c>
    </row>
    <row r="236" spans="1:8" x14ac:dyDescent="0.2">
      <c r="A236" s="378">
        <v>252</v>
      </c>
      <c r="B236" s="386"/>
      <c r="C236" s="558">
        <f t="shared" si="10"/>
        <v>29.26</v>
      </c>
      <c r="D236" s="561"/>
      <c r="E236" s="389">
        <v>14559</v>
      </c>
      <c r="F236" s="388">
        <f t="shared" si="11"/>
        <v>8219</v>
      </c>
      <c r="G236" s="466">
        <f t="shared" si="9"/>
        <v>5971</v>
      </c>
      <c r="H236" s="465">
        <v>90</v>
      </c>
    </row>
    <row r="237" spans="1:8" x14ac:dyDescent="0.2">
      <c r="A237" s="378">
        <v>253</v>
      </c>
      <c r="B237" s="386"/>
      <c r="C237" s="558">
        <f t="shared" si="10"/>
        <v>29.29</v>
      </c>
      <c r="D237" s="561"/>
      <c r="E237" s="389">
        <v>14559</v>
      </c>
      <c r="F237" s="388">
        <f t="shared" si="11"/>
        <v>8210</v>
      </c>
      <c r="G237" s="466">
        <f t="shared" si="9"/>
        <v>5965</v>
      </c>
      <c r="H237" s="465">
        <v>90</v>
      </c>
    </row>
    <row r="238" spans="1:8" x14ac:dyDescent="0.2">
      <c r="A238" s="378">
        <v>254</v>
      </c>
      <c r="B238" s="386"/>
      <c r="C238" s="558">
        <f t="shared" si="10"/>
        <v>29.31</v>
      </c>
      <c r="D238" s="561"/>
      <c r="E238" s="389">
        <v>14559</v>
      </c>
      <c r="F238" s="388">
        <f t="shared" si="11"/>
        <v>8205</v>
      </c>
      <c r="G238" s="466">
        <f t="shared" si="9"/>
        <v>5961</v>
      </c>
      <c r="H238" s="465">
        <v>90</v>
      </c>
    </row>
    <row r="239" spans="1:8" x14ac:dyDescent="0.2">
      <c r="A239" s="378">
        <v>255</v>
      </c>
      <c r="B239" s="386"/>
      <c r="C239" s="558">
        <f t="shared" si="10"/>
        <v>29.33</v>
      </c>
      <c r="D239" s="561"/>
      <c r="E239" s="389">
        <v>14559</v>
      </c>
      <c r="F239" s="388">
        <f t="shared" si="11"/>
        <v>8199</v>
      </c>
      <c r="G239" s="466">
        <f t="shared" si="9"/>
        <v>5957</v>
      </c>
      <c r="H239" s="465">
        <v>90</v>
      </c>
    </row>
    <row r="240" spans="1:8" x14ac:dyDescent="0.2">
      <c r="A240" s="378">
        <v>256</v>
      </c>
      <c r="B240" s="386"/>
      <c r="C240" s="558">
        <f t="shared" si="10"/>
        <v>29.36</v>
      </c>
      <c r="D240" s="561"/>
      <c r="E240" s="389">
        <v>14559</v>
      </c>
      <c r="F240" s="388">
        <f t="shared" si="11"/>
        <v>8191</v>
      </c>
      <c r="G240" s="466">
        <f t="shared" si="9"/>
        <v>5951</v>
      </c>
      <c r="H240" s="465">
        <v>90</v>
      </c>
    </row>
    <row r="241" spans="1:8" x14ac:dyDescent="0.2">
      <c r="A241" s="378">
        <v>257</v>
      </c>
      <c r="B241" s="386"/>
      <c r="C241" s="558">
        <f t="shared" si="10"/>
        <v>29.38</v>
      </c>
      <c r="D241" s="561"/>
      <c r="E241" s="389">
        <v>14559</v>
      </c>
      <c r="F241" s="388">
        <f t="shared" si="11"/>
        <v>8186</v>
      </c>
      <c r="G241" s="466">
        <f t="shared" si="9"/>
        <v>5946</v>
      </c>
      <c r="H241" s="465">
        <v>90</v>
      </c>
    </row>
    <row r="242" spans="1:8" x14ac:dyDescent="0.2">
      <c r="A242" s="378">
        <v>258</v>
      </c>
      <c r="B242" s="386"/>
      <c r="C242" s="558">
        <f t="shared" si="10"/>
        <v>29.41</v>
      </c>
      <c r="D242" s="561"/>
      <c r="E242" s="389">
        <v>14559</v>
      </c>
      <c r="F242" s="388">
        <f t="shared" si="11"/>
        <v>8177</v>
      </c>
      <c r="G242" s="466">
        <f t="shared" si="9"/>
        <v>5940</v>
      </c>
      <c r="H242" s="465">
        <v>90</v>
      </c>
    </row>
    <row r="243" spans="1:8" x14ac:dyDescent="0.2">
      <c r="A243" s="378">
        <v>259</v>
      </c>
      <c r="B243" s="386"/>
      <c r="C243" s="558">
        <f t="shared" si="10"/>
        <v>29.43</v>
      </c>
      <c r="D243" s="561"/>
      <c r="E243" s="389">
        <v>14559</v>
      </c>
      <c r="F243" s="388">
        <f t="shared" si="11"/>
        <v>8172</v>
      </c>
      <c r="G243" s="466">
        <f t="shared" si="9"/>
        <v>5936</v>
      </c>
      <c r="H243" s="465">
        <v>90</v>
      </c>
    </row>
    <row r="244" spans="1:8" x14ac:dyDescent="0.2">
      <c r="A244" s="378">
        <v>260</v>
      </c>
      <c r="B244" s="386"/>
      <c r="C244" s="558">
        <f t="shared" si="10"/>
        <v>29.45</v>
      </c>
      <c r="D244" s="561"/>
      <c r="E244" s="389">
        <v>14559</v>
      </c>
      <c r="F244" s="388">
        <f t="shared" si="11"/>
        <v>8166</v>
      </c>
      <c r="G244" s="466">
        <f t="shared" si="9"/>
        <v>5932</v>
      </c>
      <c r="H244" s="465">
        <v>90</v>
      </c>
    </row>
    <row r="245" spans="1:8" x14ac:dyDescent="0.2">
      <c r="A245" s="378">
        <v>261</v>
      </c>
      <c r="B245" s="386"/>
      <c r="C245" s="558">
        <f t="shared" si="10"/>
        <v>29.48</v>
      </c>
      <c r="D245" s="561"/>
      <c r="E245" s="389">
        <v>14559</v>
      </c>
      <c r="F245" s="388">
        <f t="shared" si="11"/>
        <v>8158</v>
      </c>
      <c r="G245" s="466">
        <f t="shared" si="9"/>
        <v>5926</v>
      </c>
      <c r="H245" s="465">
        <v>90</v>
      </c>
    </row>
    <row r="246" spans="1:8" x14ac:dyDescent="0.2">
      <c r="A246" s="378">
        <v>262</v>
      </c>
      <c r="B246" s="386"/>
      <c r="C246" s="558">
        <f t="shared" si="10"/>
        <v>29.5</v>
      </c>
      <c r="D246" s="561"/>
      <c r="E246" s="389">
        <v>14559</v>
      </c>
      <c r="F246" s="388">
        <f t="shared" si="11"/>
        <v>8153</v>
      </c>
      <c r="G246" s="466">
        <f t="shared" si="9"/>
        <v>5922</v>
      </c>
      <c r="H246" s="465">
        <v>90</v>
      </c>
    </row>
    <row r="247" spans="1:8" x14ac:dyDescent="0.2">
      <c r="A247" s="378">
        <v>263</v>
      </c>
      <c r="B247" s="386"/>
      <c r="C247" s="558">
        <f t="shared" si="10"/>
        <v>29.52</v>
      </c>
      <c r="D247" s="561"/>
      <c r="E247" s="389">
        <v>14559</v>
      </c>
      <c r="F247" s="388">
        <f t="shared" si="11"/>
        <v>8147</v>
      </c>
      <c r="G247" s="466">
        <f t="shared" si="9"/>
        <v>5918</v>
      </c>
      <c r="H247" s="465">
        <v>90</v>
      </c>
    </row>
    <row r="248" spans="1:8" x14ac:dyDescent="0.2">
      <c r="A248" s="378">
        <v>264</v>
      </c>
      <c r="B248" s="386"/>
      <c r="C248" s="558">
        <f t="shared" si="10"/>
        <v>29.55</v>
      </c>
      <c r="D248" s="561"/>
      <c r="E248" s="389">
        <v>14559</v>
      </c>
      <c r="F248" s="388">
        <f t="shared" si="11"/>
        <v>8139</v>
      </c>
      <c r="G248" s="466">
        <f t="shared" si="9"/>
        <v>5912</v>
      </c>
      <c r="H248" s="465">
        <v>90</v>
      </c>
    </row>
    <row r="249" spans="1:8" x14ac:dyDescent="0.2">
      <c r="A249" s="378">
        <v>265</v>
      </c>
      <c r="B249" s="386"/>
      <c r="C249" s="558">
        <f t="shared" si="10"/>
        <v>29.57</v>
      </c>
      <c r="D249" s="561"/>
      <c r="E249" s="389">
        <v>14559</v>
      </c>
      <c r="F249" s="388">
        <f t="shared" si="11"/>
        <v>8134</v>
      </c>
      <c r="G249" s="466">
        <f t="shared" si="9"/>
        <v>5908</v>
      </c>
      <c r="H249" s="465">
        <v>90</v>
      </c>
    </row>
    <row r="250" spans="1:8" x14ac:dyDescent="0.2">
      <c r="A250" s="378">
        <v>266</v>
      </c>
      <c r="B250" s="386"/>
      <c r="C250" s="558">
        <f t="shared" si="10"/>
        <v>29.59</v>
      </c>
      <c r="D250" s="561"/>
      <c r="E250" s="389">
        <v>14559</v>
      </c>
      <c r="F250" s="388">
        <f t="shared" si="11"/>
        <v>8128</v>
      </c>
      <c r="G250" s="466">
        <f t="shared" si="9"/>
        <v>5904</v>
      </c>
      <c r="H250" s="465">
        <v>90</v>
      </c>
    </row>
    <row r="251" spans="1:8" x14ac:dyDescent="0.2">
      <c r="A251" s="378">
        <v>267</v>
      </c>
      <c r="B251" s="386"/>
      <c r="C251" s="558">
        <f t="shared" si="10"/>
        <v>29.62</v>
      </c>
      <c r="D251" s="561"/>
      <c r="E251" s="389">
        <v>14559</v>
      </c>
      <c r="F251" s="388">
        <f t="shared" si="11"/>
        <v>8120</v>
      </c>
      <c r="G251" s="466">
        <f t="shared" si="9"/>
        <v>5898</v>
      </c>
      <c r="H251" s="465">
        <v>90</v>
      </c>
    </row>
    <row r="252" spans="1:8" x14ac:dyDescent="0.2">
      <c r="A252" s="378">
        <v>268</v>
      </c>
      <c r="B252" s="386"/>
      <c r="C252" s="558">
        <f t="shared" si="10"/>
        <v>29.64</v>
      </c>
      <c r="D252" s="561"/>
      <c r="E252" s="389">
        <v>14559</v>
      </c>
      <c r="F252" s="388">
        <f t="shared" si="11"/>
        <v>8115</v>
      </c>
      <c r="G252" s="466">
        <f t="shared" si="9"/>
        <v>5894</v>
      </c>
      <c r="H252" s="465">
        <v>90</v>
      </c>
    </row>
    <row r="253" spans="1:8" x14ac:dyDescent="0.2">
      <c r="A253" s="378">
        <v>269</v>
      </c>
      <c r="B253" s="386"/>
      <c r="C253" s="558">
        <f t="shared" si="10"/>
        <v>29.66</v>
      </c>
      <c r="D253" s="561"/>
      <c r="E253" s="389">
        <v>14559</v>
      </c>
      <c r="F253" s="388">
        <f t="shared" si="11"/>
        <v>8109</v>
      </c>
      <c r="G253" s="466">
        <f t="shared" si="9"/>
        <v>5890</v>
      </c>
      <c r="H253" s="465">
        <v>90</v>
      </c>
    </row>
    <row r="254" spans="1:8" x14ac:dyDescent="0.2">
      <c r="A254" s="378">
        <v>270</v>
      </c>
      <c r="B254" s="386"/>
      <c r="C254" s="558">
        <f t="shared" si="10"/>
        <v>29.68</v>
      </c>
      <c r="D254" s="561"/>
      <c r="E254" s="389">
        <v>14559</v>
      </c>
      <c r="F254" s="388">
        <f t="shared" si="11"/>
        <v>8104</v>
      </c>
      <c r="G254" s="466">
        <f t="shared" si="9"/>
        <v>5886</v>
      </c>
      <c r="H254" s="465">
        <v>90</v>
      </c>
    </row>
    <row r="255" spans="1:8" x14ac:dyDescent="0.2">
      <c r="A255" s="378">
        <v>271</v>
      </c>
      <c r="B255" s="386"/>
      <c r="C255" s="558">
        <f t="shared" si="10"/>
        <v>29.71</v>
      </c>
      <c r="D255" s="561"/>
      <c r="E255" s="389">
        <v>14559</v>
      </c>
      <c r="F255" s="388">
        <f t="shared" si="11"/>
        <v>8096</v>
      </c>
      <c r="G255" s="466">
        <f t="shared" si="9"/>
        <v>5880</v>
      </c>
      <c r="H255" s="465">
        <v>90</v>
      </c>
    </row>
    <row r="256" spans="1:8" x14ac:dyDescent="0.2">
      <c r="A256" s="378">
        <v>272</v>
      </c>
      <c r="B256" s="386"/>
      <c r="C256" s="558">
        <f t="shared" si="10"/>
        <v>29.73</v>
      </c>
      <c r="D256" s="561"/>
      <c r="E256" s="389">
        <v>14559</v>
      </c>
      <c r="F256" s="388">
        <f t="shared" si="11"/>
        <v>8090</v>
      </c>
      <c r="G256" s="466">
        <f t="shared" si="9"/>
        <v>5876</v>
      </c>
      <c r="H256" s="465">
        <v>90</v>
      </c>
    </row>
    <row r="257" spans="1:8" x14ac:dyDescent="0.2">
      <c r="A257" s="378">
        <v>273</v>
      </c>
      <c r="B257" s="386"/>
      <c r="C257" s="558">
        <f t="shared" si="10"/>
        <v>29.75</v>
      </c>
      <c r="D257" s="561"/>
      <c r="E257" s="389">
        <v>14559</v>
      </c>
      <c r="F257" s="388">
        <f t="shared" si="11"/>
        <v>8085</v>
      </c>
      <c r="G257" s="466">
        <f t="shared" si="9"/>
        <v>5873</v>
      </c>
      <c r="H257" s="465">
        <v>90</v>
      </c>
    </row>
    <row r="258" spans="1:8" x14ac:dyDescent="0.2">
      <c r="A258" s="378">
        <v>274</v>
      </c>
      <c r="B258" s="386"/>
      <c r="C258" s="558">
        <f t="shared" si="10"/>
        <v>29.77</v>
      </c>
      <c r="D258" s="561"/>
      <c r="E258" s="389">
        <v>14559</v>
      </c>
      <c r="F258" s="388">
        <f t="shared" si="11"/>
        <v>8080</v>
      </c>
      <c r="G258" s="466">
        <f t="shared" si="9"/>
        <v>5869</v>
      </c>
      <c r="H258" s="465">
        <v>90</v>
      </c>
    </row>
    <row r="259" spans="1:8" x14ac:dyDescent="0.2">
      <c r="A259" s="378">
        <v>275</v>
      </c>
      <c r="B259" s="386"/>
      <c r="C259" s="558">
        <f t="shared" si="10"/>
        <v>29.8</v>
      </c>
      <c r="D259" s="561"/>
      <c r="E259" s="389">
        <v>14559</v>
      </c>
      <c r="F259" s="388">
        <f t="shared" si="11"/>
        <v>8071</v>
      </c>
      <c r="G259" s="466">
        <f t="shared" si="9"/>
        <v>5863</v>
      </c>
      <c r="H259" s="465">
        <v>90</v>
      </c>
    </row>
    <row r="260" spans="1:8" x14ac:dyDescent="0.2">
      <c r="A260" s="378">
        <v>276</v>
      </c>
      <c r="B260" s="386"/>
      <c r="C260" s="558">
        <f t="shared" si="10"/>
        <v>29.82</v>
      </c>
      <c r="D260" s="561"/>
      <c r="E260" s="389">
        <v>14559</v>
      </c>
      <c r="F260" s="388">
        <f t="shared" si="11"/>
        <v>8066</v>
      </c>
      <c r="G260" s="466">
        <f t="shared" si="9"/>
        <v>5859</v>
      </c>
      <c r="H260" s="465">
        <v>90</v>
      </c>
    </row>
    <row r="261" spans="1:8" x14ac:dyDescent="0.2">
      <c r="A261" s="378">
        <v>277</v>
      </c>
      <c r="B261" s="386"/>
      <c r="C261" s="558">
        <f t="shared" si="10"/>
        <v>29.84</v>
      </c>
      <c r="D261" s="561"/>
      <c r="E261" s="389">
        <v>14559</v>
      </c>
      <c r="F261" s="388">
        <f t="shared" si="11"/>
        <v>8061</v>
      </c>
      <c r="G261" s="466">
        <f t="shared" si="9"/>
        <v>5855</v>
      </c>
      <c r="H261" s="465">
        <v>90</v>
      </c>
    </row>
    <row r="262" spans="1:8" x14ac:dyDescent="0.2">
      <c r="A262" s="378">
        <v>278</v>
      </c>
      <c r="B262" s="386"/>
      <c r="C262" s="558">
        <f t="shared" si="10"/>
        <v>29.86</v>
      </c>
      <c r="D262" s="561"/>
      <c r="E262" s="389">
        <v>14559</v>
      </c>
      <c r="F262" s="388">
        <f t="shared" si="11"/>
        <v>8055</v>
      </c>
      <c r="G262" s="466">
        <f t="shared" si="9"/>
        <v>5851</v>
      </c>
      <c r="H262" s="465">
        <v>90</v>
      </c>
    </row>
    <row r="263" spans="1:8" x14ac:dyDescent="0.2">
      <c r="A263" s="378">
        <v>279</v>
      </c>
      <c r="B263" s="386"/>
      <c r="C263" s="558">
        <f t="shared" si="10"/>
        <v>29.88</v>
      </c>
      <c r="D263" s="561"/>
      <c r="E263" s="389">
        <v>14559</v>
      </c>
      <c r="F263" s="388">
        <f t="shared" si="11"/>
        <v>8050</v>
      </c>
      <c r="G263" s="466">
        <f t="shared" si="9"/>
        <v>5847</v>
      </c>
      <c r="H263" s="465">
        <v>90</v>
      </c>
    </row>
    <row r="264" spans="1:8" x14ac:dyDescent="0.2">
      <c r="A264" s="378">
        <v>280</v>
      </c>
      <c r="B264" s="386"/>
      <c r="C264" s="558">
        <f t="shared" si="10"/>
        <v>29.91</v>
      </c>
      <c r="D264" s="561"/>
      <c r="E264" s="389">
        <v>14559</v>
      </c>
      <c r="F264" s="388">
        <f t="shared" si="11"/>
        <v>8042</v>
      </c>
      <c r="G264" s="466">
        <f t="shared" si="9"/>
        <v>5841</v>
      </c>
      <c r="H264" s="465">
        <v>90</v>
      </c>
    </row>
    <row r="265" spans="1:8" x14ac:dyDescent="0.2">
      <c r="A265" s="378">
        <v>281</v>
      </c>
      <c r="B265" s="386"/>
      <c r="C265" s="558">
        <f t="shared" si="10"/>
        <v>29.93</v>
      </c>
      <c r="D265" s="561"/>
      <c r="E265" s="389">
        <v>14559</v>
      </c>
      <c r="F265" s="388">
        <f t="shared" si="11"/>
        <v>8037</v>
      </c>
      <c r="G265" s="466">
        <f t="shared" si="9"/>
        <v>5837</v>
      </c>
      <c r="H265" s="465">
        <v>90</v>
      </c>
    </row>
    <row r="266" spans="1:8" x14ac:dyDescent="0.2">
      <c r="A266" s="378">
        <v>282</v>
      </c>
      <c r="B266" s="386"/>
      <c r="C266" s="558">
        <f t="shared" si="10"/>
        <v>29.95</v>
      </c>
      <c r="D266" s="561"/>
      <c r="E266" s="389">
        <v>14559</v>
      </c>
      <c r="F266" s="388">
        <f t="shared" si="11"/>
        <v>8031</v>
      </c>
      <c r="G266" s="466">
        <f t="shared" si="9"/>
        <v>5833</v>
      </c>
      <c r="H266" s="465">
        <v>90</v>
      </c>
    </row>
    <row r="267" spans="1:8" x14ac:dyDescent="0.2">
      <c r="A267" s="378">
        <v>283</v>
      </c>
      <c r="B267" s="386"/>
      <c r="C267" s="558">
        <f t="shared" si="10"/>
        <v>29.97</v>
      </c>
      <c r="D267" s="561"/>
      <c r="E267" s="389">
        <v>14559</v>
      </c>
      <c r="F267" s="388">
        <f t="shared" si="11"/>
        <v>8026</v>
      </c>
      <c r="G267" s="466">
        <f t="shared" si="9"/>
        <v>5829</v>
      </c>
      <c r="H267" s="465">
        <v>90</v>
      </c>
    </row>
    <row r="268" spans="1:8" x14ac:dyDescent="0.2">
      <c r="A268" s="378">
        <v>284</v>
      </c>
      <c r="B268" s="386"/>
      <c r="C268" s="558">
        <f t="shared" si="10"/>
        <v>29.99</v>
      </c>
      <c r="D268" s="561"/>
      <c r="E268" s="389">
        <v>14559</v>
      </c>
      <c r="F268" s="388">
        <f t="shared" si="11"/>
        <v>8021</v>
      </c>
      <c r="G268" s="466">
        <f t="shared" si="9"/>
        <v>5826</v>
      </c>
      <c r="H268" s="465">
        <v>90</v>
      </c>
    </row>
    <row r="269" spans="1:8" x14ac:dyDescent="0.2">
      <c r="A269" s="378">
        <v>285</v>
      </c>
      <c r="B269" s="386"/>
      <c r="C269" s="558">
        <f t="shared" si="10"/>
        <v>30.02</v>
      </c>
      <c r="D269" s="561"/>
      <c r="E269" s="389">
        <v>14559</v>
      </c>
      <c r="F269" s="388">
        <f t="shared" si="11"/>
        <v>8013</v>
      </c>
      <c r="G269" s="466">
        <f t="shared" ref="G269:G332" si="12">ROUND(12*(1/C269*E269),0)</f>
        <v>5820</v>
      </c>
      <c r="H269" s="465">
        <v>90</v>
      </c>
    </row>
    <row r="270" spans="1:8" x14ac:dyDescent="0.2">
      <c r="A270" s="378">
        <v>286</v>
      </c>
      <c r="B270" s="386"/>
      <c r="C270" s="558">
        <f t="shared" si="10"/>
        <v>30.04</v>
      </c>
      <c r="D270" s="561"/>
      <c r="E270" s="389">
        <v>14559</v>
      </c>
      <c r="F270" s="388">
        <f t="shared" si="11"/>
        <v>8008</v>
      </c>
      <c r="G270" s="466">
        <f t="shared" si="12"/>
        <v>5816</v>
      </c>
      <c r="H270" s="465">
        <v>90</v>
      </c>
    </row>
    <row r="271" spans="1:8" x14ac:dyDescent="0.2">
      <c r="A271" s="378">
        <v>287</v>
      </c>
      <c r="B271" s="386"/>
      <c r="C271" s="558">
        <f t="shared" ref="C271:C334" si="13">ROUND((10.899*LN(A271)+A271/200)*0.5-1.5,2)</f>
        <v>30.06</v>
      </c>
      <c r="D271" s="561"/>
      <c r="E271" s="389">
        <v>14559</v>
      </c>
      <c r="F271" s="388">
        <f t="shared" ref="F271:F334" si="14">ROUND(12*1.3614*(1/C271*E271)+H271,0)</f>
        <v>8002</v>
      </c>
      <c r="G271" s="466">
        <f t="shared" si="12"/>
        <v>5812</v>
      </c>
      <c r="H271" s="465">
        <v>90</v>
      </c>
    </row>
    <row r="272" spans="1:8" x14ac:dyDescent="0.2">
      <c r="A272" s="378">
        <v>288</v>
      </c>
      <c r="B272" s="386"/>
      <c r="C272" s="558">
        <f t="shared" si="13"/>
        <v>30.08</v>
      </c>
      <c r="D272" s="561"/>
      <c r="E272" s="389">
        <v>14559</v>
      </c>
      <c r="F272" s="388">
        <f t="shared" si="14"/>
        <v>7997</v>
      </c>
      <c r="G272" s="466">
        <f t="shared" si="12"/>
        <v>5808</v>
      </c>
      <c r="H272" s="465">
        <v>90</v>
      </c>
    </row>
    <row r="273" spans="1:8" x14ac:dyDescent="0.2">
      <c r="A273" s="378">
        <v>289</v>
      </c>
      <c r="B273" s="386"/>
      <c r="C273" s="558">
        <f t="shared" si="13"/>
        <v>30.1</v>
      </c>
      <c r="D273" s="561"/>
      <c r="E273" s="389">
        <v>14559</v>
      </c>
      <c r="F273" s="388">
        <f t="shared" si="14"/>
        <v>7992</v>
      </c>
      <c r="G273" s="466">
        <f t="shared" si="12"/>
        <v>5804</v>
      </c>
      <c r="H273" s="465">
        <v>90</v>
      </c>
    </row>
    <row r="274" spans="1:8" x14ac:dyDescent="0.2">
      <c r="A274" s="378">
        <v>290</v>
      </c>
      <c r="B274" s="386"/>
      <c r="C274" s="558">
        <f t="shared" si="13"/>
        <v>30.12</v>
      </c>
      <c r="D274" s="561"/>
      <c r="E274" s="389">
        <v>14559</v>
      </c>
      <c r="F274" s="388">
        <f t="shared" si="14"/>
        <v>7987</v>
      </c>
      <c r="G274" s="466">
        <f t="shared" si="12"/>
        <v>5800</v>
      </c>
      <c r="H274" s="465">
        <v>90</v>
      </c>
    </row>
    <row r="275" spans="1:8" x14ac:dyDescent="0.2">
      <c r="A275" s="378">
        <v>291</v>
      </c>
      <c r="B275" s="386"/>
      <c r="C275" s="558">
        <f t="shared" si="13"/>
        <v>30.14</v>
      </c>
      <c r="D275" s="561"/>
      <c r="E275" s="389">
        <v>14559</v>
      </c>
      <c r="F275" s="388">
        <f t="shared" si="14"/>
        <v>7981</v>
      </c>
      <c r="G275" s="466">
        <f t="shared" si="12"/>
        <v>5797</v>
      </c>
      <c r="H275" s="465">
        <v>90</v>
      </c>
    </row>
    <row r="276" spans="1:8" x14ac:dyDescent="0.2">
      <c r="A276" s="378">
        <v>292</v>
      </c>
      <c r="B276" s="386"/>
      <c r="C276" s="558">
        <f t="shared" si="13"/>
        <v>30.17</v>
      </c>
      <c r="D276" s="561"/>
      <c r="E276" s="389">
        <v>14559</v>
      </c>
      <c r="F276" s="388">
        <f t="shared" si="14"/>
        <v>7974</v>
      </c>
      <c r="G276" s="466">
        <f t="shared" si="12"/>
        <v>5791</v>
      </c>
      <c r="H276" s="465">
        <v>90</v>
      </c>
    </row>
    <row r="277" spans="1:8" x14ac:dyDescent="0.2">
      <c r="A277" s="378">
        <v>293</v>
      </c>
      <c r="B277" s="386"/>
      <c r="C277" s="558">
        <f t="shared" si="13"/>
        <v>30.19</v>
      </c>
      <c r="D277" s="561"/>
      <c r="E277" s="389">
        <v>14559</v>
      </c>
      <c r="F277" s="388">
        <f t="shared" si="14"/>
        <v>7968</v>
      </c>
      <c r="G277" s="466">
        <f t="shared" si="12"/>
        <v>5787</v>
      </c>
      <c r="H277" s="465">
        <v>90</v>
      </c>
    </row>
    <row r="278" spans="1:8" x14ac:dyDescent="0.2">
      <c r="A278" s="378">
        <v>294</v>
      </c>
      <c r="B278" s="386"/>
      <c r="C278" s="558">
        <f t="shared" si="13"/>
        <v>30.21</v>
      </c>
      <c r="D278" s="561"/>
      <c r="E278" s="389">
        <v>14559</v>
      </c>
      <c r="F278" s="388">
        <f t="shared" si="14"/>
        <v>7963</v>
      </c>
      <c r="G278" s="466">
        <f t="shared" si="12"/>
        <v>5783</v>
      </c>
      <c r="H278" s="465">
        <v>90</v>
      </c>
    </row>
    <row r="279" spans="1:8" x14ac:dyDescent="0.2">
      <c r="A279" s="378">
        <v>295</v>
      </c>
      <c r="B279" s="386"/>
      <c r="C279" s="558">
        <f t="shared" si="13"/>
        <v>30.23</v>
      </c>
      <c r="D279" s="561"/>
      <c r="E279" s="389">
        <v>14559</v>
      </c>
      <c r="F279" s="388">
        <f t="shared" si="14"/>
        <v>7958</v>
      </c>
      <c r="G279" s="466">
        <f t="shared" si="12"/>
        <v>5779</v>
      </c>
      <c r="H279" s="465">
        <v>90</v>
      </c>
    </row>
    <row r="280" spans="1:8" x14ac:dyDescent="0.2">
      <c r="A280" s="378">
        <v>296</v>
      </c>
      <c r="B280" s="386"/>
      <c r="C280" s="558">
        <f t="shared" si="13"/>
        <v>30.25</v>
      </c>
      <c r="D280" s="561"/>
      <c r="E280" s="389">
        <v>14559</v>
      </c>
      <c r="F280" s="388">
        <f t="shared" si="14"/>
        <v>7953</v>
      </c>
      <c r="G280" s="466">
        <f t="shared" si="12"/>
        <v>5775</v>
      </c>
      <c r="H280" s="465">
        <v>90</v>
      </c>
    </row>
    <row r="281" spans="1:8" x14ac:dyDescent="0.2">
      <c r="A281" s="378">
        <v>297</v>
      </c>
      <c r="B281" s="386"/>
      <c r="C281" s="558">
        <f t="shared" si="13"/>
        <v>30.27</v>
      </c>
      <c r="D281" s="561"/>
      <c r="E281" s="389">
        <v>14559</v>
      </c>
      <c r="F281" s="388">
        <f t="shared" si="14"/>
        <v>7948</v>
      </c>
      <c r="G281" s="466">
        <f t="shared" si="12"/>
        <v>5772</v>
      </c>
      <c r="H281" s="465">
        <v>90</v>
      </c>
    </row>
    <row r="282" spans="1:8" x14ac:dyDescent="0.2">
      <c r="A282" s="378">
        <v>298</v>
      </c>
      <c r="B282" s="386"/>
      <c r="C282" s="558">
        <f t="shared" si="13"/>
        <v>30.29</v>
      </c>
      <c r="D282" s="561"/>
      <c r="E282" s="389">
        <v>14559</v>
      </c>
      <c r="F282" s="388">
        <f t="shared" si="14"/>
        <v>7942</v>
      </c>
      <c r="G282" s="466">
        <f t="shared" si="12"/>
        <v>5768</v>
      </c>
      <c r="H282" s="465">
        <v>90</v>
      </c>
    </row>
    <row r="283" spans="1:8" x14ac:dyDescent="0.2">
      <c r="A283" s="378">
        <v>299</v>
      </c>
      <c r="B283" s="386"/>
      <c r="C283" s="558">
        <f t="shared" si="13"/>
        <v>30.31</v>
      </c>
      <c r="D283" s="561"/>
      <c r="E283" s="389">
        <v>14559</v>
      </c>
      <c r="F283" s="388">
        <f t="shared" si="14"/>
        <v>7937</v>
      </c>
      <c r="G283" s="466">
        <f t="shared" si="12"/>
        <v>5764</v>
      </c>
      <c r="H283" s="465">
        <v>90</v>
      </c>
    </row>
    <row r="284" spans="1:8" x14ac:dyDescent="0.2">
      <c r="A284" s="378">
        <v>300</v>
      </c>
      <c r="B284" s="386"/>
      <c r="C284" s="558">
        <f t="shared" si="13"/>
        <v>30.33</v>
      </c>
      <c r="D284" s="561"/>
      <c r="E284" s="389">
        <v>14559</v>
      </c>
      <c r="F284" s="388">
        <f t="shared" si="14"/>
        <v>7932</v>
      </c>
      <c r="G284" s="466">
        <f t="shared" si="12"/>
        <v>5760</v>
      </c>
      <c r="H284" s="465">
        <v>90</v>
      </c>
    </row>
    <row r="285" spans="1:8" x14ac:dyDescent="0.2">
      <c r="A285" s="378">
        <v>301</v>
      </c>
      <c r="B285" s="386"/>
      <c r="C285" s="558">
        <f t="shared" si="13"/>
        <v>30.35</v>
      </c>
      <c r="D285" s="561"/>
      <c r="E285" s="389">
        <v>14559</v>
      </c>
      <c r="F285" s="388">
        <f t="shared" si="14"/>
        <v>7927</v>
      </c>
      <c r="G285" s="466">
        <f t="shared" si="12"/>
        <v>5756</v>
      </c>
      <c r="H285" s="465">
        <v>90</v>
      </c>
    </row>
    <row r="286" spans="1:8" x14ac:dyDescent="0.2">
      <c r="A286" s="378">
        <v>302</v>
      </c>
      <c r="B286" s="386"/>
      <c r="C286" s="558">
        <f t="shared" si="13"/>
        <v>30.37</v>
      </c>
      <c r="D286" s="561"/>
      <c r="E286" s="389">
        <v>14559</v>
      </c>
      <c r="F286" s="388">
        <f t="shared" si="14"/>
        <v>7922</v>
      </c>
      <c r="G286" s="466">
        <f t="shared" si="12"/>
        <v>5753</v>
      </c>
      <c r="H286" s="465">
        <v>90</v>
      </c>
    </row>
    <row r="287" spans="1:8" x14ac:dyDescent="0.2">
      <c r="A287" s="378">
        <v>303</v>
      </c>
      <c r="B287" s="386"/>
      <c r="C287" s="558">
        <f t="shared" si="13"/>
        <v>30.39</v>
      </c>
      <c r="D287" s="561"/>
      <c r="E287" s="389">
        <v>14559</v>
      </c>
      <c r="F287" s="388">
        <f t="shared" si="14"/>
        <v>7917</v>
      </c>
      <c r="G287" s="466">
        <f t="shared" si="12"/>
        <v>5749</v>
      </c>
      <c r="H287" s="465">
        <v>90</v>
      </c>
    </row>
    <row r="288" spans="1:8" x14ac:dyDescent="0.2">
      <c r="A288" s="378">
        <v>304</v>
      </c>
      <c r="B288" s="386"/>
      <c r="C288" s="558">
        <f t="shared" si="13"/>
        <v>30.41</v>
      </c>
      <c r="D288" s="561"/>
      <c r="E288" s="389">
        <v>14559</v>
      </c>
      <c r="F288" s="388">
        <f t="shared" si="14"/>
        <v>7911</v>
      </c>
      <c r="G288" s="466">
        <f t="shared" si="12"/>
        <v>5745</v>
      </c>
      <c r="H288" s="465">
        <v>90</v>
      </c>
    </row>
    <row r="289" spans="1:8" x14ac:dyDescent="0.2">
      <c r="A289" s="378">
        <v>305</v>
      </c>
      <c r="B289" s="386"/>
      <c r="C289" s="558">
        <f t="shared" si="13"/>
        <v>30.44</v>
      </c>
      <c r="D289" s="561"/>
      <c r="E289" s="389">
        <v>14559</v>
      </c>
      <c r="F289" s="388">
        <f t="shared" si="14"/>
        <v>7904</v>
      </c>
      <c r="G289" s="466">
        <f t="shared" si="12"/>
        <v>5739</v>
      </c>
      <c r="H289" s="465">
        <v>90</v>
      </c>
    </row>
    <row r="290" spans="1:8" x14ac:dyDescent="0.2">
      <c r="A290" s="378">
        <v>306</v>
      </c>
      <c r="B290" s="386"/>
      <c r="C290" s="558">
        <f t="shared" si="13"/>
        <v>30.46</v>
      </c>
      <c r="D290" s="561"/>
      <c r="E290" s="389">
        <v>14559</v>
      </c>
      <c r="F290" s="388">
        <f t="shared" si="14"/>
        <v>7899</v>
      </c>
      <c r="G290" s="466">
        <f t="shared" si="12"/>
        <v>5736</v>
      </c>
      <c r="H290" s="465">
        <v>90</v>
      </c>
    </row>
    <row r="291" spans="1:8" x14ac:dyDescent="0.2">
      <c r="A291" s="378">
        <v>307</v>
      </c>
      <c r="B291" s="386"/>
      <c r="C291" s="558">
        <f t="shared" si="13"/>
        <v>30.48</v>
      </c>
      <c r="D291" s="561"/>
      <c r="E291" s="389">
        <v>14559</v>
      </c>
      <c r="F291" s="388">
        <f t="shared" si="14"/>
        <v>7893</v>
      </c>
      <c r="G291" s="466">
        <f t="shared" si="12"/>
        <v>5732</v>
      </c>
      <c r="H291" s="465">
        <v>90</v>
      </c>
    </row>
    <row r="292" spans="1:8" x14ac:dyDescent="0.2">
      <c r="A292" s="378">
        <v>308</v>
      </c>
      <c r="B292" s="386"/>
      <c r="C292" s="558">
        <f t="shared" si="13"/>
        <v>30.5</v>
      </c>
      <c r="D292" s="561"/>
      <c r="E292" s="389">
        <v>14559</v>
      </c>
      <c r="F292" s="388">
        <f t="shared" si="14"/>
        <v>7888</v>
      </c>
      <c r="G292" s="466">
        <f t="shared" si="12"/>
        <v>5728</v>
      </c>
      <c r="H292" s="465">
        <v>90</v>
      </c>
    </row>
    <row r="293" spans="1:8" x14ac:dyDescent="0.2">
      <c r="A293" s="378">
        <v>309</v>
      </c>
      <c r="B293" s="386"/>
      <c r="C293" s="558">
        <f t="shared" si="13"/>
        <v>30.52</v>
      </c>
      <c r="D293" s="561"/>
      <c r="E293" s="389">
        <v>14559</v>
      </c>
      <c r="F293" s="388">
        <f t="shared" si="14"/>
        <v>7883</v>
      </c>
      <c r="G293" s="466">
        <f t="shared" si="12"/>
        <v>5724</v>
      </c>
      <c r="H293" s="465">
        <v>90</v>
      </c>
    </row>
    <row r="294" spans="1:8" x14ac:dyDescent="0.2">
      <c r="A294" s="378">
        <v>310</v>
      </c>
      <c r="B294" s="386"/>
      <c r="C294" s="558">
        <f t="shared" si="13"/>
        <v>30.54</v>
      </c>
      <c r="D294" s="561"/>
      <c r="E294" s="389">
        <v>14559</v>
      </c>
      <c r="F294" s="388">
        <f t="shared" si="14"/>
        <v>7878</v>
      </c>
      <c r="G294" s="466">
        <f t="shared" si="12"/>
        <v>5721</v>
      </c>
      <c r="H294" s="465">
        <v>90</v>
      </c>
    </row>
    <row r="295" spans="1:8" x14ac:dyDescent="0.2">
      <c r="A295" s="378">
        <v>311</v>
      </c>
      <c r="B295" s="386"/>
      <c r="C295" s="558">
        <f t="shared" si="13"/>
        <v>30.56</v>
      </c>
      <c r="D295" s="561"/>
      <c r="E295" s="389">
        <v>14559</v>
      </c>
      <c r="F295" s="388">
        <f t="shared" si="14"/>
        <v>7873</v>
      </c>
      <c r="G295" s="466">
        <f t="shared" si="12"/>
        <v>5717</v>
      </c>
      <c r="H295" s="465">
        <v>90</v>
      </c>
    </row>
    <row r="296" spans="1:8" x14ac:dyDescent="0.2">
      <c r="A296" s="378">
        <v>312</v>
      </c>
      <c r="B296" s="386"/>
      <c r="C296" s="558">
        <f t="shared" si="13"/>
        <v>30.58</v>
      </c>
      <c r="D296" s="561"/>
      <c r="E296" s="389">
        <v>14559</v>
      </c>
      <c r="F296" s="388">
        <f t="shared" si="14"/>
        <v>7868</v>
      </c>
      <c r="G296" s="466">
        <f t="shared" si="12"/>
        <v>5713</v>
      </c>
      <c r="H296" s="465">
        <v>90</v>
      </c>
    </row>
    <row r="297" spans="1:8" x14ac:dyDescent="0.2">
      <c r="A297" s="378">
        <v>313</v>
      </c>
      <c r="B297" s="386"/>
      <c r="C297" s="558">
        <f t="shared" si="13"/>
        <v>30.6</v>
      </c>
      <c r="D297" s="561"/>
      <c r="E297" s="389">
        <v>14559</v>
      </c>
      <c r="F297" s="388">
        <f t="shared" si="14"/>
        <v>7863</v>
      </c>
      <c r="G297" s="466">
        <f t="shared" si="12"/>
        <v>5709</v>
      </c>
      <c r="H297" s="465">
        <v>90</v>
      </c>
    </row>
    <row r="298" spans="1:8" x14ac:dyDescent="0.2">
      <c r="A298" s="378">
        <v>314</v>
      </c>
      <c r="B298" s="386"/>
      <c r="C298" s="558">
        <f t="shared" si="13"/>
        <v>30.62</v>
      </c>
      <c r="D298" s="561"/>
      <c r="E298" s="389">
        <v>14559</v>
      </c>
      <c r="F298" s="388">
        <f t="shared" si="14"/>
        <v>7858</v>
      </c>
      <c r="G298" s="466">
        <f t="shared" si="12"/>
        <v>5706</v>
      </c>
      <c r="H298" s="465">
        <v>90</v>
      </c>
    </row>
    <row r="299" spans="1:8" x14ac:dyDescent="0.2">
      <c r="A299" s="378">
        <v>315</v>
      </c>
      <c r="B299" s="386"/>
      <c r="C299" s="558">
        <f t="shared" si="13"/>
        <v>30.64</v>
      </c>
      <c r="D299" s="561"/>
      <c r="E299" s="389">
        <v>14559</v>
      </c>
      <c r="F299" s="388">
        <f t="shared" si="14"/>
        <v>7853</v>
      </c>
      <c r="G299" s="466">
        <f t="shared" si="12"/>
        <v>5702</v>
      </c>
      <c r="H299" s="465">
        <v>90</v>
      </c>
    </row>
    <row r="300" spans="1:8" x14ac:dyDescent="0.2">
      <c r="A300" s="378">
        <v>316</v>
      </c>
      <c r="B300" s="386"/>
      <c r="C300" s="558">
        <f t="shared" si="13"/>
        <v>30.66</v>
      </c>
      <c r="D300" s="561"/>
      <c r="E300" s="389">
        <v>14559</v>
      </c>
      <c r="F300" s="388">
        <f t="shared" si="14"/>
        <v>7848</v>
      </c>
      <c r="G300" s="466">
        <f t="shared" si="12"/>
        <v>5698</v>
      </c>
      <c r="H300" s="465">
        <v>90</v>
      </c>
    </row>
    <row r="301" spans="1:8" x14ac:dyDescent="0.2">
      <c r="A301" s="378">
        <v>317</v>
      </c>
      <c r="B301" s="386"/>
      <c r="C301" s="558">
        <f t="shared" si="13"/>
        <v>30.68</v>
      </c>
      <c r="D301" s="561"/>
      <c r="E301" s="389">
        <v>14559</v>
      </c>
      <c r="F301" s="388">
        <f t="shared" si="14"/>
        <v>7843</v>
      </c>
      <c r="G301" s="466">
        <f t="shared" si="12"/>
        <v>5695</v>
      </c>
      <c r="H301" s="465">
        <v>90</v>
      </c>
    </row>
    <row r="302" spans="1:8" x14ac:dyDescent="0.2">
      <c r="A302" s="378">
        <v>318</v>
      </c>
      <c r="B302" s="386"/>
      <c r="C302" s="558">
        <f t="shared" si="13"/>
        <v>30.7</v>
      </c>
      <c r="D302" s="561"/>
      <c r="E302" s="389">
        <v>14559</v>
      </c>
      <c r="F302" s="388">
        <f t="shared" si="14"/>
        <v>7837</v>
      </c>
      <c r="G302" s="466">
        <f t="shared" si="12"/>
        <v>5691</v>
      </c>
      <c r="H302" s="465">
        <v>90</v>
      </c>
    </row>
    <row r="303" spans="1:8" x14ac:dyDescent="0.2">
      <c r="A303" s="378">
        <v>319</v>
      </c>
      <c r="B303" s="386"/>
      <c r="C303" s="558">
        <f t="shared" si="13"/>
        <v>30.71</v>
      </c>
      <c r="D303" s="561"/>
      <c r="E303" s="389">
        <v>14559</v>
      </c>
      <c r="F303" s="388">
        <f t="shared" si="14"/>
        <v>7835</v>
      </c>
      <c r="G303" s="466">
        <f t="shared" si="12"/>
        <v>5689</v>
      </c>
      <c r="H303" s="465">
        <v>90</v>
      </c>
    </row>
    <row r="304" spans="1:8" x14ac:dyDescent="0.2">
      <c r="A304" s="378">
        <v>320</v>
      </c>
      <c r="B304" s="386"/>
      <c r="C304" s="558">
        <f t="shared" si="13"/>
        <v>30.73</v>
      </c>
      <c r="D304" s="561"/>
      <c r="E304" s="389">
        <v>14559</v>
      </c>
      <c r="F304" s="388">
        <f t="shared" si="14"/>
        <v>7830</v>
      </c>
      <c r="G304" s="466">
        <f t="shared" si="12"/>
        <v>5685</v>
      </c>
      <c r="H304" s="465">
        <v>90</v>
      </c>
    </row>
    <row r="305" spans="1:8" x14ac:dyDescent="0.2">
      <c r="A305" s="378">
        <v>321</v>
      </c>
      <c r="B305" s="386"/>
      <c r="C305" s="558">
        <f t="shared" si="13"/>
        <v>30.75</v>
      </c>
      <c r="D305" s="561"/>
      <c r="E305" s="389">
        <v>14559</v>
      </c>
      <c r="F305" s="388">
        <f t="shared" si="14"/>
        <v>7825</v>
      </c>
      <c r="G305" s="466">
        <f t="shared" si="12"/>
        <v>5682</v>
      </c>
      <c r="H305" s="465">
        <v>90</v>
      </c>
    </row>
    <row r="306" spans="1:8" x14ac:dyDescent="0.2">
      <c r="A306" s="378">
        <v>322</v>
      </c>
      <c r="B306" s="386"/>
      <c r="C306" s="558">
        <f t="shared" si="13"/>
        <v>30.77</v>
      </c>
      <c r="D306" s="561"/>
      <c r="E306" s="389">
        <v>14559</v>
      </c>
      <c r="F306" s="388">
        <f t="shared" si="14"/>
        <v>7820</v>
      </c>
      <c r="G306" s="466">
        <f t="shared" si="12"/>
        <v>5678</v>
      </c>
      <c r="H306" s="465">
        <v>90</v>
      </c>
    </row>
    <row r="307" spans="1:8" x14ac:dyDescent="0.2">
      <c r="A307" s="378">
        <v>323</v>
      </c>
      <c r="B307" s="386"/>
      <c r="C307" s="558">
        <f t="shared" si="13"/>
        <v>30.79</v>
      </c>
      <c r="D307" s="561"/>
      <c r="E307" s="389">
        <v>14559</v>
      </c>
      <c r="F307" s="388">
        <f t="shared" si="14"/>
        <v>7815</v>
      </c>
      <c r="G307" s="466">
        <f t="shared" si="12"/>
        <v>5674</v>
      </c>
      <c r="H307" s="465">
        <v>90</v>
      </c>
    </row>
    <row r="308" spans="1:8" x14ac:dyDescent="0.2">
      <c r="A308" s="378">
        <v>324</v>
      </c>
      <c r="B308" s="386"/>
      <c r="C308" s="558">
        <f t="shared" si="13"/>
        <v>30.81</v>
      </c>
      <c r="D308" s="561"/>
      <c r="E308" s="389">
        <v>14559</v>
      </c>
      <c r="F308" s="388">
        <f t="shared" si="14"/>
        <v>7810</v>
      </c>
      <c r="G308" s="466">
        <f t="shared" si="12"/>
        <v>5670</v>
      </c>
      <c r="H308" s="465">
        <v>90</v>
      </c>
    </row>
    <row r="309" spans="1:8" x14ac:dyDescent="0.2">
      <c r="A309" s="378">
        <v>325</v>
      </c>
      <c r="B309" s="386"/>
      <c r="C309" s="558">
        <f t="shared" si="13"/>
        <v>30.83</v>
      </c>
      <c r="D309" s="561"/>
      <c r="E309" s="389">
        <v>14559</v>
      </c>
      <c r="F309" s="388">
        <f t="shared" si="14"/>
        <v>7805</v>
      </c>
      <c r="G309" s="466">
        <f t="shared" si="12"/>
        <v>5667</v>
      </c>
      <c r="H309" s="465">
        <v>90</v>
      </c>
    </row>
    <row r="310" spans="1:8" x14ac:dyDescent="0.2">
      <c r="A310" s="378">
        <v>326</v>
      </c>
      <c r="B310" s="386"/>
      <c r="C310" s="558">
        <f t="shared" si="13"/>
        <v>30.85</v>
      </c>
      <c r="D310" s="561"/>
      <c r="E310" s="389">
        <v>14559</v>
      </c>
      <c r="F310" s="388">
        <f t="shared" si="14"/>
        <v>7800</v>
      </c>
      <c r="G310" s="466">
        <f t="shared" si="12"/>
        <v>5663</v>
      </c>
      <c r="H310" s="465">
        <v>90</v>
      </c>
    </row>
    <row r="311" spans="1:8" x14ac:dyDescent="0.2">
      <c r="A311" s="378">
        <v>327</v>
      </c>
      <c r="B311" s="386"/>
      <c r="C311" s="558">
        <f t="shared" si="13"/>
        <v>30.87</v>
      </c>
      <c r="D311" s="561"/>
      <c r="E311" s="389">
        <v>14559</v>
      </c>
      <c r="F311" s="388">
        <f t="shared" si="14"/>
        <v>7795</v>
      </c>
      <c r="G311" s="466">
        <f t="shared" si="12"/>
        <v>5659</v>
      </c>
      <c r="H311" s="465">
        <v>90</v>
      </c>
    </row>
    <row r="312" spans="1:8" x14ac:dyDescent="0.2">
      <c r="A312" s="378">
        <v>328</v>
      </c>
      <c r="B312" s="386"/>
      <c r="C312" s="558">
        <f t="shared" si="13"/>
        <v>30.89</v>
      </c>
      <c r="D312" s="561"/>
      <c r="E312" s="389">
        <v>14559</v>
      </c>
      <c r="F312" s="388">
        <f t="shared" si="14"/>
        <v>7790</v>
      </c>
      <c r="G312" s="466">
        <f t="shared" si="12"/>
        <v>5656</v>
      </c>
      <c r="H312" s="465">
        <v>90</v>
      </c>
    </row>
    <row r="313" spans="1:8" x14ac:dyDescent="0.2">
      <c r="A313" s="378">
        <v>329</v>
      </c>
      <c r="B313" s="386"/>
      <c r="C313" s="558">
        <f t="shared" si="13"/>
        <v>30.91</v>
      </c>
      <c r="D313" s="561"/>
      <c r="E313" s="389">
        <v>14559</v>
      </c>
      <c r="F313" s="388">
        <f t="shared" si="14"/>
        <v>7785</v>
      </c>
      <c r="G313" s="466">
        <f t="shared" si="12"/>
        <v>5652</v>
      </c>
      <c r="H313" s="465">
        <v>90</v>
      </c>
    </row>
    <row r="314" spans="1:8" x14ac:dyDescent="0.2">
      <c r="A314" s="378">
        <v>330</v>
      </c>
      <c r="B314" s="386"/>
      <c r="C314" s="558">
        <f t="shared" si="13"/>
        <v>30.93</v>
      </c>
      <c r="D314" s="561"/>
      <c r="E314" s="389">
        <v>14559</v>
      </c>
      <c r="F314" s="388">
        <f t="shared" si="14"/>
        <v>7780</v>
      </c>
      <c r="G314" s="466">
        <f t="shared" si="12"/>
        <v>5648</v>
      </c>
      <c r="H314" s="465">
        <v>90</v>
      </c>
    </row>
    <row r="315" spans="1:8" x14ac:dyDescent="0.2">
      <c r="A315" s="378">
        <v>331</v>
      </c>
      <c r="B315" s="386"/>
      <c r="C315" s="558">
        <f t="shared" si="13"/>
        <v>30.95</v>
      </c>
      <c r="D315" s="561"/>
      <c r="E315" s="389">
        <v>14559</v>
      </c>
      <c r="F315" s="388">
        <f t="shared" si="14"/>
        <v>7775</v>
      </c>
      <c r="G315" s="466">
        <f t="shared" si="12"/>
        <v>5645</v>
      </c>
      <c r="H315" s="465">
        <v>90</v>
      </c>
    </row>
    <row r="316" spans="1:8" x14ac:dyDescent="0.2">
      <c r="A316" s="378">
        <v>332</v>
      </c>
      <c r="B316" s="386"/>
      <c r="C316" s="558">
        <f t="shared" si="13"/>
        <v>30.97</v>
      </c>
      <c r="D316" s="561"/>
      <c r="E316" s="389">
        <v>14559</v>
      </c>
      <c r="F316" s="388">
        <f t="shared" si="14"/>
        <v>7770</v>
      </c>
      <c r="G316" s="466">
        <f t="shared" si="12"/>
        <v>5641</v>
      </c>
      <c r="H316" s="465">
        <v>90</v>
      </c>
    </row>
    <row r="317" spans="1:8" x14ac:dyDescent="0.2">
      <c r="A317" s="378">
        <v>333</v>
      </c>
      <c r="B317" s="386"/>
      <c r="C317" s="558">
        <f t="shared" si="13"/>
        <v>30.98</v>
      </c>
      <c r="D317" s="561"/>
      <c r="E317" s="389">
        <v>14559</v>
      </c>
      <c r="F317" s="388">
        <f t="shared" si="14"/>
        <v>7767</v>
      </c>
      <c r="G317" s="466">
        <f t="shared" si="12"/>
        <v>5639</v>
      </c>
      <c r="H317" s="465">
        <v>90</v>
      </c>
    </row>
    <row r="318" spans="1:8" x14ac:dyDescent="0.2">
      <c r="A318" s="378">
        <v>334</v>
      </c>
      <c r="B318" s="386"/>
      <c r="C318" s="558">
        <f t="shared" si="13"/>
        <v>31</v>
      </c>
      <c r="D318" s="561"/>
      <c r="E318" s="389">
        <v>14559</v>
      </c>
      <c r="F318" s="388">
        <f t="shared" si="14"/>
        <v>7762</v>
      </c>
      <c r="G318" s="466">
        <f t="shared" si="12"/>
        <v>5636</v>
      </c>
      <c r="H318" s="465">
        <v>90</v>
      </c>
    </row>
    <row r="319" spans="1:8" x14ac:dyDescent="0.2">
      <c r="A319" s="378">
        <v>335</v>
      </c>
      <c r="B319" s="386"/>
      <c r="C319" s="558">
        <f t="shared" si="13"/>
        <v>31.02</v>
      </c>
      <c r="D319" s="561"/>
      <c r="E319" s="389">
        <v>14559</v>
      </c>
      <c r="F319" s="388">
        <f t="shared" si="14"/>
        <v>7758</v>
      </c>
      <c r="G319" s="466">
        <f t="shared" si="12"/>
        <v>5632</v>
      </c>
      <c r="H319" s="465">
        <v>90</v>
      </c>
    </row>
    <row r="320" spans="1:8" x14ac:dyDescent="0.2">
      <c r="A320" s="378">
        <v>336</v>
      </c>
      <c r="B320" s="386"/>
      <c r="C320" s="558">
        <f t="shared" si="13"/>
        <v>31.04</v>
      </c>
      <c r="D320" s="561"/>
      <c r="E320" s="389">
        <v>14559</v>
      </c>
      <c r="F320" s="388">
        <f t="shared" si="14"/>
        <v>7753</v>
      </c>
      <c r="G320" s="466">
        <f t="shared" si="12"/>
        <v>5628</v>
      </c>
      <c r="H320" s="465">
        <v>90</v>
      </c>
    </row>
    <row r="321" spans="1:8" x14ac:dyDescent="0.2">
      <c r="A321" s="378">
        <v>337</v>
      </c>
      <c r="B321" s="386"/>
      <c r="C321" s="558">
        <f t="shared" si="13"/>
        <v>31.06</v>
      </c>
      <c r="D321" s="561"/>
      <c r="E321" s="389">
        <v>14559</v>
      </c>
      <c r="F321" s="388">
        <f t="shared" si="14"/>
        <v>7748</v>
      </c>
      <c r="G321" s="466">
        <f t="shared" si="12"/>
        <v>5625</v>
      </c>
      <c r="H321" s="465">
        <v>90</v>
      </c>
    </row>
    <row r="322" spans="1:8" x14ac:dyDescent="0.2">
      <c r="A322" s="378">
        <v>338</v>
      </c>
      <c r="B322" s="386"/>
      <c r="C322" s="558">
        <f t="shared" si="13"/>
        <v>31.08</v>
      </c>
      <c r="D322" s="561"/>
      <c r="E322" s="389">
        <v>14559</v>
      </c>
      <c r="F322" s="388">
        <f t="shared" si="14"/>
        <v>7743</v>
      </c>
      <c r="G322" s="466">
        <f t="shared" si="12"/>
        <v>5621</v>
      </c>
      <c r="H322" s="465">
        <v>90</v>
      </c>
    </row>
    <row r="323" spans="1:8" x14ac:dyDescent="0.2">
      <c r="A323" s="378">
        <v>339</v>
      </c>
      <c r="B323" s="386"/>
      <c r="C323" s="558">
        <f t="shared" si="13"/>
        <v>31.1</v>
      </c>
      <c r="D323" s="561"/>
      <c r="E323" s="389">
        <v>14559</v>
      </c>
      <c r="F323" s="388">
        <f t="shared" si="14"/>
        <v>7738</v>
      </c>
      <c r="G323" s="466">
        <f t="shared" si="12"/>
        <v>5618</v>
      </c>
      <c r="H323" s="465">
        <v>90</v>
      </c>
    </row>
    <row r="324" spans="1:8" x14ac:dyDescent="0.2">
      <c r="A324" s="378">
        <v>340</v>
      </c>
      <c r="B324" s="386"/>
      <c r="C324" s="558">
        <f t="shared" si="13"/>
        <v>31.11</v>
      </c>
      <c r="D324" s="561"/>
      <c r="E324" s="389">
        <v>14559</v>
      </c>
      <c r="F324" s="388">
        <f t="shared" si="14"/>
        <v>7735</v>
      </c>
      <c r="G324" s="466">
        <f t="shared" si="12"/>
        <v>5616</v>
      </c>
      <c r="H324" s="465">
        <v>90</v>
      </c>
    </row>
    <row r="325" spans="1:8" x14ac:dyDescent="0.2">
      <c r="A325" s="378">
        <v>341</v>
      </c>
      <c r="B325" s="386"/>
      <c r="C325" s="558">
        <f t="shared" si="13"/>
        <v>31.13</v>
      </c>
      <c r="D325" s="561"/>
      <c r="E325" s="389">
        <v>14559</v>
      </c>
      <c r="F325" s="388">
        <f t="shared" si="14"/>
        <v>7730</v>
      </c>
      <c r="G325" s="466">
        <f t="shared" si="12"/>
        <v>5612</v>
      </c>
      <c r="H325" s="465">
        <v>90</v>
      </c>
    </row>
    <row r="326" spans="1:8" x14ac:dyDescent="0.2">
      <c r="A326" s="378">
        <v>342</v>
      </c>
      <c r="B326" s="386"/>
      <c r="C326" s="558">
        <f t="shared" si="13"/>
        <v>31.15</v>
      </c>
      <c r="D326" s="561"/>
      <c r="E326" s="389">
        <v>14559</v>
      </c>
      <c r="F326" s="388">
        <f t="shared" si="14"/>
        <v>7726</v>
      </c>
      <c r="G326" s="466">
        <f t="shared" si="12"/>
        <v>5609</v>
      </c>
      <c r="H326" s="465">
        <v>90</v>
      </c>
    </row>
    <row r="327" spans="1:8" x14ac:dyDescent="0.2">
      <c r="A327" s="378">
        <v>343</v>
      </c>
      <c r="B327" s="386"/>
      <c r="C327" s="558">
        <f t="shared" si="13"/>
        <v>31.17</v>
      </c>
      <c r="D327" s="561"/>
      <c r="E327" s="389">
        <v>14559</v>
      </c>
      <c r="F327" s="388">
        <f t="shared" si="14"/>
        <v>7721</v>
      </c>
      <c r="G327" s="466">
        <f t="shared" si="12"/>
        <v>5605</v>
      </c>
      <c r="H327" s="465">
        <v>90</v>
      </c>
    </row>
    <row r="328" spans="1:8" x14ac:dyDescent="0.2">
      <c r="A328" s="378">
        <v>344</v>
      </c>
      <c r="B328" s="386"/>
      <c r="C328" s="558">
        <f t="shared" si="13"/>
        <v>31.19</v>
      </c>
      <c r="D328" s="561"/>
      <c r="E328" s="389">
        <v>14559</v>
      </c>
      <c r="F328" s="388">
        <f t="shared" si="14"/>
        <v>7716</v>
      </c>
      <c r="G328" s="466">
        <f t="shared" si="12"/>
        <v>5601</v>
      </c>
      <c r="H328" s="465">
        <v>90</v>
      </c>
    </row>
    <row r="329" spans="1:8" x14ac:dyDescent="0.2">
      <c r="A329" s="378">
        <v>345</v>
      </c>
      <c r="B329" s="386"/>
      <c r="C329" s="558">
        <f t="shared" si="13"/>
        <v>31.21</v>
      </c>
      <c r="D329" s="561"/>
      <c r="E329" s="389">
        <v>14559</v>
      </c>
      <c r="F329" s="388">
        <f t="shared" si="14"/>
        <v>7711</v>
      </c>
      <c r="G329" s="466">
        <f t="shared" si="12"/>
        <v>5598</v>
      </c>
      <c r="H329" s="465">
        <v>90</v>
      </c>
    </row>
    <row r="330" spans="1:8" x14ac:dyDescent="0.2">
      <c r="A330" s="378">
        <v>346</v>
      </c>
      <c r="B330" s="386"/>
      <c r="C330" s="558">
        <f t="shared" si="13"/>
        <v>31.23</v>
      </c>
      <c r="D330" s="561"/>
      <c r="E330" s="389">
        <v>14559</v>
      </c>
      <c r="F330" s="388">
        <f t="shared" si="14"/>
        <v>7706</v>
      </c>
      <c r="G330" s="466">
        <f t="shared" si="12"/>
        <v>5594</v>
      </c>
      <c r="H330" s="465">
        <v>90</v>
      </c>
    </row>
    <row r="331" spans="1:8" x14ac:dyDescent="0.2">
      <c r="A331" s="378">
        <v>347</v>
      </c>
      <c r="B331" s="386"/>
      <c r="C331" s="558">
        <f t="shared" si="13"/>
        <v>31.24</v>
      </c>
      <c r="D331" s="561"/>
      <c r="E331" s="389">
        <v>14559</v>
      </c>
      <c r="F331" s="388">
        <f t="shared" si="14"/>
        <v>7704</v>
      </c>
      <c r="G331" s="466">
        <f t="shared" si="12"/>
        <v>5592</v>
      </c>
      <c r="H331" s="465">
        <v>90</v>
      </c>
    </row>
    <row r="332" spans="1:8" x14ac:dyDescent="0.2">
      <c r="A332" s="378">
        <v>348</v>
      </c>
      <c r="B332" s="386"/>
      <c r="C332" s="558">
        <f t="shared" si="13"/>
        <v>31.26</v>
      </c>
      <c r="D332" s="561"/>
      <c r="E332" s="389">
        <v>14559</v>
      </c>
      <c r="F332" s="388">
        <f t="shared" si="14"/>
        <v>7699</v>
      </c>
      <c r="G332" s="466">
        <f t="shared" si="12"/>
        <v>5589</v>
      </c>
      <c r="H332" s="465">
        <v>90</v>
      </c>
    </row>
    <row r="333" spans="1:8" x14ac:dyDescent="0.2">
      <c r="A333" s="378">
        <v>349</v>
      </c>
      <c r="B333" s="386"/>
      <c r="C333" s="558">
        <f t="shared" si="13"/>
        <v>31.28</v>
      </c>
      <c r="D333" s="561"/>
      <c r="E333" s="389">
        <v>14559</v>
      </c>
      <c r="F333" s="388">
        <f t="shared" si="14"/>
        <v>7694</v>
      </c>
      <c r="G333" s="466">
        <f t="shared" ref="G333:G396" si="15">ROUND(12*(1/C333*E333),0)</f>
        <v>5585</v>
      </c>
      <c r="H333" s="465">
        <v>90</v>
      </c>
    </row>
    <row r="334" spans="1:8" x14ac:dyDescent="0.2">
      <c r="A334" s="378">
        <v>350</v>
      </c>
      <c r="B334" s="386"/>
      <c r="C334" s="558">
        <f t="shared" si="13"/>
        <v>31.3</v>
      </c>
      <c r="D334" s="561"/>
      <c r="E334" s="389">
        <v>14559</v>
      </c>
      <c r="F334" s="388">
        <f t="shared" si="14"/>
        <v>7689</v>
      </c>
      <c r="G334" s="466">
        <f t="shared" si="15"/>
        <v>5582</v>
      </c>
      <c r="H334" s="465">
        <v>90</v>
      </c>
    </row>
    <row r="335" spans="1:8" x14ac:dyDescent="0.2">
      <c r="A335" s="378">
        <v>351</v>
      </c>
      <c r="B335" s="386"/>
      <c r="C335" s="558">
        <f t="shared" ref="C335:C398" si="16">ROUND((10.899*LN(A335)+A335/200)*0.5-1.5,2)</f>
        <v>31.32</v>
      </c>
      <c r="D335" s="561"/>
      <c r="E335" s="389">
        <v>14559</v>
      </c>
      <c r="F335" s="388">
        <f t="shared" ref="F335:F398" si="17">ROUND(12*1.3614*(1/C335*E335)+H335,0)</f>
        <v>7684</v>
      </c>
      <c r="G335" s="466">
        <f t="shared" si="15"/>
        <v>5578</v>
      </c>
      <c r="H335" s="465">
        <v>90</v>
      </c>
    </row>
    <row r="336" spans="1:8" x14ac:dyDescent="0.2">
      <c r="A336" s="378">
        <v>352</v>
      </c>
      <c r="B336" s="386"/>
      <c r="C336" s="558">
        <f t="shared" si="16"/>
        <v>31.33</v>
      </c>
      <c r="D336" s="561"/>
      <c r="E336" s="389">
        <v>14559</v>
      </c>
      <c r="F336" s="388">
        <f t="shared" si="17"/>
        <v>7682</v>
      </c>
      <c r="G336" s="466">
        <f t="shared" si="15"/>
        <v>5576</v>
      </c>
      <c r="H336" s="465">
        <v>90</v>
      </c>
    </row>
    <row r="337" spans="1:8" x14ac:dyDescent="0.2">
      <c r="A337" s="378">
        <v>353</v>
      </c>
      <c r="B337" s="386"/>
      <c r="C337" s="558">
        <f t="shared" si="16"/>
        <v>31.35</v>
      </c>
      <c r="D337" s="561"/>
      <c r="E337" s="389">
        <v>14559</v>
      </c>
      <c r="F337" s="388">
        <f t="shared" si="17"/>
        <v>7677</v>
      </c>
      <c r="G337" s="466">
        <f t="shared" si="15"/>
        <v>5573</v>
      </c>
      <c r="H337" s="465">
        <v>90</v>
      </c>
    </row>
    <row r="338" spans="1:8" x14ac:dyDescent="0.2">
      <c r="A338" s="378">
        <v>354</v>
      </c>
      <c r="B338" s="386"/>
      <c r="C338" s="558">
        <f t="shared" si="16"/>
        <v>31.37</v>
      </c>
      <c r="D338" s="561"/>
      <c r="E338" s="389">
        <v>14559</v>
      </c>
      <c r="F338" s="388">
        <f t="shared" si="17"/>
        <v>7672</v>
      </c>
      <c r="G338" s="466">
        <f t="shared" si="15"/>
        <v>5569</v>
      </c>
      <c r="H338" s="465">
        <v>90</v>
      </c>
    </row>
    <row r="339" spans="1:8" x14ac:dyDescent="0.2">
      <c r="A339" s="378">
        <v>355</v>
      </c>
      <c r="B339" s="386"/>
      <c r="C339" s="558">
        <f t="shared" si="16"/>
        <v>31.39</v>
      </c>
      <c r="D339" s="561"/>
      <c r="E339" s="389">
        <v>14559</v>
      </c>
      <c r="F339" s="388">
        <f t="shared" si="17"/>
        <v>7667</v>
      </c>
      <c r="G339" s="466">
        <f t="shared" si="15"/>
        <v>5566</v>
      </c>
      <c r="H339" s="465">
        <v>90</v>
      </c>
    </row>
    <row r="340" spans="1:8" x14ac:dyDescent="0.2">
      <c r="A340" s="378">
        <v>356</v>
      </c>
      <c r="B340" s="386"/>
      <c r="C340" s="558">
        <f t="shared" si="16"/>
        <v>31.41</v>
      </c>
      <c r="D340" s="561"/>
      <c r="E340" s="389">
        <v>14559</v>
      </c>
      <c r="F340" s="388">
        <f t="shared" si="17"/>
        <v>7662</v>
      </c>
      <c r="G340" s="466">
        <f t="shared" si="15"/>
        <v>5562</v>
      </c>
      <c r="H340" s="465">
        <v>90</v>
      </c>
    </row>
    <row r="341" spans="1:8" x14ac:dyDescent="0.2">
      <c r="A341" s="378">
        <v>357</v>
      </c>
      <c r="B341" s="386"/>
      <c r="C341" s="558">
        <f t="shared" si="16"/>
        <v>31.42</v>
      </c>
      <c r="D341" s="561"/>
      <c r="E341" s="389">
        <v>14559</v>
      </c>
      <c r="F341" s="388">
        <f t="shared" si="17"/>
        <v>7660</v>
      </c>
      <c r="G341" s="466">
        <f t="shared" si="15"/>
        <v>5560</v>
      </c>
      <c r="H341" s="465">
        <v>90</v>
      </c>
    </row>
    <row r="342" spans="1:8" x14ac:dyDescent="0.2">
      <c r="A342" s="378">
        <v>358</v>
      </c>
      <c r="B342" s="386"/>
      <c r="C342" s="558">
        <f t="shared" si="16"/>
        <v>31.44</v>
      </c>
      <c r="D342" s="561"/>
      <c r="E342" s="389">
        <v>14559</v>
      </c>
      <c r="F342" s="388">
        <f t="shared" si="17"/>
        <v>7655</v>
      </c>
      <c r="G342" s="466">
        <f t="shared" si="15"/>
        <v>5557</v>
      </c>
      <c r="H342" s="465">
        <v>90</v>
      </c>
    </row>
    <row r="343" spans="1:8" x14ac:dyDescent="0.2">
      <c r="A343" s="378">
        <v>359</v>
      </c>
      <c r="B343" s="386"/>
      <c r="C343" s="558">
        <f t="shared" si="16"/>
        <v>31.46</v>
      </c>
      <c r="D343" s="561"/>
      <c r="E343" s="389">
        <v>14559</v>
      </c>
      <c r="F343" s="388">
        <f t="shared" si="17"/>
        <v>7650</v>
      </c>
      <c r="G343" s="466">
        <f t="shared" si="15"/>
        <v>5553</v>
      </c>
      <c r="H343" s="465">
        <v>90</v>
      </c>
    </row>
    <row r="344" spans="1:8" x14ac:dyDescent="0.2">
      <c r="A344" s="378">
        <v>360</v>
      </c>
      <c r="B344" s="386"/>
      <c r="C344" s="558">
        <f t="shared" si="16"/>
        <v>31.48</v>
      </c>
      <c r="D344" s="561"/>
      <c r="E344" s="389">
        <v>14559</v>
      </c>
      <c r="F344" s="388">
        <f t="shared" si="17"/>
        <v>7646</v>
      </c>
      <c r="G344" s="466">
        <f t="shared" si="15"/>
        <v>5550</v>
      </c>
      <c r="H344" s="465">
        <v>90</v>
      </c>
    </row>
    <row r="345" spans="1:8" x14ac:dyDescent="0.2">
      <c r="A345" s="378">
        <v>361</v>
      </c>
      <c r="B345" s="386"/>
      <c r="C345" s="558">
        <f t="shared" si="16"/>
        <v>31.49</v>
      </c>
      <c r="D345" s="561"/>
      <c r="E345" s="389">
        <v>14559</v>
      </c>
      <c r="F345" s="388">
        <f t="shared" si="17"/>
        <v>7643</v>
      </c>
      <c r="G345" s="466">
        <f t="shared" si="15"/>
        <v>5548</v>
      </c>
      <c r="H345" s="465">
        <v>90</v>
      </c>
    </row>
    <row r="346" spans="1:8" x14ac:dyDescent="0.2">
      <c r="A346" s="378">
        <v>362</v>
      </c>
      <c r="B346" s="386"/>
      <c r="C346" s="558">
        <f t="shared" si="16"/>
        <v>31.51</v>
      </c>
      <c r="D346" s="561"/>
      <c r="E346" s="389">
        <v>14559</v>
      </c>
      <c r="F346" s="388">
        <f t="shared" si="17"/>
        <v>7638</v>
      </c>
      <c r="G346" s="466">
        <f t="shared" si="15"/>
        <v>5545</v>
      </c>
      <c r="H346" s="465">
        <v>90</v>
      </c>
    </row>
    <row r="347" spans="1:8" x14ac:dyDescent="0.2">
      <c r="A347" s="378">
        <v>363</v>
      </c>
      <c r="B347" s="386"/>
      <c r="C347" s="558">
        <f t="shared" si="16"/>
        <v>31.53</v>
      </c>
      <c r="D347" s="561"/>
      <c r="E347" s="389">
        <v>14559</v>
      </c>
      <c r="F347" s="388">
        <f t="shared" si="17"/>
        <v>7634</v>
      </c>
      <c r="G347" s="466">
        <f t="shared" si="15"/>
        <v>5541</v>
      </c>
      <c r="H347" s="465">
        <v>90</v>
      </c>
    </row>
    <row r="348" spans="1:8" x14ac:dyDescent="0.2">
      <c r="A348" s="378">
        <v>364</v>
      </c>
      <c r="B348" s="386"/>
      <c r="C348" s="558">
        <f t="shared" si="16"/>
        <v>31.55</v>
      </c>
      <c r="D348" s="561"/>
      <c r="E348" s="389">
        <v>14559</v>
      </c>
      <c r="F348" s="388">
        <f t="shared" si="17"/>
        <v>7629</v>
      </c>
      <c r="G348" s="466">
        <f t="shared" si="15"/>
        <v>5537</v>
      </c>
      <c r="H348" s="465">
        <v>90</v>
      </c>
    </row>
    <row r="349" spans="1:8" x14ac:dyDescent="0.2">
      <c r="A349" s="378">
        <v>365</v>
      </c>
      <c r="B349" s="386"/>
      <c r="C349" s="558">
        <f t="shared" si="16"/>
        <v>31.56</v>
      </c>
      <c r="D349" s="561"/>
      <c r="E349" s="389">
        <v>14559</v>
      </c>
      <c r="F349" s="388">
        <f t="shared" si="17"/>
        <v>7626</v>
      </c>
      <c r="G349" s="466">
        <f t="shared" si="15"/>
        <v>5536</v>
      </c>
      <c r="H349" s="465">
        <v>90</v>
      </c>
    </row>
    <row r="350" spans="1:8" x14ac:dyDescent="0.2">
      <c r="A350" s="378">
        <v>366</v>
      </c>
      <c r="B350" s="386"/>
      <c r="C350" s="558">
        <f t="shared" si="16"/>
        <v>31.58</v>
      </c>
      <c r="D350" s="561"/>
      <c r="E350" s="389">
        <v>14559</v>
      </c>
      <c r="F350" s="388">
        <f t="shared" si="17"/>
        <v>7622</v>
      </c>
      <c r="G350" s="466">
        <f t="shared" si="15"/>
        <v>5532</v>
      </c>
      <c r="H350" s="465">
        <v>90</v>
      </c>
    </row>
    <row r="351" spans="1:8" x14ac:dyDescent="0.2">
      <c r="A351" s="378">
        <v>367</v>
      </c>
      <c r="B351" s="386"/>
      <c r="C351" s="558">
        <f t="shared" si="16"/>
        <v>31.6</v>
      </c>
      <c r="D351" s="561"/>
      <c r="E351" s="389">
        <v>14559</v>
      </c>
      <c r="F351" s="388">
        <f t="shared" si="17"/>
        <v>7617</v>
      </c>
      <c r="G351" s="466">
        <f t="shared" si="15"/>
        <v>5529</v>
      </c>
      <c r="H351" s="465">
        <v>90</v>
      </c>
    </row>
    <row r="352" spans="1:8" x14ac:dyDescent="0.2">
      <c r="A352" s="378">
        <v>368</v>
      </c>
      <c r="B352" s="386"/>
      <c r="C352" s="558">
        <f t="shared" si="16"/>
        <v>31.62</v>
      </c>
      <c r="D352" s="561"/>
      <c r="E352" s="389">
        <v>14559</v>
      </c>
      <c r="F352" s="388">
        <f t="shared" si="17"/>
        <v>7612</v>
      </c>
      <c r="G352" s="466">
        <f t="shared" si="15"/>
        <v>5525</v>
      </c>
      <c r="H352" s="465">
        <v>90</v>
      </c>
    </row>
    <row r="353" spans="1:8" x14ac:dyDescent="0.2">
      <c r="A353" s="378">
        <v>369</v>
      </c>
      <c r="B353" s="386"/>
      <c r="C353" s="558">
        <f t="shared" si="16"/>
        <v>31.63</v>
      </c>
      <c r="D353" s="561"/>
      <c r="E353" s="389">
        <v>14559</v>
      </c>
      <c r="F353" s="388">
        <f t="shared" si="17"/>
        <v>7610</v>
      </c>
      <c r="G353" s="466">
        <f t="shared" si="15"/>
        <v>5523</v>
      </c>
      <c r="H353" s="465">
        <v>90</v>
      </c>
    </row>
    <row r="354" spans="1:8" x14ac:dyDescent="0.2">
      <c r="A354" s="378">
        <v>370</v>
      </c>
      <c r="B354" s="386"/>
      <c r="C354" s="558">
        <f t="shared" si="16"/>
        <v>31.65</v>
      </c>
      <c r="D354" s="561"/>
      <c r="E354" s="389">
        <v>14559</v>
      </c>
      <c r="F354" s="388">
        <f t="shared" si="17"/>
        <v>7605</v>
      </c>
      <c r="G354" s="466">
        <f t="shared" si="15"/>
        <v>5520</v>
      </c>
      <c r="H354" s="465">
        <v>90</v>
      </c>
    </row>
    <row r="355" spans="1:8" x14ac:dyDescent="0.2">
      <c r="A355" s="378">
        <v>371</v>
      </c>
      <c r="B355" s="386"/>
      <c r="C355" s="558">
        <f t="shared" si="16"/>
        <v>31.67</v>
      </c>
      <c r="D355" s="561"/>
      <c r="E355" s="389">
        <v>14559</v>
      </c>
      <c r="F355" s="388">
        <f t="shared" si="17"/>
        <v>7600</v>
      </c>
      <c r="G355" s="466">
        <f t="shared" si="15"/>
        <v>5517</v>
      </c>
      <c r="H355" s="465">
        <v>90</v>
      </c>
    </row>
    <row r="356" spans="1:8" x14ac:dyDescent="0.2">
      <c r="A356" s="378">
        <v>372</v>
      </c>
      <c r="B356" s="386"/>
      <c r="C356" s="558">
        <f t="shared" si="16"/>
        <v>31.69</v>
      </c>
      <c r="D356" s="561"/>
      <c r="E356" s="389">
        <v>14559</v>
      </c>
      <c r="F356" s="388">
        <f t="shared" si="17"/>
        <v>7595</v>
      </c>
      <c r="G356" s="466">
        <f t="shared" si="15"/>
        <v>5513</v>
      </c>
      <c r="H356" s="465">
        <v>90</v>
      </c>
    </row>
    <row r="357" spans="1:8" x14ac:dyDescent="0.2">
      <c r="A357" s="378">
        <v>373</v>
      </c>
      <c r="B357" s="386"/>
      <c r="C357" s="558">
        <f t="shared" si="16"/>
        <v>31.7</v>
      </c>
      <c r="D357" s="561"/>
      <c r="E357" s="389">
        <v>14559</v>
      </c>
      <c r="F357" s="388">
        <f t="shared" si="17"/>
        <v>7593</v>
      </c>
      <c r="G357" s="466">
        <f t="shared" si="15"/>
        <v>5511</v>
      </c>
      <c r="H357" s="465">
        <v>90</v>
      </c>
    </row>
    <row r="358" spans="1:8" x14ac:dyDescent="0.2">
      <c r="A358" s="378">
        <v>374</v>
      </c>
      <c r="B358" s="386"/>
      <c r="C358" s="558">
        <f t="shared" si="16"/>
        <v>31.72</v>
      </c>
      <c r="D358" s="561"/>
      <c r="E358" s="389">
        <v>14559</v>
      </c>
      <c r="F358" s="388">
        <f t="shared" si="17"/>
        <v>7588</v>
      </c>
      <c r="G358" s="466">
        <f t="shared" si="15"/>
        <v>5508</v>
      </c>
      <c r="H358" s="465">
        <v>90</v>
      </c>
    </row>
    <row r="359" spans="1:8" x14ac:dyDescent="0.2">
      <c r="A359" s="378">
        <v>375</v>
      </c>
      <c r="B359" s="386"/>
      <c r="C359" s="558">
        <f t="shared" si="16"/>
        <v>31.74</v>
      </c>
      <c r="D359" s="561"/>
      <c r="E359" s="389">
        <v>14559</v>
      </c>
      <c r="F359" s="388">
        <f t="shared" si="17"/>
        <v>7584</v>
      </c>
      <c r="G359" s="466">
        <f t="shared" si="15"/>
        <v>5504</v>
      </c>
      <c r="H359" s="465">
        <v>90</v>
      </c>
    </row>
    <row r="360" spans="1:8" x14ac:dyDescent="0.2">
      <c r="A360" s="378">
        <v>376</v>
      </c>
      <c r="B360" s="386"/>
      <c r="C360" s="558">
        <f t="shared" si="16"/>
        <v>31.75</v>
      </c>
      <c r="D360" s="561"/>
      <c r="E360" s="389">
        <v>14559</v>
      </c>
      <c r="F360" s="388">
        <f t="shared" si="17"/>
        <v>7581</v>
      </c>
      <c r="G360" s="466">
        <f t="shared" si="15"/>
        <v>5503</v>
      </c>
      <c r="H360" s="465">
        <v>90</v>
      </c>
    </row>
    <row r="361" spans="1:8" x14ac:dyDescent="0.2">
      <c r="A361" s="378">
        <v>377</v>
      </c>
      <c r="B361" s="386"/>
      <c r="C361" s="558">
        <f t="shared" si="16"/>
        <v>31.77</v>
      </c>
      <c r="D361" s="561"/>
      <c r="E361" s="389">
        <v>14559</v>
      </c>
      <c r="F361" s="388">
        <f t="shared" si="17"/>
        <v>7577</v>
      </c>
      <c r="G361" s="466">
        <f t="shared" si="15"/>
        <v>5499</v>
      </c>
      <c r="H361" s="465">
        <v>90</v>
      </c>
    </row>
    <row r="362" spans="1:8" x14ac:dyDescent="0.2">
      <c r="A362" s="378">
        <v>378</v>
      </c>
      <c r="B362" s="386"/>
      <c r="C362" s="558">
        <f t="shared" si="16"/>
        <v>31.79</v>
      </c>
      <c r="D362" s="561"/>
      <c r="E362" s="389">
        <v>14559</v>
      </c>
      <c r="F362" s="388">
        <f t="shared" si="17"/>
        <v>7572</v>
      </c>
      <c r="G362" s="466">
        <f t="shared" si="15"/>
        <v>5496</v>
      </c>
      <c r="H362" s="465">
        <v>90</v>
      </c>
    </row>
    <row r="363" spans="1:8" x14ac:dyDescent="0.2">
      <c r="A363" s="378">
        <v>379</v>
      </c>
      <c r="B363" s="386"/>
      <c r="C363" s="558">
        <f t="shared" si="16"/>
        <v>31.8</v>
      </c>
      <c r="D363" s="561"/>
      <c r="E363" s="389">
        <v>14559</v>
      </c>
      <c r="F363" s="388">
        <f t="shared" si="17"/>
        <v>7569</v>
      </c>
      <c r="G363" s="466">
        <f t="shared" si="15"/>
        <v>5494</v>
      </c>
      <c r="H363" s="465">
        <v>90</v>
      </c>
    </row>
    <row r="364" spans="1:8" x14ac:dyDescent="0.2">
      <c r="A364" s="378">
        <v>380</v>
      </c>
      <c r="B364" s="386"/>
      <c r="C364" s="558">
        <f t="shared" si="16"/>
        <v>31.82</v>
      </c>
      <c r="D364" s="561"/>
      <c r="E364" s="389">
        <v>14559</v>
      </c>
      <c r="F364" s="388">
        <f t="shared" si="17"/>
        <v>7565</v>
      </c>
      <c r="G364" s="466">
        <f t="shared" si="15"/>
        <v>5491</v>
      </c>
      <c r="H364" s="465">
        <v>90</v>
      </c>
    </row>
    <row r="365" spans="1:8" x14ac:dyDescent="0.2">
      <c r="A365" s="378">
        <v>381</v>
      </c>
      <c r="B365" s="386"/>
      <c r="C365" s="558">
        <f t="shared" si="16"/>
        <v>31.84</v>
      </c>
      <c r="D365" s="561"/>
      <c r="E365" s="389">
        <v>14559</v>
      </c>
      <c r="F365" s="388">
        <f t="shared" si="17"/>
        <v>7560</v>
      </c>
      <c r="G365" s="466">
        <f t="shared" si="15"/>
        <v>5487</v>
      </c>
      <c r="H365" s="465">
        <v>90</v>
      </c>
    </row>
    <row r="366" spans="1:8" x14ac:dyDescent="0.2">
      <c r="A366" s="378">
        <v>382</v>
      </c>
      <c r="B366" s="386"/>
      <c r="C366" s="558">
        <f t="shared" si="16"/>
        <v>31.85</v>
      </c>
      <c r="D366" s="561"/>
      <c r="E366" s="389">
        <v>14559</v>
      </c>
      <c r="F366" s="388">
        <f t="shared" si="17"/>
        <v>7558</v>
      </c>
      <c r="G366" s="466">
        <f t="shared" si="15"/>
        <v>5485</v>
      </c>
      <c r="H366" s="465">
        <v>90</v>
      </c>
    </row>
    <row r="367" spans="1:8" x14ac:dyDescent="0.2">
      <c r="A367" s="378">
        <v>383</v>
      </c>
      <c r="B367" s="386"/>
      <c r="C367" s="558">
        <f t="shared" si="16"/>
        <v>31.87</v>
      </c>
      <c r="D367" s="561"/>
      <c r="E367" s="389">
        <v>14559</v>
      </c>
      <c r="F367" s="388">
        <f t="shared" si="17"/>
        <v>7553</v>
      </c>
      <c r="G367" s="466">
        <f t="shared" si="15"/>
        <v>5482</v>
      </c>
      <c r="H367" s="465">
        <v>90</v>
      </c>
    </row>
    <row r="368" spans="1:8" x14ac:dyDescent="0.2">
      <c r="A368" s="378">
        <v>384</v>
      </c>
      <c r="B368" s="386"/>
      <c r="C368" s="558">
        <f t="shared" si="16"/>
        <v>31.89</v>
      </c>
      <c r="D368" s="561"/>
      <c r="E368" s="389">
        <v>14559</v>
      </c>
      <c r="F368" s="388">
        <f t="shared" si="17"/>
        <v>7548</v>
      </c>
      <c r="G368" s="466">
        <f t="shared" si="15"/>
        <v>5478</v>
      </c>
      <c r="H368" s="465">
        <v>90</v>
      </c>
    </row>
    <row r="369" spans="1:8" x14ac:dyDescent="0.2">
      <c r="A369" s="378">
        <v>385</v>
      </c>
      <c r="B369" s="386"/>
      <c r="C369" s="558">
        <f t="shared" si="16"/>
        <v>31.9</v>
      </c>
      <c r="D369" s="561"/>
      <c r="E369" s="389">
        <v>14559</v>
      </c>
      <c r="F369" s="388">
        <f t="shared" si="17"/>
        <v>7546</v>
      </c>
      <c r="G369" s="466">
        <f t="shared" si="15"/>
        <v>5477</v>
      </c>
      <c r="H369" s="465">
        <v>90</v>
      </c>
    </row>
    <row r="370" spans="1:8" x14ac:dyDescent="0.2">
      <c r="A370" s="378">
        <v>386</v>
      </c>
      <c r="B370" s="386"/>
      <c r="C370" s="558">
        <f t="shared" si="16"/>
        <v>31.92</v>
      </c>
      <c r="D370" s="561"/>
      <c r="E370" s="389">
        <v>14559</v>
      </c>
      <c r="F370" s="388">
        <f t="shared" si="17"/>
        <v>7541</v>
      </c>
      <c r="G370" s="466">
        <f t="shared" si="15"/>
        <v>5473</v>
      </c>
      <c r="H370" s="465">
        <v>90</v>
      </c>
    </row>
    <row r="371" spans="1:8" x14ac:dyDescent="0.2">
      <c r="A371" s="378">
        <v>387</v>
      </c>
      <c r="B371" s="386"/>
      <c r="C371" s="558">
        <f t="shared" si="16"/>
        <v>31.94</v>
      </c>
      <c r="D371" s="561"/>
      <c r="E371" s="389">
        <v>14559</v>
      </c>
      <c r="F371" s="388">
        <f t="shared" si="17"/>
        <v>7537</v>
      </c>
      <c r="G371" s="466">
        <f t="shared" si="15"/>
        <v>5470</v>
      </c>
      <c r="H371" s="465">
        <v>90</v>
      </c>
    </row>
    <row r="372" spans="1:8" x14ac:dyDescent="0.2">
      <c r="A372" s="378">
        <v>388</v>
      </c>
      <c r="B372" s="386"/>
      <c r="C372" s="558">
        <f t="shared" si="16"/>
        <v>31.95</v>
      </c>
      <c r="D372" s="561"/>
      <c r="E372" s="389">
        <v>14559</v>
      </c>
      <c r="F372" s="388">
        <f t="shared" si="17"/>
        <v>7534</v>
      </c>
      <c r="G372" s="466">
        <f t="shared" si="15"/>
        <v>5468</v>
      </c>
      <c r="H372" s="465">
        <v>90</v>
      </c>
    </row>
    <row r="373" spans="1:8" x14ac:dyDescent="0.2">
      <c r="A373" s="378">
        <v>389</v>
      </c>
      <c r="B373" s="386"/>
      <c r="C373" s="558">
        <f t="shared" si="16"/>
        <v>31.97</v>
      </c>
      <c r="D373" s="561"/>
      <c r="E373" s="389">
        <v>14559</v>
      </c>
      <c r="F373" s="388">
        <f t="shared" si="17"/>
        <v>7530</v>
      </c>
      <c r="G373" s="466">
        <f t="shared" si="15"/>
        <v>5465</v>
      </c>
      <c r="H373" s="465">
        <v>90</v>
      </c>
    </row>
    <row r="374" spans="1:8" x14ac:dyDescent="0.2">
      <c r="A374" s="378">
        <v>390</v>
      </c>
      <c r="B374" s="386"/>
      <c r="C374" s="558">
        <f t="shared" si="16"/>
        <v>31.99</v>
      </c>
      <c r="D374" s="561"/>
      <c r="E374" s="389">
        <v>14559</v>
      </c>
      <c r="F374" s="388">
        <f t="shared" si="17"/>
        <v>7525</v>
      </c>
      <c r="G374" s="466">
        <f t="shared" si="15"/>
        <v>5461</v>
      </c>
      <c r="H374" s="465">
        <v>90</v>
      </c>
    </row>
    <row r="375" spans="1:8" x14ac:dyDescent="0.2">
      <c r="A375" s="378">
        <v>391</v>
      </c>
      <c r="B375" s="386"/>
      <c r="C375" s="558">
        <f t="shared" si="16"/>
        <v>32</v>
      </c>
      <c r="D375" s="561"/>
      <c r="E375" s="389">
        <v>14559</v>
      </c>
      <c r="F375" s="388">
        <f t="shared" si="17"/>
        <v>7523</v>
      </c>
      <c r="G375" s="466">
        <f t="shared" si="15"/>
        <v>5460</v>
      </c>
      <c r="H375" s="465">
        <v>90</v>
      </c>
    </row>
    <row r="376" spans="1:8" x14ac:dyDescent="0.2">
      <c r="A376" s="378">
        <v>392</v>
      </c>
      <c r="B376" s="386"/>
      <c r="C376" s="558">
        <f t="shared" si="16"/>
        <v>32.020000000000003</v>
      </c>
      <c r="D376" s="561"/>
      <c r="E376" s="389">
        <v>14559</v>
      </c>
      <c r="F376" s="388">
        <f t="shared" si="17"/>
        <v>7518</v>
      </c>
      <c r="G376" s="466">
        <f t="shared" si="15"/>
        <v>5456</v>
      </c>
      <c r="H376" s="465">
        <v>90</v>
      </c>
    </row>
    <row r="377" spans="1:8" x14ac:dyDescent="0.2">
      <c r="A377" s="378">
        <v>393</v>
      </c>
      <c r="B377" s="386"/>
      <c r="C377" s="558">
        <f t="shared" si="16"/>
        <v>32.04</v>
      </c>
      <c r="D377" s="561"/>
      <c r="E377" s="389">
        <v>14559</v>
      </c>
      <c r="F377" s="388">
        <f t="shared" si="17"/>
        <v>7513</v>
      </c>
      <c r="G377" s="466">
        <f t="shared" si="15"/>
        <v>5453</v>
      </c>
      <c r="H377" s="465">
        <v>90</v>
      </c>
    </row>
    <row r="378" spans="1:8" x14ac:dyDescent="0.2">
      <c r="A378" s="378">
        <v>394</v>
      </c>
      <c r="B378" s="386"/>
      <c r="C378" s="558">
        <f t="shared" si="16"/>
        <v>32.049999999999997</v>
      </c>
      <c r="D378" s="561"/>
      <c r="E378" s="389">
        <v>14559</v>
      </c>
      <c r="F378" s="388">
        <f t="shared" si="17"/>
        <v>7511</v>
      </c>
      <c r="G378" s="466">
        <f t="shared" si="15"/>
        <v>5451</v>
      </c>
      <c r="H378" s="465">
        <v>90</v>
      </c>
    </row>
    <row r="379" spans="1:8" x14ac:dyDescent="0.2">
      <c r="A379" s="378">
        <v>395</v>
      </c>
      <c r="B379" s="386"/>
      <c r="C379" s="558">
        <f t="shared" si="16"/>
        <v>32.07</v>
      </c>
      <c r="D379" s="561"/>
      <c r="E379" s="389">
        <v>14559</v>
      </c>
      <c r="F379" s="388">
        <f t="shared" si="17"/>
        <v>7507</v>
      </c>
      <c r="G379" s="466">
        <f t="shared" si="15"/>
        <v>5448</v>
      </c>
      <c r="H379" s="465">
        <v>90</v>
      </c>
    </row>
    <row r="380" spans="1:8" x14ac:dyDescent="0.2">
      <c r="A380" s="378">
        <v>396</v>
      </c>
      <c r="B380" s="386"/>
      <c r="C380" s="558">
        <f t="shared" si="16"/>
        <v>32.090000000000003</v>
      </c>
      <c r="D380" s="561"/>
      <c r="E380" s="389">
        <v>14559</v>
      </c>
      <c r="F380" s="388">
        <f t="shared" si="17"/>
        <v>7502</v>
      </c>
      <c r="G380" s="466">
        <f t="shared" si="15"/>
        <v>5444</v>
      </c>
      <c r="H380" s="465">
        <v>90</v>
      </c>
    </row>
    <row r="381" spans="1:8" x14ac:dyDescent="0.2">
      <c r="A381" s="378">
        <v>397</v>
      </c>
      <c r="B381" s="386"/>
      <c r="C381" s="558">
        <f t="shared" si="16"/>
        <v>32.1</v>
      </c>
      <c r="D381" s="561"/>
      <c r="E381" s="389">
        <v>14559</v>
      </c>
      <c r="F381" s="388">
        <f t="shared" si="17"/>
        <v>7500</v>
      </c>
      <c r="G381" s="466">
        <f t="shared" si="15"/>
        <v>5443</v>
      </c>
      <c r="H381" s="465">
        <v>90</v>
      </c>
    </row>
    <row r="382" spans="1:8" x14ac:dyDescent="0.2">
      <c r="A382" s="378">
        <v>398</v>
      </c>
      <c r="B382" s="386"/>
      <c r="C382" s="558">
        <f t="shared" si="16"/>
        <v>32.119999999999997</v>
      </c>
      <c r="D382" s="561"/>
      <c r="E382" s="389">
        <v>14559</v>
      </c>
      <c r="F382" s="388">
        <f t="shared" si="17"/>
        <v>7495</v>
      </c>
      <c r="G382" s="466">
        <f t="shared" si="15"/>
        <v>5439</v>
      </c>
      <c r="H382" s="465">
        <v>90</v>
      </c>
    </row>
    <row r="383" spans="1:8" x14ac:dyDescent="0.2">
      <c r="A383" s="378">
        <v>399</v>
      </c>
      <c r="B383" s="386"/>
      <c r="C383" s="558">
        <f t="shared" si="16"/>
        <v>32.130000000000003</v>
      </c>
      <c r="D383" s="561"/>
      <c r="E383" s="389">
        <v>14559</v>
      </c>
      <c r="F383" s="388">
        <f t="shared" si="17"/>
        <v>7493</v>
      </c>
      <c r="G383" s="466">
        <f t="shared" si="15"/>
        <v>5438</v>
      </c>
      <c r="H383" s="465">
        <v>90</v>
      </c>
    </row>
    <row r="384" spans="1:8" x14ac:dyDescent="0.2">
      <c r="A384" s="378">
        <v>400</v>
      </c>
      <c r="B384" s="386"/>
      <c r="C384" s="558">
        <f t="shared" si="16"/>
        <v>32.15</v>
      </c>
      <c r="D384" s="561"/>
      <c r="E384" s="389">
        <v>14559</v>
      </c>
      <c r="F384" s="388">
        <f t="shared" si="17"/>
        <v>7488</v>
      </c>
      <c r="G384" s="466">
        <f t="shared" si="15"/>
        <v>5434</v>
      </c>
      <c r="H384" s="465">
        <v>90</v>
      </c>
    </row>
    <row r="385" spans="1:8" x14ac:dyDescent="0.2">
      <c r="A385" s="378">
        <v>401</v>
      </c>
      <c r="B385" s="386"/>
      <c r="C385" s="558">
        <f t="shared" si="16"/>
        <v>32.17</v>
      </c>
      <c r="D385" s="561"/>
      <c r="E385" s="389">
        <v>14559</v>
      </c>
      <c r="F385" s="388">
        <f t="shared" si="17"/>
        <v>7483</v>
      </c>
      <c r="G385" s="466">
        <f t="shared" si="15"/>
        <v>5431</v>
      </c>
      <c r="H385" s="465">
        <v>90</v>
      </c>
    </row>
    <row r="386" spans="1:8" x14ac:dyDescent="0.2">
      <c r="A386" s="378">
        <v>402</v>
      </c>
      <c r="B386" s="386"/>
      <c r="C386" s="558">
        <f t="shared" si="16"/>
        <v>32.18</v>
      </c>
      <c r="D386" s="561"/>
      <c r="E386" s="389">
        <v>14559</v>
      </c>
      <c r="F386" s="388">
        <f t="shared" si="17"/>
        <v>7481</v>
      </c>
      <c r="G386" s="466">
        <f t="shared" si="15"/>
        <v>5429</v>
      </c>
      <c r="H386" s="465">
        <v>90</v>
      </c>
    </row>
    <row r="387" spans="1:8" x14ac:dyDescent="0.2">
      <c r="A387" s="378">
        <v>403</v>
      </c>
      <c r="B387" s="386"/>
      <c r="C387" s="558">
        <f t="shared" si="16"/>
        <v>32.200000000000003</v>
      </c>
      <c r="D387" s="561"/>
      <c r="E387" s="389">
        <v>14559</v>
      </c>
      <c r="F387" s="388">
        <f t="shared" si="17"/>
        <v>7477</v>
      </c>
      <c r="G387" s="466">
        <f t="shared" si="15"/>
        <v>5426</v>
      </c>
      <c r="H387" s="465">
        <v>90</v>
      </c>
    </row>
    <row r="388" spans="1:8" x14ac:dyDescent="0.2">
      <c r="A388" s="378">
        <v>404</v>
      </c>
      <c r="B388" s="386"/>
      <c r="C388" s="558">
        <f t="shared" si="16"/>
        <v>32.21</v>
      </c>
      <c r="D388" s="561"/>
      <c r="E388" s="389">
        <v>14559</v>
      </c>
      <c r="F388" s="388">
        <f t="shared" si="17"/>
        <v>7474</v>
      </c>
      <c r="G388" s="466">
        <f t="shared" si="15"/>
        <v>5424</v>
      </c>
      <c r="H388" s="465">
        <v>90</v>
      </c>
    </row>
    <row r="389" spans="1:8" x14ac:dyDescent="0.2">
      <c r="A389" s="378">
        <v>405</v>
      </c>
      <c r="B389" s="386"/>
      <c r="C389" s="558">
        <f t="shared" si="16"/>
        <v>32.229999999999997</v>
      </c>
      <c r="D389" s="561"/>
      <c r="E389" s="389">
        <v>14559</v>
      </c>
      <c r="F389" s="388">
        <f t="shared" si="17"/>
        <v>7470</v>
      </c>
      <c r="G389" s="466">
        <f t="shared" si="15"/>
        <v>5421</v>
      </c>
      <c r="H389" s="465">
        <v>90</v>
      </c>
    </row>
    <row r="390" spans="1:8" x14ac:dyDescent="0.2">
      <c r="A390" s="378">
        <v>406</v>
      </c>
      <c r="B390" s="386"/>
      <c r="C390" s="558">
        <f t="shared" si="16"/>
        <v>32.25</v>
      </c>
      <c r="D390" s="561"/>
      <c r="E390" s="389">
        <v>14559</v>
      </c>
      <c r="F390" s="388">
        <f t="shared" si="17"/>
        <v>7465</v>
      </c>
      <c r="G390" s="466">
        <f t="shared" si="15"/>
        <v>5417</v>
      </c>
      <c r="H390" s="465">
        <v>90</v>
      </c>
    </row>
    <row r="391" spans="1:8" x14ac:dyDescent="0.2">
      <c r="A391" s="378">
        <v>407</v>
      </c>
      <c r="B391" s="386"/>
      <c r="C391" s="558">
        <f t="shared" si="16"/>
        <v>32.26</v>
      </c>
      <c r="D391" s="561"/>
      <c r="E391" s="389">
        <v>14559</v>
      </c>
      <c r="F391" s="388">
        <f t="shared" si="17"/>
        <v>7463</v>
      </c>
      <c r="G391" s="466">
        <f t="shared" si="15"/>
        <v>5416</v>
      </c>
      <c r="H391" s="465">
        <v>90</v>
      </c>
    </row>
    <row r="392" spans="1:8" x14ac:dyDescent="0.2">
      <c r="A392" s="378">
        <v>408</v>
      </c>
      <c r="B392" s="386"/>
      <c r="C392" s="558">
        <f t="shared" si="16"/>
        <v>32.28</v>
      </c>
      <c r="D392" s="561"/>
      <c r="E392" s="389">
        <v>14559</v>
      </c>
      <c r="F392" s="388">
        <f t="shared" si="17"/>
        <v>7458</v>
      </c>
      <c r="G392" s="466">
        <f t="shared" si="15"/>
        <v>5412</v>
      </c>
      <c r="H392" s="465">
        <v>90</v>
      </c>
    </row>
    <row r="393" spans="1:8" x14ac:dyDescent="0.2">
      <c r="A393" s="378">
        <v>409</v>
      </c>
      <c r="B393" s="386"/>
      <c r="C393" s="558">
        <f t="shared" si="16"/>
        <v>32.29</v>
      </c>
      <c r="D393" s="561"/>
      <c r="E393" s="389">
        <v>14559</v>
      </c>
      <c r="F393" s="388">
        <f t="shared" si="17"/>
        <v>7456</v>
      </c>
      <c r="G393" s="466">
        <f t="shared" si="15"/>
        <v>5411</v>
      </c>
      <c r="H393" s="465">
        <v>90</v>
      </c>
    </row>
    <row r="394" spans="1:8" x14ac:dyDescent="0.2">
      <c r="A394" s="378">
        <v>410</v>
      </c>
      <c r="B394" s="386"/>
      <c r="C394" s="558">
        <f t="shared" si="16"/>
        <v>32.31</v>
      </c>
      <c r="D394" s="561"/>
      <c r="E394" s="389">
        <v>14559</v>
      </c>
      <c r="F394" s="388">
        <f t="shared" si="17"/>
        <v>7451</v>
      </c>
      <c r="G394" s="466">
        <f t="shared" si="15"/>
        <v>5407</v>
      </c>
      <c r="H394" s="465">
        <v>90</v>
      </c>
    </row>
    <row r="395" spans="1:8" x14ac:dyDescent="0.2">
      <c r="A395" s="378">
        <v>411</v>
      </c>
      <c r="B395" s="386"/>
      <c r="C395" s="558">
        <f t="shared" si="16"/>
        <v>32.33</v>
      </c>
      <c r="D395" s="561"/>
      <c r="E395" s="389">
        <v>14559</v>
      </c>
      <c r="F395" s="388">
        <f t="shared" si="17"/>
        <v>7447</v>
      </c>
      <c r="G395" s="466">
        <f t="shared" si="15"/>
        <v>5404</v>
      </c>
      <c r="H395" s="465">
        <v>90</v>
      </c>
    </row>
    <row r="396" spans="1:8" x14ac:dyDescent="0.2">
      <c r="A396" s="378">
        <v>412</v>
      </c>
      <c r="B396" s="386"/>
      <c r="C396" s="558">
        <f t="shared" si="16"/>
        <v>32.340000000000003</v>
      </c>
      <c r="D396" s="561"/>
      <c r="E396" s="389">
        <v>14559</v>
      </c>
      <c r="F396" s="388">
        <f t="shared" si="17"/>
        <v>7445</v>
      </c>
      <c r="G396" s="466">
        <f t="shared" si="15"/>
        <v>5402</v>
      </c>
      <c r="H396" s="465">
        <v>90</v>
      </c>
    </row>
    <row r="397" spans="1:8" x14ac:dyDescent="0.2">
      <c r="A397" s="378">
        <v>413</v>
      </c>
      <c r="B397" s="386"/>
      <c r="C397" s="558">
        <f t="shared" si="16"/>
        <v>32.36</v>
      </c>
      <c r="D397" s="561"/>
      <c r="E397" s="389">
        <v>14559</v>
      </c>
      <c r="F397" s="388">
        <f t="shared" si="17"/>
        <v>7440</v>
      </c>
      <c r="G397" s="466">
        <f t="shared" ref="G397:G428" si="18">ROUND(12*(1/C397*E397),0)</f>
        <v>5399</v>
      </c>
      <c r="H397" s="465">
        <v>90</v>
      </c>
    </row>
    <row r="398" spans="1:8" x14ac:dyDescent="0.2">
      <c r="A398" s="378">
        <v>414</v>
      </c>
      <c r="B398" s="386"/>
      <c r="C398" s="558">
        <f t="shared" si="16"/>
        <v>32.369999999999997</v>
      </c>
      <c r="D398" s="561"/>
      <c r="E398" s="389">
        <v>14559</v>
      </c>
      <c r="F398" s="388">
        <f t="shared" si="17"/>
        <v>7438</v>
      </c>
      <c r="G398" s="466">
        <f t="shared" si="18"/>
        <v>5397</v>
      </c>
      <c r="H398" s="465">
        <v>90</v>
      </c>
    </row>
    <row r="399" spans="1:8" x14ac:dyDescent="0.2">
      <c r="A399" s="378">
        <v>415</v>
      </c>
      <c r="B399" s="386"/>
      <c r="C399" s="558">
        <f t="shared" ref="C399:C428" si="19">ROUND((10.899*LN(A399)+A399/200)*0.5-1.5,2)</f>
        <v>32.39</v>
      </c>
      <c r="D399" s="561"/>
      <c r="E399" s="389">
        <v>14559</v>
      </c>
      <c r="F399" s="388">
        <f t="shared" ref="F399:F428" si="20">ROUND(12*1.3614*(1/C399*E399)+H399,0)</f>
        <v>7433</v>
      </c>
      <c r="G399" s="466">
        <f t="shared" si="18"/>
        <v>5394</v>
      </c>
      <c r="H399" s="465">
        <v>90</v>
      </c>
    </row>
    <row r="400" spans="1:8" x14ac:dyDescent="0.2">
      <c r="A400" s="378">
        <v>416</v>
      </c>
      <c r="B400" s="386"/>
      <c r="C400" s="558">
        <f t="shared" si="19"/>
        <v>32.4</v>
      </c>
      <c r="D400" s="561"/>
      <c r="E400" s="389">
        <v>14559</v>
      </c>
      <c r="F400" s="388">
        <f t="shared" si="20"/>
        <v>7431</v>
      </c>
      <c r="G400" s="466">
        <f t="shared" si="18"/>
        <v>5392</v>
      </c>
      <c r="H400" s="465">
        <v>90</v>
      </c>
    </row>
    <row r="401" spans="1:8" x14ac:dyDescent="0.2">
      <c r="A401" s="378">
        <v>417</v>
      </c>
      <c r="B401" s="386"/>
      <c r="C401" s="558">
        <f t="shared" si="19"/>
        <v>32.42</v>
      </c>
      <c r="D401" s="561"/>
      <c r="E401" s="389">
        <v>14559</v>
      </c>
      <c r="F401" s="388">
        <f t="shared" si="20"/>
        <v>7426</v>
      </c>
      <c r="G401" s="466">
        <f t="shared" si="18"/>
        <v>5389</v>
      </c>
      <c r="H401" s="465">
        <v>90</v>
      </c>
    </row>
    <row r="402" spans="1:8" x14ac:dyDescent="0.2">
      <c r="A402" s="378">
        <v>418</v>
      </c>
      <c r="B402" s="386"/>
      <c r="C402" s="558">
        <f t="shared" si="19"/>
        <v>32.44</v>
      </c>
      <c r="D402" s="561"/>
      <c r="E402" s="389">
        <v>14559</v>
      </c>
      <c r="F402" s="388">
        <f t="shared" si="20"/>
        <v>7422</v>
      </c>
      <c r="G402" s="466">
        <f t="shared" si="18"/>
        <v>5386</v>
      </c>
      <c r="H402" s="465">
        <v>90</v>
      </c>
    </row>
    <row r="403" spans="1:8" x14ac:dyDescent="0.2">
      <c r="A403" s="378">
        <v>419</v>
      </c>
      <c r="B403" s="386"/>
      <c r="C403" s="558">
        <f t="shared" si="19"/>
        <v>32.450000000000003</v>
      </c>
      <c r="D403" s="561"/>
      <c r="E403" s="389">
        <v>14559</v>
      </c>
      <c r="F403" s="388">
        <f t="shared" si="20"/>
        <v>7420</v>
      </c>
      <c r="G403" s="466">
        <f t="shared" si="18"/>
        <v>5384</v>
      </c>
      <c r="H403" s="465">
        <v>90</v>
      </c>
    </row>
    <row r="404" spans="1:8" x14ac:dyDescent="0.2">
      <c r="A404" s="378">
        <v>420</v>
      </c>
      <c r="B404" s="386"/>
      <c r="C404" s="558">
        <f t="shared" si="19"/>
        <v>32.47</v>
      </c>
      <c r="D404" s="561"/>
      <c r="E404" s="389">
        <v>14559</v>
      </c>
      <c r="F404" s="388">
        <f t="shared" si="20"/>
        <v>7415</v>
      </c>
      <c r="G404" s="466">
        <f t="shared" si="18"/>
        <v>5381</v>
      </c>
      <c r="H404" s="465">
        <v>90</v>
      </c>
    </row>
    <row r="405" spans="1:8" x14ac:dyDescent="0.2">
      <c r="A405" s="378">
        <v>421</v>
      </c>
      <c r="B405" s="386"/>
      <c r="C405" s="558">
        <f t="shared" si="19"/>
        <v>32.479999999999997</v>
      </c>
      <c r="D405" s="561"/>
      <c r="E405" s="389">
        <v>14559</v>
      </c>
      <c r="F405" s="388">
        <f t="shared" si="20"/>
        <v>7413</v>
      </c>
      <c r="G405" s="466">
        <f t="shared" si="18"/>
        <v>5379</v>
      </c>
      <c r="H405" s="465">
        <v>90</v>
      </c>
    </row>
    <row r="406" spans="1:8" x14ac:dyDescent="0.2">
      <c r="A406" s="378">
        <v>422</v>
      </c>
      <c r="B406" s="386"/>
      <c r="C406" s="558">
        <f t="shared" si="19"/>
        <v>32.5</v>
      </c>
      <c r="D406" s="561"/>
      <c r="E406" s="389">
        <v>14559</v>
      </c>
      <c r="F406" s="388">
        <f t="shared" si="20"/>
        <v>7408</v>
      </c>
      <c r="G406" s="466">
        <f t="shared" si="18"/>
        <v>5376</v>
      </c>
      <c r="H406" s="465">
        <v>90</v>
      </c>
    </row>
    <row r="407" spans="1:8" x14ac:dyDescent="0.2">
      <c r="A407" s="378">
        <v>423</v>
      </c>
      <c r="B407" s="386"/>
      <c r="C407" s="558">
        <f t="shared" si="19"/>
        <v>32.51</v>
      </c>
      <c r="D407" s="561"/>
      <c r="E407" s="389">
        <v>14559</v>
      </c>
      <c r="F407" s="388">
        <f t="shared" si="20"/>
        <v>7406</v>
      </c>
      <c r="G407" s="466">
        <f t="shared" si="18"/>
        <v>5374</v>
      </c>
      <c r="H407" s="465">
        <v>90</v>
      </c>
    </row>
    <row r="408" spans="1:8" x14ac:dyDescent="0.2">
      <c r="A408" s="378">
        <v>424</v>
      </c>
      <c r="B408" s="386"/>
      <c r="C408" s="558">
        <f t="shared" si="19"/>
        <v>32.53</v>
      </c>
      <c r="D408" s="561"/>
      <c r="E408" s="389">
        <v>14559</v>
      </c>
      <c r="F408" s="388">
        <f t="shared" si="20"/>
        <v>7402</v>
      </c>
      <c r="G408" s="466">
        <f t="shared" si="18"/>
        <v>5371</v>
      </c>
      <c r="H408" s="465">
        <v>90</v>
      </c>
    </row>
    <row r="409" spans="1:8" x14ac:dyDescent="0.2">
      <c r="A409" s="378">
        <v>425</v>
      </c>
      <c r="B409" s="386"/>
      <c r="C409" s="558">
        <f t="shared" si="19"/>
        <v>32.54</v>
      </c>
      <c r="D409" s="561"/>
      <c r="E409" s="389">
        <v>14559</v>
      </c>
      <c r="F409" s="388">
        <f t="shared" si="20"/>
        <v>7399</v>
      </c>
      <c r="G409" s="466">
        <f t="shared" si="18"/>
        <v>5369</v>
      </c>
      <c r="H409" s="465">
        <v>90</v>
      </c>
    </row>
    <row r="410" spans="1:8" x14ac:dyDescent="0.2">
      <c r="A410" s="378">
        <v>426</v>
      </c>
      <c r="B410" s="386"/>
      <c r="C410" s="558">
        <f t="shared" si="19"/>
        <v>32.56</v>
      </c>
      <c r="D410" s="561"/>
      <c r="E410" s="389">
        <v>14559</v>
      </c>
      <c r="F410" s="388">
        <f t="shared" si="20"/>
        <v>7395</v>
      </c>
      <c r="G410" s="466">
        <f t="shared" si="18"/>
        <v>5366</v>
      </c>
      <c r="H410" s="465">
        <v>90</v>
      </c>
    </row>
    <row r="411" spans="1:8" x14ac:dyDescent="0.2">
      <c r="A411" s="378">
        <v>427</v>
      </c>
      <c r="B411" s="386"/>
      <c r="C411" s="558">
        <f t="shared" si="19"/>
        <v>32.57</v>
      </c>
      <c r="D411" s="561"/>
      <c r="E411" s="389">
        <v>14559</v>
      </c>
      <c r="F411" s="388">
        <f t="shared" si="20"/>
        <v>7393</v>
      </c>
      <c r="G411" s="466">
        <f t="shared" si="18"/>
        <v>5364</v>
      </c>
      <c r="H411" s="465">
        <v>90</v>
      </c>
    </row>
    <row r="412" spans="1:8" x14ac:dyDescent="0.2">
      <c r="A412" s="378">
        <v>428</v>
      </c>
      <c r="B412" s="386"/>
      <c r="C412" s="558">
        <f t="shared" si="19"/>
        <v>32.590000000000003</v>
      </c>
      <c r="D412" s="561"/>
      <c r="E412" s="389">
        <v>14559</v>
      </c>
      <c r="F412" s="388">
        <f t="shared" si="20"/>
        <v>7388</v>
      </c>
      <c r="G412" s="466">
        <f t="shared" si="18"/>
        <v>5361</v>
      </c>
      <c r="H412" s="465">
        <v>90</v>
      </c>
    </row>
    <row r="413" spans="1:8" x14ac:dyDescent="0.2">
      <c r="A413" s="378">
        <v>429</v>
      </c>
      <c r="B413" s="386"/>
      <c r="C413" s="558">
        <f t="shared" si="19"/>
        <v>32.6</v>
      </c>
      <c r="D413" s="561"/>
      <c r="E413" s="389">
        <v>14559</v>
      </c>
      <c r="F413" s="388">
        <f t="shared" si="20"/>
        <v>7386</v>
      </c>
      <c r="G413" s="466">
        <f t="shared" si="18"/>
        <v>5359</v>
      </c>
      <c r="H413" s="465">
        <v>90</v>
      </c>
    </row>
    <row r="414" spans="1:8" x14ac:dyDescent="0.2">
      <c r="A414" s="378">
        <v>430</v>
      </c>
      <c r="B414" s="386"/>
      <c r="C414" s="558">
        <f t="shared" si="19"/>
        <v>32.619999999999997</v>
      </c>
      <c r="D414" s="561"/>
      <c r="E414" s="389">
        <v>14559</v>
      </c>
      <c r="F414" s="388">
        <f t="shared" si="20"/>
        <v>7381</v>
      </c>
      <c r="G414" s="466">
        <f t="shared" si="18"/>
        <v>5356</v>
      </c>
      <c r="H414" s="465">
        <v>90</v>
      </c>
    </row>
    <row r="415" spans="1:8" x14ac:dyDescent="0.2">
      <c r="A415" s="378">
        <v>431</v>
      </c>
      <c r="B415" s="386"/>
      <c r="C415" s="558">
        <f t="shared" si="19"/>
        <v>32.630000000000003</v>
      </c>
      <c r="D415" s="561"/>
      <c r="E415" s="389">
        <v>14559</v>
      </c>
      <c r="F415" s="388">
        <f t="shared" si="20"/>
        <v>7379</v>
      </c>
      <c r="G415" s="466">
        <f t="shared" si="18"/>
        <v>5354</v>
      </c>
      <c r="H415" s="465">
        <v>90</v>
      </c>
    </row>
    <row r="416" spans="1:8" x14ac:dyDescent="0.2">
      <c r="A416" s="378">
        <v>432</v>
      </c>
      <c r="B416" s="386"/>
      <c r="C416" s="558">
        <f t="shared" si="19"/>
        <v>32.65</v>
      </c>
      <c r="D416" s="561"/>
      <c r="E416" s="389">
        <v>14559</v>
      </c>
      <c r="F416" s="388">
        <f t="shared" si="20"/>
        <v>7375</v>
      </c>
      <c r="G416" s="466">
        <f t="shared" si="18"/>
        <v>5351</v>
      </c>
      <c r="H416" s="465">
        <v>90</v>
      </c>
    </row>
    <row r="417" spans="1:8" x14ac:dyDescent="0.2">
      <c r="A417" s="378">
        <v>433</v>
      </c>
      <c r="B417" s="386"/>
      <c r="C417" s="558">
        <f t="shared" si="19"/>
        <v>32.659999999999997</v>
      </c>
      <c r="D417" s="561"/>
      <c r="E417" s="389">
        <v>14559</v>
      </c>
      <c r="F417" s="388">
        <f t="shared" si="20"/>
        <v>7373</v>
      </c>
      <c r="G417" s="466">
        <f t="shared" si="18"/>
        <v>5349</v>
      </c>
      <c r="H417" s="465">
        <v>90</v>
      </c>
    </row>
    <row r="418" spans="1:8" x14ac:dyDescent="0.2">
      <c r="A418" s="378">
        <v>434</v>
      </c>
      <c r="B418" s="386"/>
      <c r="C418" s="558">
        <f t="shared" si="19"/>
        <v>32.68</v>
      </c>
      <c r="D418" s="561"/>
      <c r="E418" s="389">
        <v>14559</v>
      </c>
      <c r="F418" s="388">
        <f t="shared" si="20"/>
        <v>7368</v>
      </c>
      <c r="G418" s="466">
        <f t="shared" si="18"/>
        <v>5346</v>
      </c>
      <c r="H418" s="465">
        <v>90</v>
      </c>
    </row>
    <row r="419" spans="1:8" x14ac:dyDescent="0.2">
      <c r="A419" s="378">
        <v>435</v>
      </c>
      <c r="B419" s="386"/>
      <c r="C419" s="558">
        <f t="shared" si="19"/>
        <v>32.700000000000003</v>
      </c>
      <c r="D419" s="561"/>
      <c r="E419" s="389">
        <v>14559</v>
      </c>
      <c r="F419" s="388">
        <f t="shared" si="20"/>
        <v>7364</v>
      </c>
      <c r="G419" s="466">
        <f t="shared" si="18"/>
        <v>5343</v>
      </c>
      <c r="H419" s="465">
        <v>90</v>
      </c>
    </row>
    <row r="420" spans="1:8" x14ac:dyDescent="0.2">
      <c r="A420" s="378">
        <v>436</v>
      </c>
      <c r="B420" s="386"/>
      <c r="C420" s="558">
        <f t="shared" si="19"/>
        <v>32.71</v>
      </c>
      <c r="D420" s="561"/>
      <c r="E420" s="389">
        <v>14559</v>
      </c>
      <c r="F420" s="388">
        <f t="shared" si="20"/>
        <v>7361</v>
      </c>
      <c r="G420" s="466">
        <f t="shared" si="18"/>
        <v>5341</v>
      </c>
      <c r="H420" s="465">
        <v>90</v>
      </c>
    </row>
    <row r="421" spans="1:8" x14ac:dyDescent="0.2">
      <c r="A421" s="378">
        <v>437</v>
      </c>
      <c r="B421" s="386"/>
      <c r="C421" s="558">
        <f t="shared" si="19"/>
        <v>32.729999999999997</v>
      </c>
      <c r="D421" s="561"/>
      <c r="E421" s="389">
        <v>14559</v>
      </c>
      <c r="F421" s="388">
        <f t="shared" si="20"/>
        <v>7357</v>
      </c>
      <c r="G421" s="466">
        <f t="shared" si="18"/>
        <v>5338</v>
      </c>
      <c r="H421" s="465">
        <v>90</v>
      </c>
    </row>
    <row r="422" spans="1:8" x14ac:dyDescent="0.2">
      <c r="A422" s="378">
        <v>438</v>
      </c>
      <c r="B422" s="386"/>
      <c r="C422" s="558">
        <f t="shared" si="19"/>
        <v>32.74</v>
      </c>
      <c r="D422" s="561"/>
      <c r="E422" s="389">
        <v>14559</v>
      </c>
      <c r="F422" s="388">
        <f t="shared" si="20"/>
        <v>7355</v>
      </c>
      <c r="G422" s="466">
        <f t="shared" si="18"/>
        <v>5336</v>
      </c>
      <c r="H422" s="465">
        <v>90</v>
      </c>
    </row>
    <row r="423" spans="1:8" x14ac:dyDescent="0.2">
      <c r="A423" s="378">
        <v>439</v>
      </c>
      <c r="B423" s="386"/>
      <c r="C423" s="558">
        <f t="shared" si="19"/>
        <v>32.75</v>
      </c>
      <c r="D423" s="561"/>
      <c r="E423" s="389">
        <v>14559</v>
      </c>
      <c r="F423" s="388">
        <f t="shared" si="20"/>
        <v>7353</v>
      </c>
      <c r="G423" s="466">
        <f t="shared" si="18"/>
        <v>5335</v>
      </c>
      <c r="H423" s="465">
        <v>90</v>
      </c>
    </row>
    <row r="424" spans="1:8" x14ac:dyDescent="0.2">
      <c r="A424" s="378">
        <v>440</v>
      </c>
      <c r="B424" s="386"/>
      <c r="C424" s="558">
        <f t="shared" si="19"/>
        <v>32.770000000000003</v>
      </c>
      <c r="D424" s="561"/>
      <c r="E424" s="389">
        <v>14559</v>
      </c>
      <c r="F424" s="388">
        <f t="shared" si="20"/>
        <v>7348</v>
      </c>
      <c r="G424" s="466">
        <f t="shared" si="18"/>
        <v>5331</v>
      </c>
      <c r="H424" s="465">
        <v>90</v>
      </c>
    </row>
    <row r="425" spans="1:8" x14ac:dyDescent="0.2">
      <c r="A425" s="378">
        <v>441</v>
      </c>
      <c r="B425" s="386"/>
      <c r="C425" s="558">
        <f t="shared" si="19"/>
        <v>32.78</v>
      </c>
      <c r="D425" s="561"/>
      <c r="E425" s="389">
        <v>14559</v>
      </c>
      <c r="F425" s="388">
        <f t="shared" si="20"/>
        <v>7346</v>
      </c>
      <c r="G425" s="466">
        <f t="shared" si="18"/>
        <v>5330</v>
      </c>
      <c r="H425" s="465">
        <v>90</v>
      </c>
    </row>
    <row r="426" spans="1:8" x14ac:dyDescent="0.2">
      <c r="A426" s="378">
        <v>442</v>
      </c>
      <c r="B426" s="386"/>
      <c r="C426" s="558">
        <f t="shared" si="19"/>
        <v>32.799999999999997</v>
      </c>
      <c r="D426" s="561"/>
      <c r="E426" s="389">
        <v>14559</v>
      </c>
      <c r="F426" s="388">
        <f t="shared" si="20"/>
        <v>7341</v>
      </c>
      <c r="G426" s="466">
        <f t="shared" si="18"/>
        <v>5326</v>
      </c>
      <c r="H426" s="465">
        <v>90</v>
      </c>
    </row>
    <row r="427" spans="1:8" x14ac:dyDescent="0.2">
      <c r="A427" s="378">
        <v>443</v>
      </c>
      <c r="B427" s="386"/>
      <c r="C427" s="558">
        <f t="shared" si="19"/>
        <v>32.81</v>
      </c>
      <c r="D427" s="561"/>
      <c r="E427" s="389">
        <v>14559</v>
      </c>
      <c r="F427" s="388">
        <f t="shared" si="20"/>
        <v>7339</v>
      </c>
      <c r="G427" s="466">
        <f t="shared" si="18"/>
        <v>5325</v>
      </c>
      <c r="H427" s="465">
        <v>90</v>
      </c>
    </row>
    <row r="428" spans="1:8" ht="13.5" thickBot="1" x14ac:dyDescent="0.25">
      <c r="A428" s="576">
        <v>444</v>
      </c>
      <c r="B428" s="393"/>
      <c r="C428" s="563">
        <f t="shared" si="19"/>
        <v>32.83</v>
      </c>
      <c r="D428" s="564"/>
      <c r="E428" s="396">
        <v>14559</v>
      </c>
      <c r="F428" s="395">
        <f t="shared" si="20"/>
        <v>7335</v>
      </c>
      <c r="G428" s="469">
        <f t="shared" si="18"/>
        <v>5322</v>
      </c>
      <c r="H428" s="468">
        <v>90</v>
      </c>
    </row>
  </sheetData>
  <mergeCells count="2">
    <mergeCell ref="A10:B10"/>
    <mergeCell ref="G11:H11"/>
  </mergeCells>
  <pageMargins left="0.59055118110236227" right="0.39370078740157483" top="0.98425196850393704" bottom="0.98425196850393704" header="0.51181102362204722" footer="0.51181102362204722"/>
  <pageSetup paperSize="9" scale="98" fitToHeight="21" orientation="portrait" r:id="rId1"/>
  <headerFooter alignWithMargins="0">
    <oddHeader>&amp;LKrajský úřad Plzeňského kraje&amp;R3. 3. 2017</oddHeader>
    <oddFooter>Stránka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4"/>
  <sheetViews>
    <sheetView workbookViewId="0">
      <pane ySplit="12" topLeftCell="A13" activePane="bottomLeft" state="frozenSplit"/>
      <selection activeCell="J36" sqref="J36"/>
      <selection pane="bottomLeft" activeCell="G8" sqref="G8"/>
    </sheetView>
  </sheetViews>
  <sheetFormatPr defaultRowHeight="12.75" x14ac:dyDescent="0.2"/>
  <cols>
    <col min="1" max="1" width="10" style="343" customWidth="1"/>
    <col min="2" max="2" width="9.5703125" style="343" customWidth="1"/>
    <col min="3" max="3" width="10.85546875" style="343" customWidth="1"/>
    <col min="4" max="4" width="13.42578125" style="343" customWidth="1"/>
    <col min="5" max="5" width="13.5703125" style="343" customWidth="1"/>
    <col min="6" max="6" width="12.85546875" style="343" customWidth="1"/>
    <col min="7" max="7" width="13.140625" style="343" customWidth="1"/>
    <col min="8" max="8" width="10.7109375" style="343" customWidth="1"/>
    <col min="9" max="9" width="16.140625" style="343" customWidth="1"/>
    <col min="10" max="16384" width="9.140625" style="343"/>
  </cols>
  <sheetData>
    <row r="1" spans="1:9" x14ac:dyDescent="0.2">
      <c r="H1" s="343" t="s">
        <v>738</v>
      </c>
    </row>
    <row r="2" spans="1:9" ht="4.5" customHeight="1" x14ac:dyDescent="0.2"/>
    <row r="3" spans="1:9" ht="20.25" x14ac:dyDescent="0.3">
      <c r="A3" s="344" t="s">
        <v>667</v>
      </c>
      <c r="C3" s="345"/>
      <c r="D3" s="345"/>
      <c r="E3" s="345"/>
      <c r="F3" s="346"/>
      <c r="G3" s="346"/>
      <c r="H3" s="347"/>
      <c r="I3" s="347"/>
    </row>
    <row r="4" spans="1:9" ht="15" x14ac:dyDescent="0.25">
      <c r="A4" s="458" t="s">
        <v>739</v>
      </c>
      <c r="B4" s="349"/>
      <c r="C4" s="349"/>
      <c r="D4" s="349"/>
      <c r="E4" s="349"/>
      <c r="F4" s="349"/>
      <c r="G4" s="349"/>
      <c r="I4" s="347"/>
    </row>
    <row r="5" spans="1:9" ht="5.25" customHeight="1" x14ac:dyDescent="0.25">
      <c r="A5" s="458"/>
      <c r="B5" s="349"/>
      <c r="C5" s="349"/>
      <c r="D5" s="349"/>
      <c r="E5" s="349"/>
      <c r="F5" s="349"/>
      <c r="G5" s="349"/>
      <c r="I5" s="347"/>
    </row>
    <row r="6" spans="1:9" ht="15.75" x14ac:dyDescent="0.25">
      <c r="A6" s="350"/>
      <c r="B6" s="351"/>
      <c r="C6" s="352" t="s">
        <v>7</v>
      </c>
      <c r="E6" s="353" t="s">
        <v>8</v>
      </c>
      <c r="I6" s="347"/>
    </row>
    <row r="7" spans="1:9" ht="15.75" x14ac:dyDescent="0.25">
      <c r="A7" s="354" t="s">
        <v>732</v>
      </c>
      <c r="B7" s="351"/>
      <c r="C7" s="355"/>
      <c r="D7" s="356"/>
      <c r="E7" s="355">
        <v>60</v>
      </c>
      <c r="I7" s="347"/>
    </row>
    <row r="8" spans="1:9" ht="15.75" x14ac:dyDescent="0.25">
      <c r="A8" s="354" t="s">
        <v>733</v>
      </c>
      <c r="B8" s="351"/>
      <c r="C8" s="355"/>
      <c r="D8" s="356"/>
      <c r="E8" s="355" t="s">
        <v>740</v>
      </c>
      <c r="I8" s="347"/>
    </row>
    <row r="9" spans="1:9" ht="15.75" x14ac:dyDescent="0.25">
      <c r="A9" s="354"/>
      <c r="B9" s="351"/>
      <c r="C9" s="355"/>
      <c r="D9" s="356"/>
      <c r="E9" s="355"/>
      <c r="I9" s="347"/>
    </row>
    <row r="10" spans="1:9" ht="6" customHeight="1" thickBot="1" x14ac:dyDescent="0.25">
      <c r="A10" s="594"/>
      <c r="B10" s="594"/>
      <c r="C10" s="365"/>
      <c r="D10" s="366"/>
      <c r="E10" s="367"/>
      <c r="F10" s="367"/>
      <c r="G10" s="367"/>
      <c r="I10" s="347"/>
    </row>
    <row r="11" spans="1:9" ht="15.75" x14ac:dyDescent="0.2">
      <c r="A11" s="368"/>
      <c r="B11" s="369" t="s">
        <v>1</v>
      </c>
      <c r="C11" s="370"/>
      <c r="D11" s="369" t="s">
        <v>2</v>
      </c>
      <c r="E11" s="370"/>
      <c r="F11" s="371" t="s">
        <v>3</v>
      </c>
      <c r="G11" s="603"/>
      <c r="H11" s="596"/>
    </row>
    <row r="12" spans="1:9" ht="45.75" thickBot="1" x14ac:dyDescent="0.25">
      <c r="A12" s="372" t="s">
        <v>664</v>
      </c>
      <c r="B12" s="373" t="s">
        <v>7</v>
      </c>
      <c r="C12" s="374" t="s">
        <v>8</v>
      </c>
      <c r="D12" s="375" t="s">
        <v>9</v>
      </c>
      <c r="E12" s="376" t="s">
        <v>665</v>
      </c>
      <c r="F12" s="375" t="s">
        <v>3</v>
      </c>
      <c r="G12" s="377" t="s">
        <v>12</v>
      </c>
      <c r="H12" s="376" t="s">
        <v>13</v>
      </c>
    </row>
    <row r="13" spans="1:9" x14ac:dyDescent="0.2">
      <c r="A13" s="399" t="s">
        <v>734</v>
      </c>
      <c r="B13" s="400"/>
      <c r="C13" s="575">
        <v>60</v>
      </c>
      <c r="D13" s="577"/>
      <c r="E13" s="382">
        <v>14559</v>
      </c>
      <c r="F13" s="381">
        <f>ROUND(12*1.3614*(1/C13*E13)+H13,0)</f>
        <v>4054</v>
      </c>
      <c r="G13" s="463">
        <f t="shared" ref="G13:G76" si="0">ROUND(12*(1/C13*E13),0)</f>
        <v>2912</v>
      </c>
      <c r="H13" s="384">
        <v>90</v>
      </c>
    </row>
    <row r="14" spans="1:9" x14ac:dyDescent="0.2">
      <c r="A14" s="378">
        <v>30</v>
      </c>
      <c r="B14" s="386"/>
      <c r="C14" s="558">
        <f t="shared" ref="C14:C77" si="1">ROUND((10.899*LN(A14)+A14/200)*1.667,2)</f>
        <v>62.05</v>
      </c>
      <c r="D14" s="578"/>
      <c r="E14" s="389">
        <v>14559</v>
      </c>
      <c r="F14" s="388">
        <f>ROUND(12*1.3614*(1/C14*E14)+H14,0)</f>
        <v>3923</v>
      </c>
      <c r="G14" s="466">
        <f t="shared" si="0"/>
        <v>2816</v>
      </c>
      <c r="H14" s="465">
        <v>90</v>
      </c>
    </row>
    <row r="15" spans="1:9" x14ac:dyDescent="0.2">
      <c r="A15" s="378">
        <v>31</v>
      </c>
      <c r="B15" s="386"/>
      <c r="C15" s="558">
        <f t="shared" si="1"/>
        <v>62.65</v>
      </c>
      <c r="D15" s="578"/>
      <c r="E15" s="389">
        <v>14559</v>
      </c>
      <c r="F15" s="388">
        <f t="shared" ref="F15:F78" si="2">ROUND(12*1.3614*(1/C15*E15)+H15,0)</f>
        <v>3886</v>
      </c>
      <c r="G15" s="466">
        <f t="shared" si="0"/>
        <v>2789</v>
      </c>
      <c r="H15" s="465">
        <v>90</v>
      </c>
    </row>
    <row r="16" spans="1:9" x14ac:dyDescent="0.2">
      <c r="A16" s="378">
        <v>32</v>
      </c>
      <c r="B16" s="386"/>
      <c r="C16" s="558">
        <f t="shared" si="1"/>
        <v>63.23</v>
      </c>
      <c r="D16" s="578"/>
      <c r="E16" s="389">
        <v>14559</v>
      </c>
      <c r="F16" s="388">
        <f t="shared" si="2"/>
        <v>3852</v>
      </c>
      <c r="G16" s="466">
        <f t="shared" si="0"/>
        <v>2763</v>
      </c>
      <c r="H16" s="465">
        <v>90</v>
      </c>
    </row>
    <row r="17" spans="1:8" x14ac:dyDescent="0.2">
      <c r="A17" s="378">
        <v>33</v>
      </c>
      <c r="B17" s="386"/>
      <c r="C17" s="558">
        <f t="shared" si="1"/>
        <v>63.8</v>
      </c>
      <c r="D17" s="578"/>
      <c r="E17" s="389">
        <v>14559</v>
      </c>
      <c r="F17" s="388">
        <f t="shared" si="2"/>
        <v>3818</v>
      </c>
      <c r="G17" s="466">
        <f t="shared" si="0"/>
        <v>2738</v>
      </c>
      <c r="H17" s="465">
        <v>90</v>
      </c>
    </row>
    <row r="18" spans="1:8" x14ac:dyDescent="0.2">
      <c r="A18" s="378">
        <v>34</v>
      </c>
      <c r="B18" s="386"/>
      <c r="C18" s="558">
        <f t="shared" si="1"/>
        <v>64.349999999999994</v>
      </c>
      <c r="D18" s="578"/>
      <c r="E18" s="389">
        <v>14559</v>
      </c>
      <c r="F18" s="388">
        <f t="shared" si="2"/>
        <v>3786</v>
      </c>
      <c r="G18" s="466">
        <f t="shared" si="0"/>
        <v>2715</v>
      </c>
      <c r="H18" s="465">
        <v>90</v>
      </c>
    </row>
    <row r="19" spans="1:8" x14ac:dyDescent="0.2">
      <c r="A19" s="378">
        <v>35</v>
      </c>
      <c r="B19" s="386"/>
      <c r="C19" s="558">
        <f t="shared" si="1"/>
        <v>64.89</v>
      </c>
      <c r="D19" s="578"/>
      <c r="E19" s="389">
        <v>14559</v>
      </c>
      <c r="F19" s="388">
        <f t="shared" si="2"/>
        <v>3755</v>
      </c>
      <c r="G19" s="466">
        <f t="shared" si="0"/>
        <v>2692</v>
      </c>
      <c r="H19" s="465">
        <v>90</v>
      </c>
    </row>
    <row r="20" spans="1:8" x14ac:dyDescent="0.2">
      <c r="A20" s="378">
        <v>36</v>
      </c>
      <c r="B20" s="386"/>
      <c r="C20" s="558">
        <f t="shared" si="1"/>
        <v>65.41</v>
      </c>
      <c r="D20" s="578"/>
      <c r="E20" s="389">
        <v>14559</v>
      </c>
      <c r="F20" s="388">
        <f t="shared" si="2"/>
        <v>3726</v>
      </c>
      <c r="G20" s="466">
        <f t="shared" si="0"/>
        <v>2671</v>
      </c>
      <c r="H20" s="465">
        <v>90</v>
      </c>
    </row>
    <row r="21" spans="1:8" x14ac:dyDescent="0.2">
      <c r="A21" s="378">
        <v>37</v>
      </c>
      <c r="B21" s="386"/>
      <c r="C21" s="558">
        <f t="shared" si="1"/>
        <v>65.91</v>
      </c>
      <c r="D21" s="578"/>
      <c r="E21" s="389">
        <v>14559</v>
      </c>
      <c r="F21" s="388">
        <f t="shared" si="2"/>
        <v>3699</v>
      </c>
      <c r="G21" s="466">
        <f t="shared" si="0"/>
        <v>2651</v>
      </c>
      <c r="H21" s="465">
        <v>90</v>
      </c>
    </row>
    <row r="22" spans="1:8" x14ac:dyDescent="0.2">
      <c r="A22" s="378">
        <v>38</v>
      </c>
      <c r="B22" s="386"/>
      <c r="C22" s="558">
        <f t="shared" si="1"/>
        <v>66.41</v>
      </c>
      <c r="D22" s="578"/>
      <c r="E22" s="389">
        <v>14559</v>
      </c>
      <c r="F22" s="388">
        <f t="shared" si="2"/>
        <v>3672</v>
      </c>
      <c r="G22" s="466">
        <f t="shared" si="0"/>
        <v>2631</v>
      </c>
      <c r="H22" s="465">
        <v>90</v>
      </c>
    </row>
    <row r="23" spans="1:8" x14ac:dyDescent="0.2">
      <c r="A23" s="378">
        <v>39</v>
      </c>
      <c r="B23" s="386"/>
      <c r="C23" s="558">
        <f t="shared" si="1"/>
        <v>66.89</v>
      </c>
      <c r="D23" s="578"/>
      <c r="E23" s="389">
        <v>14559</v>
      </c>
      <c r="F23" s="388">
        <f t="shared" si="2"/>
        <v>3646</v>
      </c>
      <c r="G23" s="466">
        <f t="shared" si="0"/>
        <v>2612</v>
      </c>
      <c r="H23" s="465">
        <v>90</v>
      </c>
    </row>
    <row r="24" spans="1:8" x14ac:dyDescent="0.2">
      <c r="A24" s="378">
        <v>40</v>
      </c>
      <c r="B24" s="386"/>
      <c r="C24" s="558">
        <f t="shared" si="1"/>
        <v>67.36</v>
      </c>
      <c r="D24" s="578"/>
      <c r="E24" s="389">
        <v>14559</v>
      </c>
      <c r="F24" s="388">
        <f t="shared" si="2"/>
        <v>3621</v>
      </c>
      <c r="G24" s="466">
        <f t="shared" si="0"/>
        <v>2594</v>
      </c>
      <c r="H24" s="465">
        <v>90</v>
      </c>
    </row>
    <row r="25" spans="1:8" x14ac:dyDescent="0.2">
      <c r="A25" s="378">
        <v>41</v>
      </c>
      <c r="B25" s="386"/>
      <c r="C25" s="558">
        <f t="shared" si="1"/>
        <v>67.81</v>
      </c>
      <c r="D25" s="578"/>
      <c r="E25" s="389">
        <v>14559</v>
      </c>
      <c r="F25" s="388">
        <f t="shared" si="2"/>
        <v>3598</v>
      </c>
      <c r="G25" s="466">
        <f t="shared" si="0"/>
        <v>2576</v>
      </c>
      <c r="H25" s="465">
        <v>90</v>
      </c>
    </row>
    <row r="26" spans="1:8" x14ac:dyDescent="0.2">
      <c r="A26" s="378">
        <v>42</v>
      </c>
      <c r="B26" s="386"/>
      <c r="C26" s="558">
        <f t="shared" si="1"/>
        <v>68.260000000000005</v>
      </c>
      <c r="D26" s="578"/>
      <c r="E26" s="389">
        <v>14559</v>
      </c>
      <c r="F26" s="388">
        <f t="shared" si="2"/>
        <v>3574</v>
      </c>
      <c r="G26" s="466">
        <f t="shared" si="0"/>
        <v>2559</v>
      </c>
      <c r="H26" s="465">
        <v>90</v>
      </c>
    </row>
    <row r="27" spans="1:8" x14ac:dyDescent="0.2">
      <c r="A27" s="378">
        <v>43</v>
      </c>
      <c r="B27" s="386"/>
      <c r="C27" s="558">
        <f t="shared" si="1"/>
        <v>68.69</v>
      </c>
      <c r="D27" s="578"/>
      <c r="E27" s="389">
        <v>14559</v>
      </c>
      <c r="F27" s="388">
        <f t="shared" si="2"/>
        <v>3553</v>
      </c>
      <c r="G27" s="466">
        <f t="shared" si="0"/>
        <v>2543</v>
      </c>
      <c r="H27" s="465">
        <v>90</v>
      </c>
    </row>
    <row r="28" spans="1:8" x14ac:dyDescent="0.2">
      <c r="A28" s="378">
        <v>44</v>
      </c>
      <c r="B28" s="386"/>
      <c r="C28" s="558">
        <f t="shared" si="1"/>
        <v>69.12</v>
      </c>
      <c r="D28" s="578"/>
      <c r="E28" s="389">
        <v>14559</v>
      </c>
      <c r="F28" s="388">
        <f t="shared" si="2"/>
        <v>3531</v>
      </c>
      <c r="G28" s="466">
        <f t="shared" si="0"/>
        <v>2528</v>
      </c>
      <c r="H28" s="465">
        <v>90</v>
      </c>
    </row>
    <row r="29" spans="1:8" x14ac:dyDescent="0.2">
      <c r="A29" s="378">
        <v>45</v>
      </c>
      <c r="B29" s="386"/>
      <c r="C29" s="558">
        <f t="shared" si="1"/>
        <v>69.540000000000006</v>
      </c>
      <c r="D29" s="578"/>
      <c r="E29" s="389">
        <v>14559</v>
      </c>
      <c r="F29" s="388">
        <f t="shared" si="2"/>
        <v>3510</v>
      </c>
      <c r="G29" s="466">
        <f t="shared" si="0"/>
        <v>2512</v>
      </c>
      <c r="H29" s="465">
        <v>90</v>
      </c>
    </row>
    <row r="30" spans="1:8" x14ac:dyDescent="0.2">
      <c r="A30" s="378">
        <v>46</v>
      </c>
      <c r="B30" s="386"/>
      <c r="C30" s="558">
        <f t="shared" si="1"/>
        <v>69.94</v>
      </c>
      <c r="D30" s="578"/>
      <c r="E30" s="389">
        <v>14559</v>
      </c>
      <c r="F30" s="388">
        <f t="shared" si="2"/>
        <v>3491</v>
      </c>
      <c r="G30" s="466">
        <f t="shared" si="0"/>
        <v>2498</v>
      </c>
      <c r="H30" s="465">
        <v>90</v>
      </c>
    </row>
    <row r="31" spans="1:8" x14ac:dyDescent="0.2">
      <c r="A31" s="378">
        <v>47</v>
      </c>
      <c r="B31" s="386"/>
      <c r="C31" s="558">
        <f t="shared" si="1"/>
        <v>70.34</v>
      </c>
      <c r="D31" s="578"/>
      <c r="E31" s="389">
        <v>14559</v>
      </c>
      <c r="F31" s="388">
        <f t="shared" si="2"/>
        <v>3471</v>
      </c>
      <c r="G31" s="466">
        <f t="shared" si="0"/>
        <v>2484</v>
      </c>
      <c r="H31" s="465">
        <v>90</v>
      </c>
    </row>
    <row r="32" spans="1:8" x14ac:dyDescent="0.2">
      <c r="A32" s="378">
        <v>48</v>
      </c>
      <c r="B32" s="386"/>
      <c r="C32" s="558">
        <f t="shared" si="1"/>
        <v>70.73</v>
      </c>
      <c r="D32" s="578"/>
      <c r="E32" s="389">
        <v>14559</v>
      </c>
      <c r="F32" s="388">
        <f t="shared" si="2"/>
        <v>3453</v>
      </c>
      <c r="G32" s="466">
        <f t="shared" si="0"/>
        <v>2470</v>
      </c>
      <c r="H32" s="465">
        <v>90</v>
      </c>
    </row>
    <row r="33" spans="1:8" x14ac:dyDescent="0.2">
      <c r="A33" s="378">
        <v>49</v>
      </c>
      <c r="B33" s="386"/>
      <c r="C33" s="558">
        <f t="shared" si="1"/>
        <v>71.12</v>
      </c>
      <c r="D33" s="578"/>
      <c r="E33" s="389">
        <v>14559</v>
      </c>
      <c r="F33" s="388">
        <f t="shared" si="2"/>
        <v>3434</v>
      </c>
      <c r="G33" s="466">
        <f t="shared" si="0"/>
        <v>2457</v>
      </c>
      <c r="H33" s="465">
        <v>90</v>
      </c>
    </row>
    <row r="34" spans="1:8" x14ac:dyDescent="0.2">
      <c r="A34" s="378">
        <v>50</v>
      </c>
      <c r="B34" s="386"/>
      <c r="C34" s="558">
        <f t="shared" si="1"/>
        <v>71.489999999999995</v>
      </c>
      <c r="D34" s="578"/>
      <c r="E34" s="389">
        <v>14559</v>
      </c>
      <c r="F34" s="388">
        <f t="shared" si="2"/>
        <v>3417</v>
      </c>
      <c r="G34" s="466">
        <f t="shared" si="0"/>
        <v>2444</v>
      </c>
      <c r="H34" s="465">
        <v>90</v>
      </c>
    </row>
    <row r="35" spans="1:8" x14ac:dyDescent="0.2">
      <c r="A35" s="378">
        <v>51</v>
      </c>
      <c r="B35" s="386"/>
      <c r="C35" s="558">
        <f t="shared" si="1"/>
        <v>71.86</v>
      </c>
      <c r="D35" s="578"/>
      <c r="E35" s="389">
        <v>14559</v>
      </c>
      <c r="F35" s="388">
        <f t="shared" si="2"/>
        <v>3400</v>
      </c>
      <c r="G35" s="466">
        <f t="shared" si="0"/>
        <v>2431</v>
      </c>
      <c r="H35" s="465">
        <v>90</v>
      </c>
    </row>
    <row r="36" spans="1:8" x14ac:dyDescent="0.2">
      <c r="A36" s="378">
        <v>52</v>
      </c>
      <c r="B36" s="386"/>
      <c r="C36" s="558">
        <f t="shared" si="1"/>
        <v>72.22</v>
      </c>
      <c r="D36" s="578"/>
      <c r="E36" s="389">
        <v>14559</v>
      </c>
      <c r="F36" s="388">
        <f t="shared" si="2"/>
        <v>3383</v>
      </c>
      <c r="G36" s="466">
        <f t="shared" si="0"/>
        <v>2419</v>
      </c>
      <c r="H36" s="465">
        <v>90</v>
      </c>
    </row>
    <row r="37" spans="1:8" x14ac:dyDescent="0.2">
      <c r="A37" s="378">
        <v>53</v>
      </c>
      <c r="B37" s="386"/>
      <c r="C37" s="558">
        <f t="shared" si="1"/>
        <v>72.58</v>
      </c>
      <c r="D37" s="578"/>
      <c r="E37" s="389">
        <v>14559</v>
      </c>
      <c r="F37" s="388">
        <f t="shared" si="2"/>
        <v>3367</v>
      </c>
      <c r="G37" s="466">
        <f t="shared" si="0"/>
        <v>2407</v>
      </c>
      <c r="H37" s="465">
        <v>90</v>
      </c>
    </row>
    <row r="38" spans="1:8" x14ac:dyDescent="0.2">
      <c r="A38" s="378">
        <v>54</v>
      </c>
      <c r="B38" s="386"/>
      <c r="C38" s="558">
        <f t="shared" si="1"/>
        <v>72.92</v>
      </c>
      <c r="D38" s="578"/>
      <c r="E38" s="389">
        <v>14559</v>
      </c>
      <c r="F38" s="388">
        <f t="shared" si="2"/>
        <v>3352</v>
      </c>
      <c r="G38" s="466">
        <f t="shared" si="0"/>
        <v>2396</v>
      </c>
      <c r="H38" s="465">
        <v>90</v>
      </c>
    </row>
    <row r="39" spans="1:8" x14ac:dyDescent="0.2">
      <c r="A39" s="378">
        <v>55</v>
      </c>
      <c r="B39" s="386"/>
      <c r="C39" s="558">
        <f t="shared" si="1"/>
        <v>73.27</v>
      </c>
      <c r="D39" s="578"/>
      <c r="E39" s="389">
        <v>14559</v>
      </c>
      <c r="F39" s="388">
        <f t="shared" si="2"/>
        <v>3336</v>
      </c>
      <c r="G39" s="466">
        <f t="shared" si="0"/>
        <v>2384</v>
      </c>
      <c r="H39" s="465">
        <v>90</v>
      </c>
    </row>
    <row r="40" spans="1:8" x14ac:dyDescent="0.2">
      <c r="A40" s="378">
        <v>56</v>
      </c>
      <c r="B40" s="386"/>
      <c r="C40" s="558">
        <f t="shared" si="1"/>
        <v>73.599999999999994</v>
      </c>
      <c r="D40" s="578"/>
      <c r="E40" s="389">
        <v>14559</v>
      </c>
      <c r="F40" s="388">
        <f t="shared" si="2"/>
        <v>3322</v>
      </c>
      <c r="G40" s="466">
        <f t="shared" si="0"/>
        <v>2374</v>
      </c>
      <c r="H40" s="465">
        <v>90</v>
      </c>
    </row>
    <row r="41" spans="1:8" x14ac:dyDescent="0.2">
      <c r="A41" s="378">
        <v>57</v>
      </c>
      <c r="B41" s="386"/>
      <c r="C41" s="558">
        <f t="shared" si="1"/>
        <v>73.930000000000007</v>
      </c>
      <c r="D41" s="578"/>
      <c r="E41" s="389">
        <v>14559</v>
      </c>
      <c r="F41" s="388">
        <f t="shared" si="2"/>
        <v>3307</v>
      </c>
      <c r="G41" s="466">
        <f t="shared" si="0"/>
        <v>2363</v>
      </c>
      <c r="H41" s="465">
        <v>90</v>
      </c>
    </row>
    <row r="42" spans="1:8" x14ac:dyDescent="0.2">
      <c r="A42" s="378">
        <v>58</v>
      </c>
      <c r="B42" s="386"/>
      <c r="C42" s="558">
        <f t="shared" si="1"/>
        <v>74.260000000000005</v>
      </c>
      <c r="D42" s="578"/>
      <c r="E42" s="389">
        <v>14559</v>
      </c>
      <c r="F42" s="388">
        <f t="shared" si="2"/>
        <v>3293</v>
      </c>
      <c r="G42" s="466">
        <f t="shared" si="0"/>
        <v>2353</v>
      </c>
      <c r="H42" s="465">
        <v>90</v>
      </c>
    </row>
    <row r="43" spans="1:8" x14ac:dyDescent="0.2">
      <c r="A43" s="378">
        <v>59</v>
      </c>
      <c r="B43" s="386"/>
      <c r="C43" s="558">
        <f t="shared" si="1"/>
        <v>74.58</v>
      </c>
      <c r="D43" s="578"/>
      <c r="E43" s="389">
        <v>14559</v>
      </c>
      <c r="F43" s="388">
        <f t="shared" si="2"/>
        <v>3279</v>
      </c>
      <c r="G43" s="466">
        <f t="shared" si="0"/>
        <v>2343</v>
      </c>
      <c r="H43" s="465">
        <v>90</v>
      </c>
    </row>
    <row r="44" spans="1:8" x14ac:dyDescent="0.2">
      <c r="A44" s="378">
        <v>60</v>
      </c>
      <c r="B44" s="386"/>
      <c r="C44" s="558">
        <f t="shared" si="1"/>
        <v>74.89</v>
      </c>
      <c r="D44" s="578"/>
      <c r="E44" s="389">
        <v>14559</v>
      </c>
      <c r="F44" s="388">
        <f t="shared" si="2"/>
        <v>3266</v>
      </c>
      <c r="G44" s="466">
        <f t="shared" si="0"/>
        <v>2333</v>
      </c>
      <c r="H44" s="465">
        <v>90</v>
      </c>
    </row>
    <row r="45" spans="1:8" x14ac:dyDescent="0.2">
      <c r="A45" s="378">
        <v>61</v>
      </c>
      <c r="B45" s="386"/>
      <c r="C45" s="558">
        <f t="shared" si="1"/>
        <v>75.2</v>
      </c>
      <c r="D45" s="578"/>
      <c r="E45" s="389">
        <v>14559</v>
      </c>
      <c r="F45" s="388">
        <f t="shared" si="2"/>
        <v>3253</v>
      </c>
      <c r="G45" s="466">
        <f t="shared" si="0"/>
        <v>2323</v>
      </c>
      <c r="H45" s="465">
        <v>90</v>
      </c>
    </row>
    <row r="46" spans="1:8" x14ac:dyDescent="0.2">
      <c r="A46" s="378">
        <v>62</v>
      </c>
      <c r="B46" s="386"/>
      <c r="C46" s="558">
        <f t="shared" si="1"/>
        <v>75.5</v>
      </c>
      <c r="D46" s="578"/>
      <c r="E46" s="389">
        <v>14559</v>
      </c>
      <c r="F46" s="388">
        <f t="shared" si="2"/>
        <v>3240</v>
      </c>
      <c r="G46" s="466">
        <f t="shared" si="0"/>
        <v>2314</v>
      </c>
      <c r="H46" s="465">
        <v>90</v>
      </c>
    </row>
    <row r="47" spans="1:8" x14ac:dyDescent="0.2">
      <c r="A47" s="378">
        <v>63</v>
      </c>
      <c r="B47" s="386"/>
      <c r="C47" s="558">
        <f t="shared" si="1"/>
        <v>75.8</v>
      </c>
      <c r="D47" s="578"/>
      <c r="E47" s="389">
        <v>14559</v>
      </c>
      <c r="F47" s="388">
        <f t="shared" si="2"/>
        <v>3228</v>
      </c>
      <c r="G47" s="466">
        <f t="shared" si="0"/>
        <v>2305</v>
      </c>
      <c r="H47" s="465">
        <v>90</v>
      </c>
    </row>
    <row r="48" spans="1:8" x14ac:dyDescent="0.2">
      <c r="A48" s="378">
        <v>64</v>
      </c>
      <c r="B48" s="386"/>
      <c r="C48" s="558">
        <f t="shared" si="1"/>
        <v>76.09</v>
      </c>
      <c r="D48" s="578"/>
      <c r="E48" s="389">
        <v>14559</v>
      </c>
      <c r="F48" s="388">
        <f t="shared" si="2"/>
        <v>3216</v>
      </c>
      <c r="G48" s="466">
        <f t="shared" si="0"/>
        <v>2296</v>
      </c>
      <c r="H48" s="465">
        <v>90</v>
      </c>
    </row>
    <row r="49" spans="1:8" x14ac:dyDescent="0.2">
      <c r="A49" s="378">
        <v>65</v>
      </c>
      <c r="B49" s="386"/>
      <c r="C49" s="558">
        <f t="shared" si="1"/>
        <v>76.38</v>
      </c>
      <c r="D49" s="578"/>
      <c r="E49" s="389">
        <v>14559</v>
      </c>
      <c r="F49" s="388">
        <f t="shared" si="2"/>
        <v>3204</v>
      </c>
      <c r="G49" s="466">
        <f t="shared" si="0"/>
        <v>2287</v>
      </c>
      <c r="H49" s="465">
        <v>90</v>
      </c>
    </row>
    <row r="50" spans="1:8" x14ac:dyDescent="0.2">
      <c r="A50" s="378">
        <v>66</v>
      </c>
      <c r="B50" s="386"/>
      <c r="C50" s="558">
        <f t="shared" si="1"/>
        <v>76.67</v>
      </c>
      <c r="D50" s="578"/>
      <c r="E50" s="389">
        <v>14559</v>
      </c>
      <c r="F50" s="388">
        <f t="shared" si="2"/>
        <v>3192</v>
      </c>
      <c r="G50" s="466">
        <f t="shared" si="0"/>
        <v>2279</v>
      </c>
      <c r="H50" s="465">
        <v>90</v>
      </c>
    </row>
    <row r="51" spans="1:8" x14ac:dyDescent="0.2">
      <c r="A51" s="378">
        <v>67</v>
      </c>
      <c r="B51" s="386"/>
      <c r="C51" s="558">
        <f t="shared" si="1"/>
        <v>76.95</v>
      </c>
      <c r="D51" s="578"/>
      <c r="E51" s="389">
        <v>14559</v>
      </c>
      <c r="F51" s="388">
        <f t="shared" si="2"/>
        <v>3181</v>
      </c>
      <c r="G51" s="466">
        <f t="shared" si="0"/>
        <v>2270</v>
      </c>
      <c r="H51" s="465">
        <v>90</v>
      </c>
    </row>
    <row r="52" spans="1:8" x14ac:dyDescent="0.2">
      <c r="A52" s="378">
        <v>68</v>
      </c>
      <c r="B52" s="386"/>
      <c r="C52" s="558">
        <f t="shared" si="1"/>
        <v>77.23</v>
      </c>
      <c r="D52" s="578"/>
      <c r="E52" s="389">
        <v>14559</v>
      </c>
      <c r="F52" s="388">
        <f t="shared" si="2"/>
        <v>3170</v>
      </c>
      <c r="G52" s="466">
        <f t="shared" si="0"/>
        <v>2262</v>
      </c>
      <c r="H52" s="465">
        <v>90</v>
      </c>
    </row>
    <row r="53" spans="1:8" x14ac:dyDescent="0.2">
      <c r="A53" s="378">
        <v>69</v>
      </c>
      <c r="B53" s="386"/>
      <c r="C53" s="558">
        <f t="shared" si="1"/>
        <v>77.5</v>
      </c>
      <c r="D53" s="578"/>
      <c r="E53" s="389">
        <v>14559</v>
      </c>
      <c r="F53" s="388">
        <f t="shared" si="2"/>
        <v>3159</v>
      </c>
      <c r="G53" s="466">
        <f t="shared" si="0"/>
        <v>2254</v>
      </c>
      <c r="H53" s="465">
        <v>90</v>
      </c>
    </row>
    <row r="54" spans="1:8" x14ac:dyDescent="0.2">
      <c r="A54" s="378">
        <v>70</v>
      </c>
      <c r="B54" s="386"/>
      <c r="C54" s="558">
        <f t="shared" si="1"/>
        <v>77.77</v>
      </c>
      <c r="D54" s="578"/>
      <c r="E54" s="389">
        <v>14559</v>
      </c>
      <c r="F54" s="388">
        <f t="shared" si="2"/>
        <v>3148</v>
      </c>
      <c r="G54" s="466">
        <f t="shared" si="0"/>
        <v>2246</v>
      </c>
      <c r="H54" s="465">
        <v>90</v>
      </c>
    </row>
    <row r="55" spans="1:8" x14ac:dyDescent="0.2">
      <c r="A55" s="378">
        <v>71</v>
      </c>
      <c r="B55" s="386"/>
      <c r="C55" s="558">
        <f t="shared" si="1"/>
        <v>78.040000000000006</v>
      </c>
      <c r="D55" s="578"/>
      <c r="E55" s="389">
        <v>14559</v>
      </c>
      <c r="F55" s="388">
        <f t="shared" si="2"/>
        <v>3138</v>
      </c>
      <c r="G55" s="466">
        <f t="shared" si="0"/>
        <v>2239</v>
      </c>
      <c r="H55" s="465">
        <v>90</v>
      </c>
    </row>
    <row r="56" spans="1:8" x14ac:dyDescent="0.2">
      <c r="A56" s="378">
        <v>72</v>
      </c>
      <c r="B56" s="386"/>
      <c r="C56" s="558">
        <f t="shared" si="1"/>
        <v>78.3</v>
      </c>
      <c r="D56" s="578"/>
      <c r="E56" s="389">
        <v>14559</v>
      </c>
      <c r="F56" s="388">
        <f t="shared" si="2"/>
        <v>3128</v>
      </c>
      <c r="G56" s="466">
        <f t="shared" si="0"/>
        <v>2231</v>
      </c>
      <c r="H56" s="465">
        <v>90</v>
      </c>
    </row>
    <row r="57" spans="1:8" x14ac:dyDescent="0.2">
      <c r="A57" s="378">
        <v>73</v>
      </c>
      <c r="B57" s="386"/>
      <c r="C57" s="558">
        <f t="shared" si="1"/>
        <v>78.56</v>
      </c>
      <c r="D57" s="578"/>
      <c r="E57" s="389">
        <v>14559</v>
      </c>
      <c r="F57" s="388">
        <f t="shared" si="2"/>
        <v>3118</v>
      </c>
      <c r="G57" s="466">
        <f t="shared" si="0"/>
        <v>2224</v>
      </c>
      <c r="H57" s="465">
        <v>90</v>
      </c>
    </row>
    <row r="58" spans="1:8" x14ac:dyDescent="0.2">
      <c r="A58" s="378">
        <v>74</v>
      </c>
      <c r="B58" s="386"/>
      <c r="C58" s="558">
        <f t="shared" si="1"/>
        <v>78.819999999999993</v>
      </c>
      <c r="D58" s="578"/>
      <c r="E58" s="389">
        <v>14559</v>
      </c>
      <c r="F58" s="388">
        <f t="shared" si="2"/>
        <v>3108</v>
      </c>
      <c r="G58" s="466">
        <f t="shared" si="0"/>
        <v>2217</v>
      </c>
      <c r="H58" s="465">
        <v>90</v>
      </c>
    </row>
    <row r="59" spans="1:8" x14ac:dyDescent="0.2">
      <c r="A59" s="378">
        <v>75</v>
      </c>
      <c r="B59" s="386"/>
      <c r="C59" s="558">
        <f t="shared" si="1"/>
        <v>79.069999999999993</v>
      </c>
      <c r="D59" s="578"/>
      <c r="E59" s="389">
        <v>14559</v>
      </c>
      <c r="F59" s="388">
        <f t="shared" si="2"/>
        <v>3098</v>
      </c>
      <c r="G59" s="466">
        <f t="shared" si="0"/>
        <v>2210</v>
      </c>
      <c r="H59" s="465">
        <v>90</v>
      </c>
    </row>
    <row r="60" spans="1:8" x14ac:dyDescent="0.2">
      <c r="A60" s="378">
        <v>76</v>
      </c>
      <c r="B60" s="386"/>
      <c r="C60" s="558">
        <f t="shared" si="1"/>
        <v>79.319999999999993</v>
      </c>
      <c r="D60" s="578"/>
      <c r="E60" s="389">
        <v>14559</v>
      </c>
      <c r="F60" s="388">
        <f t="shared" si="2"/>
        <v>3089</v>
      </c>
      <c r="G60" s="466">
        <f t="shared" si="0"/>
        <v>2203</v>
      </c>
      <c r="H60" s="465">
        <v>90</v>
      </c>
    </row>
    <row r="61" spans="1:8" x14ac:dyDescent="0.2">
      <c r="A61" s="378">
        <v>77</v>
      </c>
      <c r="B61" s="386"/>
      <c r="C61" s="558">
        <f t="shared" si="1"/>
        <v>79.56</v>
      </c>
      <c r="D61" s="578"/>
      <c r="E61" s="389">
        <v>14559</v>
      </c>
      <c r="F61" s="388">
        <f t="shared" si="2"/>
        <v>3080</v>
      </c>
      <c r="G61" s="466">
        <f t="shared" si="0"/>
        <v>2196</v>
      </c>
      <c r="H61" s="465">
        <v>90</v>
      </c>
    </row>
    <row r="62" spans="1:8" x14ac:dyDescent="0.2">
      <c r="A62" s="378">
        <v>78</v>
      </c>
      <c r="B62" s="386"/>
      <c r="C62" s="558">
        <f t="shared" si="1"/>
        <v>79.81</v>
      </c>
      <c r="D62" s="578"/>
      <c r="E62" s="389">
        <v>14559</v>
      </c>
      <c r="F62" s="388">
        <f t="shared" si="2"/>
        <v>3070</v>
      </c>
      <c r="G62" s="466">
        <f t="shared" si="0"/>
        <v>2189</v>
      </c>
      <c r="H62" s="465">
        <v>90</v>
      </c>
    </row>
    <row r="63" spans="1:8" x14ac:dyDescent="0.2">
      <c r="A63" s="378">
        <v>79</v>
      </c>
      <c r="B63" s="386"/>
      <c r="C63" s="558">
        <f t="shared" si="1"/>
        <v>80.05</v>
      </c>
      <c r="D63" s="578"/>
      <c r="E63" s="389">
        <v>14559</v>
      </c>
      <c r="F63" s="388">
        <f t="shared" si="2"/>
        <v>3061</v>
      </c>
      <c r="G63" s="466">
        <f t="shared" si="0"/>
        <v>2182</v>
      </c>
      <c r="H63" s="465">
        <v>90</v>
      </c>
    </row>
    <row r="64" spans="1:8" x14ac:dyDescent="0.2">
      <c r="A64" s="378">
        <v>80</v>
      </c>
      <c r="B64" s="386"/>
      <c r="C64" s="558">
        <f t="shared" si="1"/>
        <v>80.28</v>
      </c>
      <c r="D64" s="578"/>
      <c r="E64" s="389">
        <v>14559</v>
      </c>
      <c r="F64" s="388">
        <f t="shared" si="2"/>
        <v>3053</v>
      </c>
      <c r="G64" s="466">
        <f t="shared" si="0"/>
        <v>2176</v>
      </c>
      <c r="H64" s="465">
        <v>90</v>
      </c>
    </row>
    <row r="65" spans="1:8" x14ac:dyDescent="0.2">
      <c r="A65" s="378">
        <v>81</v>
      </c>
      <c r="B65" s="386"/>
      <c r="C65" s="558">
        <f t="shared" si="1"/>
        <v>80.52</v>
      </c>
      <c r="D65" s="578"/>
      <c r="E65" s="389">
        <v>14559</v>
      </c>
      <c r="F65" s="388">
        <f t="shared" si="2"/>
        <v>3044</v>
      </c>
      <c r="G65" s="466">
        <f t="shared" si="0"/>
        <v>2170</v>
      </c>
      <c r="H65" s="465">
        <v>90</v>
      </c>
    </row>
    <row r="66" spans="1:8" x14ac:dyDescent="0.2">
      <c r="A66" s="378">
        <v>82</v>
      </c>
      <c r="B66" s="386"/>
      <c r="C66" s="558">
        <f t="shared" si="1"/>
        <v>80.75</v>
      </c>
      <c r="D66" s="578"/>
      <c r="E66" s="389">
        <v>14559</v>
      </c>
      <c r="F66" s="388">
        <f t="shared" si="2"/>
        <v>3035</v>
      </c>
      <c r="G66" s="466">
        <f t="shared" si="0"/>
        <v>2164</v>
      </c>
      <c r="H66" s="465">
        <v>90</v>
      </c>
    </row>
    <row r="67" spans="1:8" x14ac:dyDescent="0.2">
      <c r="A67" s="378">
        <v>83</v>
      </c>
      <c r="B67" s="386"/>
      <c r="C67" s="558">
        <f t="shared" si="1"/>
        <v>80.98</v>
      </c>
      <c r="D67" s="578"/>
      <c r="E67" s="389">
        <v>14559</v>
      </c>
      <c r="F67" s="388">
        <f t="shared" si="2"/>
        <v>3027</v>
      </c>
      <c r="G67" s="466">
        <f t="shared" si="0"/>
        <v>2157</v>
      </c>
      <c r="H67" s="465">
        <v>90</v>
      </c>
    </row>
    <row r="68" spans="1:8" x14ac:dyDescent="0.2">
      <c r="A68" s="378">
        <v>84</v>
      </c>
      <c r="B68" s="386"/>
      <c r="C68" s="558">
        <f t="shared" si="1"/>
        <v>81.2</v>
      </c>
      <c r="D68" s="578"/>
      <c r="E68" s="389">
        <v>14559</v>
      </c>
      <c r="F68" s="388">
        <f t="shared" si="2"/>
        <v>3019</v>
      </c>
      <c r="G68" s="466">
        <f t="shared" si="0"/>
        <v>2152</v>
      </c>
      <c r="H68" s="465">
        <v>90</v>
      </c>
    </row>
    <row r="69" spans="1:8" x14ac:dyDescent="0.2">
      <c r="A69" s="378">
        <v>85</v>
      </c>
      <c r="B69" s="386"/>
      <c r="C69" s="558">
        <f t="shared" si="1"/>
        <v>81.430000000000007</v>
      </c>
      <c r="D69" s="578"/>
      <c r="E69" s="389">
        <v>14559</v>
      </c>
      <c r="F69" s="388">
        <f t="shared" si="2"/>
        <v>3011</v>
      </c>
      <c r="G69" s="466">
        <f t="shared" si="0"/>
        <v>2145</v>
      </c>
      <c r="H69" s="465">
        <v>90</v>
      </c>
    </row>
    <row r="70" spans="1:8" x14ac:dyDescent="0.2">
      <c r="A70" s="378">
        <v>86</v>
      </c>
      <c r="B70" s="386"/>
      <c r="C70" s="558">
        <f t="shared" si="1"/>
        <v>81.650000000000006</v>
      </c>
      <c r="D70" s="578"/>
      <c r="E70" s="389">
        <v>14559</v>
      </c>
      <c r="F70" s="388">
        <f t="shared" si="2"/>
        <v>3003</v>
      </c>
      <c r="G70" s="466">
        <f t="shared" si="0"/>
        <v>2140</v>
      </c>
      <c r="H70" s="465">
        <v>90</v>
      </c>
    </row>
    <row r="71" spans="1:8" x14ac:dyDescent="0.2">
      <c r="A71" s="378">
        <v>87</v>
      </c>
      <c r="B71" s="386"/>
      <c r="C71" s="558">
        <f t="shared" si="1"/>
        <v>81.86</v>
      </c>
      <c r="D71" s="578"/>
      <c r="E71" s="389">
        <v>14559</v>
      </c>
      <c r="F71" s="388">
        <f t="shared" si="2"/>
        <v>2996</v>
      </c>
      <c r="G71" s="466">
        <f t="shared" si="0"/>
        <v>2134</v>
      </c>
      <c r="H71" s="465">
        <v>90</v>
      </c>
    </row>
    <row r="72" spans="1:8" x14ac:dyDescent="0.2">
      <c r="A72" s="378">
        <v>88</v>
      </c>
      <c r="B72" s="386"/>
      <c r="C72" s="558">
        <f t="shared" si="1"/>
        <v>82.08</v>
      </c>
      <c r="D72" s="578"/>
      <c r="E72" s="389">
        <v>14559</v>
      </c>
      <c r="F72" s="388">
        <f t="shared" si="2"/>
        <v>2988</v>
      </c>
      <c r="G72" s="466">
        <f t="shared" si="0"/>
        <v>2129</v>
      </c>
      <c r="H72" s="465">
        <v>90</v>
      </c>
    </row>
    <row r="73" spans="1:8" x14ac:dyDescent="0.2">
      <c r="A73" s="378">
        <v>89</v>
      </c>
      <c r="B73" s="386"/>
      <c r="C73" s="558">
        <f t="shared" si="1"/>
        <v>82.29</v>
      </c>
      <c r="D73" s="578"/>
      <c r="E73" s="389">
        <v>14559</v>
      </c>
      <c r="F73" s="388">
        <f t="shared" si="2"/>
        <v>2980</v>
      </c>
      <c r="G73" s="466">
        <f t="shared" si="0"/>
        <v>2123</v>
      </c>
      <c r="H73" s="465">
        <v>90</v>
      </c>
    </row>
    <row r="74" spans="1:8" x14ac:dyDescent="0.2">
      <c r="A74" s="378">
        <v>90</v>
      </c>
      <c r="B74" s="386"/>
      <c r="C74" s="558">
        <f t="shared" si="1"/>
        <v>82.51</v>
      </c>
      <c r="D74" s="578"/>
      <c r="E74" s="389">
        <v>14559</v>
      </c>
      <c r="F74" s="388">
        <f t="shared" si="2"/>
        <v>2973</v>
      </c>
      <c r="G74" s="466">
        <f t="shared" si="0"/>
        <v>2117</v>
      </c>
      <c r="H74" s="465">
        <v>90</v>
      </c>
    </row>
    <row r="75" spans="1:8" x14ac:dyDescent="0.2">
      <c r="A75" s="378">
        <v>91</v>
      </c>
      <c r="B75" s="386"/>
      <c r="C75" s="558">
        <f t="shared" si="1"/>
        <v>82.71</v>
      </c>
      <c r="D75" s="578"/>
      <c r="E75" s="389">
        <v>14559</v>
      </c>
      <c r="F75" s="388">
        <f t="shared" si="2"/>
        <v>2966</v>
      </c>
      <c r="G75" s="466">
        <f t="shared" si="0"/>
        <v>2112</v>
      </c>
      <c r="H75" s="465">
        <v>90</v>
      </c>
    </row>
    <row r="76" spans="1:8" x14ac:dyDescent="0.2">
      <c r="A76" s="378">
        <v>92</v>
      </c>
      <c r="B76" s="386"/>
      <c r="C76" s="558">
        <f t="shared" si="1"/>
        <v>82.92</v>
      </c>
      <c r="D76" s="578"/>
      <c r="E76" s="389">
        <v>14559</v>
      </c>
      <c r="F76" s="388">
        <f t="shared" si="2"/>
        <v>2958</v>
      </c>
      <c r="G76" s="466">
        <f t="shared" si="0"/>
        <v>2107</v>
      </c>
      <c r="H76" s="465">
        <v>90</v>
      </c>
    </row>
    <row r="77" spans="1:8" x14ac:dyDescent="0.2">
      <c r="A77" s="378">
        <v>93</v>
      </c>
      <c r="B77" s="386"/>
      <c r="C77" s="558">
        <f t="shared" si="1"/>
        <v>83.13</v>
      </c>
      <c r="D77" s="578"/>
      <c r="E77" s="389">
        <v>14559</v>
      </c>
      <c r="F77" s="388">
        <f t="shared" si="2"/>
        <v>2951</v>
      </c>
      <c r="G77" s="466">
        <f t="shared" ref="G77:G140" si="3">ROUND(12*(1/C77*E77),0)</f>
        <v>2102</v>
      </c>
      <c r="H77" s="465">
        <v>90</v>
      </c>
    </row>
    <row r="78" spans="1:8" x14ac:dyDescent="0.2">
      <c r="A78" s="378">
        <v>94</v>
      </c>
      <c r="B78" s="386"/>
      <c r="C78" s="558">
        <f t="shared" ref="C78:C141" si="4">ROUND((10.899*LN(A78)+A78/200)*1.667,2)</f>
        <v>83.33</v>
      </c>
      <c r="D78" s="578"/>
      <c r="E78" s="389">
        <v>14559</v>
      </c>
      <c r="F78" s="388">
        <f t="shared" si="2"/>
        <v>2944</v>
      </c>
      <c r="G78" s="466">
        <f t="shared" si="3"/>
        <v>2097</v>
      </c>
      <c r="H78" s="465">
        <v>90</v>
      </c>
    </row>
    <row r="79" spans="1:8" x14ac:dyDescent="0.2">
      <c r="A79" s="378">
        <v>95</v>
      </c>
      <c r="B79" s="386"/>
      <c r="C79" s="558">
        <f t="shared" si="4"/>
        <v>83.53</v>
      </c>
      <c r="D79" s="578"/>
      <c r="E79" s="389">
        <v>14559</v>
      </c>
      <c r="F79" s="388">
        <f t="shared" ref="F79:F142" si="5">ROUND(12*1.3614*(1/C79*E79)+H79,0)</f>
        <v>2937</v>
      </c>
      <c r="G79" s="466">
        <f t="shared" si="3"/>
        <v>2092</v>
      </c>
      <c r="H79" s="465">
        <v>90</v>
      </c>
    </row>
    <row r="80" spans="1:8" x14ac:dyDescent="0.2">
      <c r="A80" s="378">
        <v>96</v>
      </c>
      <c r="B80" s="386"/>
      <c r="C80" s="558">
        <f t="shared" si="4"/>
        <v>83.73</v>
      </c>
      <c r="D80" s="578"/>
      <c r="E80" s="389">
        <v>14559</v>
      </c>
      <c r="F80" s="388">
        <f t="shared" si="5"/>
        <v>2931</v>
      </c>
      <c r="G80" s="466">
        <f t="shared" si="3"/>
        <v>2087</v>
      </c>
      <c r="H80" s="465">
        <v>90</v>
      </c>
    </row>
    <row r="81" spans="1:8" x14ac:dyDescent="0.2">
      <c r="A81" s="378">
        <v>97</v>
      </c>
      <c r="B81" s="386"/>
      <c r="C81" s="558">
        <f t="shared" si="4"/>
        <v>83.92</v>
      </c>
      <c r="D81" s="578"/>
      <c r="E81" s="389">
        <v>14559</v>
      </c>
      <c r="F81" s="388">
        <f t="shared" si="5"/>
        <v>2924</v>
      </c>
      <c r="G81" s="466">
        <f t="shared" si="3"/>
        <v>2082</v>
      </c>
      <c r="H81" s="465">
        <v>90</v>
      </c>
    </row>
    <row r="82" spans="1:8" x14ac:dyDescent="0.2">
      <c r="A82" s="378">
        <v>98</v>
      </c>
      <c r="B82" s="386"/>
      <c r="C82" s="558">
        <f t="shared" si="4"/>
        <v>84.12</v>
      </c>
      <c r="D82" s="578"/>
      <c r="E82" s="389">
        <v>14559</v>
      </c>
      <c r="F82" s="388">
        <f t="shared" si="5"/>
        <v>2917</v>
      </c>
      <c r="G82" s="466">
        <f t="shared" si="3"/>
        <v>2077</v>
      </c>
      <c r="H82" s="465">
        <v>90</v>
      </c>
    </row>
    <row r="83" spans="1:8" x14ac:dyDescent="0.2">
      <c r="A83" s="378">
        <v>99</v>
      </c>
      <c r="B83" s="386"/>
      <c r="C83" s="558">
        <f t="shared" si="4"/>
        <v>84.31</v>
      </c>
      <c r="D83" s="578"/>
      <c r="E83" s="389">
        <v>14559</v>
      </c>
      <c r="F83" s="388">
        <f t="shared" si="5"/>
        <v>2911</v>
      </c>
      <c r="G83" s="466">
        <f t="shared" si="3"/>
        <v>2072</v>
      </c>
      <c r="H83" s="465">
        <v>90</v>
      </c>
    </row>
    <row r="84" spans="1:8" x14ac:dyDescent="0.2">
      <c r="A84" s="378">
        <v>100</v>
      </c>
      <c r="B84" s="386"/>
      <c r="C84" s="558">
        <f t="shared" si="4"/>
        <v>84.5</v>
      </c>
      <c r="D84" s="578"/>
      <c r="E84" s="389">
        <v>14559</v>
      </c>
      <c r="F84" s="388">
        <f t="shared" si="5"/>
        <v>2905</v>
      </c>
      <c r="G84" s="466">
        <f t="shared" si="3"/>
        <v>2068</v>
      </c>
      <c r="H84" s="465">
        <v>90</v>
      </c>
    </row>
    <row r="85" spans="1:8" x14ac:dyDescent="0.2">
      <c r="A85" s="378">
        <v>101</v>
      </c>
      <c r="B85" s="386"/>
      <c r="C85" s="558">
        <f t="shared" si="4"/>
        <v>84.69</v>
      </c>
      <c r="D85" s="578"/>
      <c r="E85" s="389">
        <v>14559</v>
      </c>
      <c r="F85" s="388">
        <f t="shared" si="5"/>
        <v>2898</v>
      </c>
      <c r="G85" s="466">
        <f t="shared" si="3"/>
        <v>2063</v>
      </c>
      <c r="H85" s="465">
        <v>90</v>
      </c>
    </row>
    <row r="86" spans="1:8" x14ac:dyDescent="0.2">
      <c r="A86" s="378">
        <v>102</v>
      </c>
      <c r="B86" s="386"/>
      <c r="C86" s="558">
        <f t="shared" si="4"/>
        <v>84.88</v>
      </c>
      <c r="D86" s="578"/>
      <c r="E86" s="389">
        <v>14559</v>
      </c>
      <c r="F86" s="388">
        <f t="shared" si="5"/>
        <v>2892</v>
      </c>
      <c r="G86" s="466">
        <f t="shared" si="3"/>
        <v>2058</v>
      </c>
      <c r="H86" s="465">
        <v>90</v>
      </c>
    </row>
    <row r="87" spans="1:8" x14ac:dyDescent="0.2">
      <c r="A87" s="378">
        <v>103</v>
      </c>
      <c r="B87" s="386"/>
      <c r="C87" s="558">
        <f t="shared" si="4"/>
        <v>85.07</v>
      </c>
      <c r="D87" s="578"/>
      <c r="E87" s="389">
        <v>14559</v>
      </c>
      <c r="F87" s="388">
        <f t="shared" si="5"/>
        <v>2886</v>
      </c>
      <c r="G87" s="466">
        <f t="shared" si="3"/>
        <v>2054</v>
      </c>
      <c r="H87" s="465">
        <v>90</v>
      </c>
    </row>
    <row r="88" spans="1:8" x14ac:dyDescent="0.2">
      <c r="A88" s="378">
        <v>104</v>
      </c>
      <c r="B88" s="386"/>
      <c r="C88" s="558">
        <f t="shared" si="4"/>
        <v>85.25</v>
      </c>
      <c r="D88" s="578"/>
      <c r="E88" s="389">
        <v>14559</v>
      </c>
      <c r="F88" s="388">
        <f t="shared" si="5"/>
        <v>2880</v>
      </c>
      <c r="G88" s="466">
        <f t="shared" si="3"/>
        <v>2049</v>
      </c>
      <c r="H88" s="465">
        <v>90</v>
      </c>
    </row>
    <row r="89" spans="1:8" x14ac:dyDescent="0.2">
      <c r="A89" s="378">
        <v>105</v>
      </c>
      <c r="B89" s="386"/>
      <c r="C89" s="558">
        <f t="shared" si="4"/>
        <v>85.43</v>
      </c>
      <c r="D89" s="578"/>
      <c r="E89" s="389">
        <v>14559</v>
      </c>
      <c r="F89" s="388">
        <f t="shared" si="5"/>
        <v>2874</v>
      </c>
      <c r="G89" s="466">
        <f t="shared" si="3"/>
        <v>2045</v>
      </c>
      <c r="H89" s="465">
        <v>90</v>
      </c>
    </row>
    <row r="90" spans="1:8" x14ac:dyDescent="0.2">
      <c r="A90" s="378">
        <v>106</v>
      </c>
      <c r="B90" s="386"/>
      <c r="C90" s="558">
        <f t="shared" si="4"/>
        <v>85.61</v>
      </c>
      <c r="D90" s="578"/>
      <c r="E90" s="389">
        <v>14559</v>
      </c>
      <c r="F90" s="388">
        <f t="shared" si="5"/>
        <v>2868</v>
      </c>
      <c r="G90" s="466">
        <f t="shared" si="3"/>
        <v>2041</v>
      </c>
      <c r="H90" s="465">
        <v>90</v>
      </c>
    </row>
    <row r="91" spans="1:8" x14ac:dyDescent="0.2">
      <c r="A91" s="378">
        <v>107</v>
      </c>
      <c r="B91" s="386"/>
      <c r="C91" s="558">
        <f t="shared" si="4"/>
        <v>85.79</v>
      </c>
      <c r="D91" s="578"/>
      <c r="E91" s="389">
        <v>14559</v>
      </c>
      <c r="F91" s="388">
        <f t="shared" si="5"/>
        <v>2862</v>
      </c>
      <c r="G91" s="466">
        <f t="shared" si="3"/>
        <v>2036</v>
      </c>
      <c r="H91" s="465">
        <v>90</v>
      </c>
    </row>
    <row r="92" spans="1:8" x14ac:dyDescent="0.2">
      <c r="A92" s="378">
        <v>108</v>
      </c>
      <c r="B92" s="386"/>
      <c r="C92" s="558">
        <f t="shared" si="4"/>
        <v>85.97</v>
      </c>
      <c r="D92" s="578"/>
      <c r="E92" s="389">
        <v>14559</v>
      </c>
      <c r="F92" s="388">
        <f t="shared" si="5"/>
        <v>2857</v>
      </c>
      <c r="G92" s="466">
        <f t="shared" si="3"/>
        <v>2032</v>
      </c>
      <c r="H92" s="465">
        <v>90</v>
      </c>
    </row>
    <row r="93" spans="1:8" x14ac:dyDescent="0.2">
      <c r="A93" s="378">
        <v>109</v>
      </c>
      <c r="B93" s="386"/>
      <c r="C93" s="558">
        <f t="shared" si="4"/>
        <v>86.14</v>
      </c>
      <c r="D93" s="578"/>
      <c r="E93" s="389">
        <v>14559</v>
      </c>
      <c r="F93" s="388">
        <f t="shared" si="5"/>
        <v>2851</v>
      </c>
      <c r="G93" s="466">
        <f t="shared" si="3"/>
        <v>2028</v>
      </c>
      <c r="H93" s="465">
        <v>90</v>
      </c>
    </row>
    <row r="94" spans="1:8" x14ac:dyDescent="0.2">
      <c r="A94" s="378">
        <v>110</v>
      </c>
      <c r="B94" s="386"/>
      <c r="C94" s="558">
        <f t="shared" si="4"/>
        <v>86.32</v>
      </c>
      <c r="D94" s="578"/>
      <c r="E94" s="389">
        <v>14559</v>
      </c>
      <c r="F94" s="388">
        <f t="shared" si="5"/>
        <v>2845</v>
      </c>
      <c r="G94" s="466">
        <f t="shared" si="3"/>
        <v>2024</v>
      </c>
      <c r="H94" s="465">
        <v>90</v>
      </c>
    </row>
    <row r="95" spans="1:8" x14ac:dyDescent="0.2">
      <c r="A95" s="378">
        <v>111</v>
      </c>
      <c r="B95" s="386"/>
      <c r="C95" s="558">
        <f t="shared" si="4"/>
        <v>86.49</v>
      </c>
      <c r="D95" s="578"/>
      <c r="E95" s="389">
        <v>14559</v>
      </c>
      <c r="F95" s="388">
        <f t="shared" si="5"/>
        <v>2840</v>
      </c>
      <c r="G95" s="466">
        <f t="shared" si="3"/>
        <v>2020</v>
      </c>
      <c r="H95" s="465">
        <v>90</v>
      </c>
    </row>
    <row r="96" spans="1:8" x14ac:dyDescent="0.2">
      <c r="A96" s="378">
        <v>112</v>
      </c>
      <c r="B96" s="386"/>
      <c r="C96" s="558">
        <f t="shared" si="4"/>
        <v>86.66</v>
      </c>
      <c r="D96" s="578"/>
      <c r="E96" s="389">
        <v>14559</v>
      </c>
      <c r="F96" s="388">
        <f t="shared" si="5"/>
        <v>2835</v>
      </c>
      <c r="G96" s="466">
        <f t="shared" si="3"/>
        <v>2016</v>
      </c>
      <c r="H96" s="465">
        <v>90</v>
      </c>
    </row>
    <row r="97" spans="1:8" x14ac:dyDescent="0.2">
      <c r="A97" s="378">
        <v>113</v>
      </c>
      <c r="B97" s="386"/>
      <c r="C97" s="558">
        <f t="shared" si="4"/>
        <v>86.83</v>
      </c>
      <c r="D97" s="578"/>
      <c r="E97" s="389">
        <v>14559</v>
      </c>
      <c r="F97" s="388">
        <f t="shared" si="5"/>
        <v>2829</v>
      </c>
      <c r="G97" s="466">
        <f t="shared" si="3"/>
        <v>2012</v>
      </c>
      <c r="H97" s="465">
        <v>90</v>
      </c>
    </row>
    <row r="98" spans="1:8" x14ac:dyDescent="0.2">
      <c r="A98" s="378">
        <v>114</v>
      </c>
      <c r="B98" s="386"/>
      <c r="C98" s="558">
        <f t="shared" si="4"/>
        <v>87</v>
      </c>
      <c r="D98" s="578"/>
      <c r="E98" s="389">
        <v>14559</v>
      </c>
      <c r="F98" s="388">
        <f t="shared" si="5"/>
        <v>2824</v>
      </c>
      <c r="G98" s="466">
        <f t="shared" si="3"/>
        <v>2008</v>
      </c>
      <c r="H98" s="465">
        <v>90</v>
      </c>
    </row>
    <row r="99" spans="1:8" x14ac:dyDescent="0.2">
      <c r="A99" s="378">
        <v>115</v>
      </c>
      <c r="B99" s="386"/>
      <c r="C99" s="558">
        <f t="shared" si="4"/>
        <v>87.17</v>
      </c>
      <c r="D99" s="578"/>
      <c r="E99" s="389">
        <v>14559</v>
      </c>
      <c r="F99" s="388">
        <f t="shared" si="5"/>
        <v>2819</v>
      </c>
      <c r="G99" s="466">
        <f t="shared" si="3"/>
        <v>2004</v>
      </c>
      <c r="H99" s="465">
        <v>90</v>
      </c>
    </row>
    <row r="100" spans="1:8" x14ac:dyDescent="0.2">
      <c r="A100" s="378">
        <v>116</v>
      </c>
      <c r="B100" s="386"/>
      <c r="C100" s="558">
        <f t="shared" si="4"/>
        <v>87.33</v>
      </c>
      <c r="D100" s="578"/>
      <c r="E100" s="389">
        <v>14559</v>
      </c>
      <c r="F100" s="388">
        <f t="shared" si="5"/>
        <v>2814</v>
      </c>
      <c r="G100" s="466">
        <f t="shared" si="3"/>
        <v>2001</v>
      </c>
      <c r="H100" s="465">
        <v>90</v>
      </c>
    </row>
    <row r="101" spans="1:8" x14ac:dyDescent="0.2">
      <c r="A101" s="378">
        <v>117</v>
      </c>
      <c r="B101" s="386"/>
      <c r="C101" s="558">
        <f t="shared" si="4"/>
        <v>87.5</v>
      </c>
      <c r="D101" s="578"/>
      <c r="E101" s="389">
        <v>14559</v>
      </c>
      <c r="F101" s="388">
        <f t="shared" si="5"/>
        <v>2808</v>
      </c>
      <c r="G101" s="466">
        <f t="shared" si="3"/>
        <v>1997</v>
      </c>
      <c r="H101" s="465">
        <v>90</v>
      </c>
    </row>
    <row r="102" spans="1:8" x14ac:dyDescent="0.2">
      <c r="A102" s="378">
        <v>118</v>
      </c>
      <c r="B102" s="386"/>
      <c r="C102" s="558">
        <f t="shared" si="4"/>
        <v>87.66</v>
      </c>
      <c r="D102" s="578"/>
      <c r="E102" s="389">
        <v>14559</v>
      </c>
      <c r="F102" s="388">
        <f t="shared" si="5"/>
        <v>2803</v>
      </c>
      <c r="G102" s="466">
        <f t="shared" si="3"/>
        <v>1993</v>
      </c>
      <c r="H102" s="465">
        <v>90</v>
      </c>
    </row>
    <row r="103" spans="1:8" x14ac:dyDescent="0.2">
      <c r="A103" s="378">
        <v>119</v>
      </c>
      <c r="B103" s="386"/>
      <c r="C103" s="558">
        <f t="shared" si="4"/>
        <v>87.82</v>
      </c>
      <c r="D103" s="578"/>
      <c r="E103" s="389">
        <v>14559</v>
      </c>
      <c r="F103" s="388">
        <f t="shared" si="5"/>
        <v>2798</v>
      </c>
      <c r="G103" s="466">
        <f t="shared" si="3"/>
        <v>1989</v>
      </c>
      <c r="H103" s="465">
        <v>90</v>
      </c>
    </row>
    <row r="104" spans="1:8" x14ac:dyDescent="0.2">
      <c r="A104" s="378">
        <v>120</v>
      </c>
      <c r="B104" s="386"/>
      <c r="C104" s="558">
        <f t="shared" si="4"/>
        <v>87.98</v>
      </c>
      <c r="D104" s="578"/>
      <c r="E104" s="389">
        <v>14559</v>
      </c>
      <c r="F104" s="388">
        <f t="shared" si="5"/>
        <v>2793</v>
      </c>
      <c r="G104" s="466">
        <f t="shared" si="3"/>
        <v>1986</v>
      </c>
      <c r="H104" s="465">
        <v>90</v>
      </c>
    </row>
    <row r="105" spans="1:8" x14ac:dyDescent="0.2">
      <c r="A105" s="378">
        <v>121</v>
      </c>
      <c r="B105" s="386"/>
      <c r="C105" s="558">
        <f t="shared" si="4"/>
        <v>88.14</v>
      </c>
      <c r="D105" s="578"/>
      <c r="E105" s="389">
        <v>14559</v>
      </c>
      <c r="F105" s="388">
        <f t="shared" si="5"/>
        <v>2789</v>
      </c>
      <c r="G105" s="466">
        <f t="shared" si="3"/>
        <v>1982</v>
      </c>
      <c r="H105" s="465">
        <v>90</v>
      </c>
    </row>
    <row r="106" spans="1:8" x14ac:dyDescent="0.2">
      <c r="A106" s="378">
        <v>122</v>
      </c>
      <c r="B106" s="386"/>
      <c r="C106" s="558">
        <f t="shared" si="4"/>
        <v>88.3</v>
      </c>
      <c r="D106" s="578"/>
      <c r="E106" s="389">
        <v>14559</v>
      </c>
      <c r="F106" s="388">
        <f t="shared" si="5"/>
        <v>2784</v>
      </c>
      <c r="G106" s="466">
        <f t="shared" si="3"/>
        <v>1979</v>
      </c>
      <c r="H106" s="465">
        <v>90</v>
      </c>
    </row>
    <row r="107" spans="1:8" x14ac:dyDescent="0.2">
      <c r="A107" s="378">
        <v>123</v>
      </c>
      <c r="B107" s="386"/>
      <c r="C107" s="558">
        <f t="shared" si="4"/>
        <v>88.46</v>
      </c>
      <c r="D107" s="578"/>
      <c r="E107" s="389">
        <v>14559</v>
      </c>
      <c r="F107" s="388">
        <f t="shared" si="5"/>
        <v>2779</v>
      </c>
      <c r="G107" s="466">
        <f t="shared" si="3"/>
        <v>1975</v>
      </c>
      <c r="H107" s="465">
        <v>90</v>
      </c>
    </row>
    <row r="108" spans="1:8" x14ac:dyDescent="0.2">
      <c r="A108" s="378">
        <v>124</v>
      </c>
      <c r="B108" s="386"/>
      <c r="C108" s="558">
        <f t="shared" si="4"/>
        <v>88.61</v>
      </c>
      <c r="D108" s="578"/>
      <c r="E108" s="389">
        <v>14559</v>
      </c>
      <c r="F108" s="388">
        <f t="shared" si="5"/>
        <v>2774</v>
      </c>
      <c r="G108" s="466">
        <f t="shared" si="3"/>
        <v>1972</v>
      </c>
      <c r="H108" s="465">
        <v>90</v>
      </c>
    </row>
    <row r="109" spans="1:8" x14ac:dyDescent="0.2">
      <c r="A109" s="378">
        <v>125</v>
      </c>
      <c r="B109" s="386"/>
      <c r="C109" s="558">
        <f t="shared" si="4"/>
        <v>88.77</v>
      </c>
      <c r="D109" s="578"/>
      <c r="E109" s="389">
        <v>14559</v>
      </c>
      <c r="F109" s="388">
        <f t="shared" si="5"/>
        <v>2769</v>
      </c>
      <c r="G109" s="466">
        <f t="shared" si="3"/>
        <v>1968</v>
      </c>
      <c r="H109" s="465">
        <v>90</v>
      </c>
    </row>
    <row r="110" spans="1:8" x14ac:dyDescent="0.2">
      <c r="A110" s="378">
        <v>126</v>
      </c>
      <c r="B110" s="386"/>
      <c r="C110" s="558">
        <f t="shared" si="4"/>
        <v>88.92</v>
      </c>
      <c r="D110" s="578"/>
      <c r="E110" s="389">
        <v>14559</v>
      </c>
      <c r="F110" s="388">
        <f t="shared" si="5"/>
        <v>2765</v>
      </c>
      <c r="G110" s="466">
        <f t="shared" si="3"/>
        <v>1965</v>
      </c>
      <c r="H110" s="465">
        <v>90</v>
      </c>
    </row>
    <row r="111" spans="1:8" x14ac:dyDescent="0.2">
      <c r="A111" s="378">
        <v>127</v>
      </c>
      <c r="B111" s="386"/>
      <c r="C111" s="558">
        <f t="shared" si="4"/>
        <v>89.07</v>
      </c>
      <c r="D111" s="578"/>
      <c r="E111" s="389">
        <v>14559</v>
      </c>
      <c r="F111" s="388">
        <f t="shared" si="5"/>
        <v>2760</v>
      </c>
      <c r="G111" s="466">
        <f t="shared" si="3"/>
        <v>1961</v>
      </c>
      <c r="H111" s="465">
        <v>90</v>
      </c>
    </row>
    <row r="112" spans="1:8" x14ac:dyDescent="0.2">
      <c r="A112" s="378">
        <v>128</v>
      </c>
      <c r="B112" s="386"/>
      <c r="C112" s="558">
        <f t="shared" si="4"/>
        <v>89.22</v>
      </c>
      <c r="D112" s="578"/>
      <c r="E112" s="389">
        <v>14559</v>
      </c>
      <c r="F112" s="388">
        <f t="shared" si="5"/>
        <v>2756</v>
      </c>
      <c r="G112" s="466">
        <f t="shared" si="3"/>
        <v>1958</v>
      </c>
      <c r="H112" s="465">
        <v>90</v>
      </c>
    </row>
    <row r="113" spans="1:8" x14ac:dyDescent="0.2">
      <c r="A113" s="378">
        <v>129</v>
      </c>
      <c r="B113" s="386"/>
      <c r="C113" s="558">
        <f t="shared" si="4"/>
        <v>89.37</v>
      </c>
      <c r="D113" s="578"/>
      <c r="E113" s="389">
        <v>14559</v>
      </c>
      <c r="F113" s="388">
        <f t="shared" si="5"/>
        <v>2751</v>
      </c>
      <c r="G113" s="466">
        <f t="shared" si="3"/>
        <v>1955</v>
      </c>
      <c r="H113" s="465">
        <v>90</v>
      </c>
    </row>
    <row r="114" spans="1:8" x14ac:dyDescent="0.2">
      <c r="A114" s="378">
        <v>130</v>
      </c>
      <c r="B114" s="386"/>
      <c r="C114" s="558">
        <f t="shared" si="4"/>
        <v>89.52</v>
      </c>
      <c r="D114" s="578"/>
      <c r="E114" s="389">
        <v>14559</v>
      </c>
      <c r="F114" s="388">
        <f t="shared" si="5"/>
        <v>2747</v>
      </c>
      <c r="G114" s="466">
        <f t="shared" si="3"/>
        <v>1952</v>
      </c>
      <c r="H114" s="465">
        <v>90</v>
      </c>
    </row>
    <row r="115" spans="1:8" x14ac:dyDescent="0.2">
      <c r="A115" s="378">
        <v>131</v>
      </c>
      <c r="B115" s="386"/>
      <c r="C115" s="558">
        <f t="shared" si="4"/>
        <v>89.67</v>
      </c>
      <c r="D115" s="578"/>
      <c r="E115" s="389">
        <v>14559</v>
      </c>
      <c r="F115" s="388">
        <f t="shared" si="5"/>
        <v>2742</v>
      </c>
      <c r="G115" s="466">
        <f t="shared" si="3"/>
        <v>1948</v>
      </c>
      <c r="H115" s="465">
        <v>90</v>
      </c>
    </row>
    <row r="116" spans="1:8" x14ac:dyDescent="0.2">
      <c r="A116" s="378">
        <v>132</v>
      </c>
      <c r="B116" s="386"/>
      <c r="C116" s="558">
        <f t="shared" si="4"/>
        <v>89.81</v>
      </c>
      <c r="D116" s="578"/>
      <c r="E116" s="389">
        <v>14559</v>
      </c>
      <c r="F116" s="388">
        <f t="shared" si="5"/>
        <v>2738</v>
      </c>
      <c r="G116" s="466">
        <f t="shared" si="3"/>
        <v>1945</v>
      </c>
      <c r="H116" s="465">
        <v>90</v>
      </c>
    </row>
    <row r="117" spans="1:8" x14ac:dyDescent="0.2">
      <c r="A117" s="378">
        <v>133</v>
      </c>
      <c r="B117" s="386"/>
      <c r="C117" s="558">
        <f t="shared" si="4"/>
        <v>89.96</v>
      </c>
      <c r="D117" s="578"/>
      <c r="E117" s="389">
        <v>14559</v>
      </c>
      <c r="F117" s="388">
        <f t="shared" si="5"/>
        <v>2734</v>
      </c>
      <c r="G117" s="466">
        <f t="shared" si="3"/>
        <v>1942</v>
      </c>
      <c r="H117" s="465">
        <v>90</v>
      </c>
    </row>
    <row r="118" spans="1:8" x14ac:dyDescent="0.2">
      <c r="A118" s="378">
        <v>134</v>
      </c>
      <c r="B118" s="386"/>
      <c r="C118" s="558">
        <f t="shared" si="4"/>
        <v>90.1</v>
      </c>
      <c r="D118" s="578"/>
      <c r="E118" s="389">
        <v>14559</v>
      </c>
      <c r="F118" s="388">
        <f t="shared" si="5"/>
        <v>2730</v>
      </c>
      <c r="G118" s="466">
        <f t="shared" si="3"/>
        <v>1939</v>
      </c>
      <c r="H118" s="465">
        <v>90</v>
      </c>
    </row>
    <row r="119" spans="1:8" x14ac:dyDescent="0.2">
      <c r="A119" s="378">
        <v>135</v>
      </c>
      <c r="B119" s="386"/>
      <c r="C119" s="558">
        <f t="shared" si="4"/>
        <v>90.25</v>
      </c>
      <c r="D119" s="578"/>
      <c r="E119" s="389">
        <v>14559</v>
      </c>
      <c r="F119" s="388">
        <f t="shared" si="5"/>
        <v>2725</v>
      </c>
      <c r="G119" s="466">
        <f t="shared" si="3"/>
        <v>1936</v>
      </c>
      <c r="H119" s="465">
        <v>90</v>
      </c>
    </row>
    <row r="120" spans="1:8" x14ac:dyDescent="0.2">
      <c r="A120" s="378">
        <v>136</v>
      </c>
      <c r="B120" s="386"/>
      <c r="C120" s="558">
        <f t="shared" si="4"/>
        <v>90.39</v>
      </c>
      <c r="D120" s="578"/>
      <c r="E120" s="389">
        <v>14559</v>
      </c>
      <c r="F120" s="388">
        <f t="shared" si="5"/>
        <v>2721</v>
      </c>
      <c r="G120" s="466">
        <f t="shared" si="3"/>
        <v>1933</v>
      </c>
      <c r="H120" s="465">
        <v>90</v>
      </c>
    </row>
    <row r="121" spans="1:8" x14ac:dyDescent="0.2">
      <c r="A121" s="378">
        <v>137</v>
      </c>
      <c r="B121" s="386"/>
      <c r="C121" s="558">
        <f t="shared" si="4"/>
        <v>90.53</v>
      </c>
      <c r="D121" s="578"/>
      <c r="E121" s="389">
        <v>14559</v>
      </c>
      <c r="F121" s="388">
        <f t="shared" si="5"/>
        <v>2717</v>
      </c>
      <c r="G121" s="466">
        <f t="shared" si="3"/>
        <v>1930</v>
      </c>
      <c r="H121" s="465">
        <v>90</v>
      </c>
    </row>
    <row r="122" spans="1:8" x14ac:dyDescent="0.2">
      <c r="A122" s="378">
        <v>138</v>
      </c>
      <c r="B122" s="386"/>
      <c r="C122" s="558">
        <f t="shared" si="4"/>
        <v>90.67</v>
      </c>
      <c r="D122" s="578"/>
      <c r="E122" s="389">
        <v>14559</v>
      </c>
      <c r="F122" s="388">
        <f t="shared" si="5"/>
        <v>2713</v>
      </c>
      <c r="G122" s="466">
        <f t="shared" si="3"/>
        <v>1927</v>
      </c>
      <c r="H122" s="465">
        <v>90</v>
      </c>
    </row>
    <row r="123" spans="1:8" x14ac:dyDescent="0.2">
      <c r="A123" s="378">
        <v>139</v>
      </c>
      <c r="B123" s="386"/>
      <c r="C123" s="558">
        <f t="shared" si="4"/>
        <v>90.81</v>
      </c>
      <c r="D123" s="578"/>
      <c r="E123" s="389">
        <v>14559</v>
      </c>
      <c r="F123" s="388">
        <f t="shared" si="5"/>
        <v>2709</v>
      </c>
      <c r="G123" s="466">
        <f t="shared" si="3"/>
        <v>1924</v>
      </c>
      <c r="H123" s="465">
        <v>90</v>
      </c>
    </row>
    <row r="124" spans="1:8" x14ac:dyDescent="0.2">
      <c r="A124" s="378">
        <v>140</v>
      </c>
      <c r="B124" s="386"/>
      <c r="C124" s="558">
        <f t="shared" si="4"/>
        <v>90.95</v>
      </c>
      <c r="D124" s="578"/>
      <c r="E124" s="389">
        <v>14559</v>
      </c>
      <c r="F124" s="388">
        <f t="shared" si="5"/>
        <v>2705</v>
      </c>
      <c r="G124" s="466">
        <f t="shared" si="3"/>
        <v>1921</v>
      </c>
      <c r="H124" s="465">
        <v>90</v>
      </c>
    </row>
    <row r="125" spans="1:8" x14ac:dyDescent="0.2">
      <c r="A125" s="378">
        <v>141</v>
      </c>
      <c r="B125" s="386"/>
      <c r="C125" s="558">
        <f t="shared" si="4"/>
        <v>91.09</v>
      </c>
      <c r="D125" s="578"/>
      <c r="E125" s="389">
        <v>14559</v>
      </c>
      <c r="F125" s="388">
        <f t="shared" si="5"/>
        <v>2701</v>
      </c>
      <c r="G125" s="466">
        <f t="shared" si="3"/>
        <v>1918</v>
      </c>
      <c r="H125" s="465">
        <v>90</v>
      </c>
    </row>
    <row r="126" spans="1:8" x14ac:dyDescent="0.2">
      <c r="A126" s="378">
        <v>142</v>
      </c>
      <c r="B126" s="386"/>
      <c r="C126" s="558">
        <f t="shared" si="4"/>
        <v>91.22</v>
      </c>
      <c r="D126" s="578"/>
      <c r="E126" s="389">
        <v>14559</v>
      </c>
      <c r="F126" s="388">
        <f t="shared" si="5"/>
        <v>2697</v>
      </c>
      <c r="G126" s="466">
        <f t="shared" si="3"/>
        <v>1915</v>
      </c>
      <c r="H126" s="465">
        <v>90</v>
      </c>
    </row>
    <row r="127" spans="1:8" x14ac:dyDescent="0.2">
      <c r="A127" s="378">
        <v>143</v>
      </c>
      <c r="B127" s="386"/>
      <c r="C127" s="558">
        <f t="shared" si="4"/>
        <v>91.36</v>
      </c>
      <c r="D127" s="578"/>
      <c r="E127" s="389">
        <v>14559</v>
      </c>
      <c r="F127" s="388">
        <f t="shared" si="5"/>
        <v>2693</v>
      </c>
      <c r="G127" s="466">
        <f t="shared" si="3"/>
        <v>1912</v>
      </c>
      <c r="H127" s="465">
        <v>90</v>
      </c>
    </row>
    <row r="128" spans="1:8" x14ac:dyDescent="0.2">
      <c r="A128" s="378">
        <v>144</v>
      </c>
      <c r="B128" s="386"/>
      <c r="C128" s="558">
        <f t="shared" si="4"/>
        <v>91.49</v>
      </c>
      <c r="D128" s="578"/>
      <c r="E128" s="389">
        <v>14559</v>
      </c>
      <c r="F128" s="388">
        <f t="shared" si="5"/>
        <v>2690</v>
      </c>
      <c r="G128" s="466">
        <f t="shared" si="3"/>
        <v>1910</v>
      </c>
      <c r="H128" s="465">
        <v>90</v>
      </c>
    </row>
    <row r="129" spans="1:8" x14ac:dyDescent="0.2">
      <c r="A129" s="378">
        <v>145</v>
      </c>
      <c r="B129" s="386"/>
      <c r="C129" s="558">
        <f t="shared" si="4"/>
        <v>91.63</v>
      </c>
      <c r="D129" s="578"/>
      <c r="E129" s="389">
        <v>14559</v>
      </c>
      <c r="F129" s="388">
        <f t="shared" si="5"/>
        <v>2686</v>
      </c>
      <c r="G129" s="466">
        <f t="shared" si="3"/>
        <v>1907</v>
      </c>
      <c r="H129" s="465">
        <v>90</v>
      </c>
    </row>
    <row r="130" spans="1:8" x14ac:dyDescent="0.2">
      <c r="A130" s="378">
        <v>146</v>
      </c>
      <c r="B130" s="386"/>
      <c r="C130" s="558">
        <f t="shared" si="4"/>
        <v>91.76</v>
      </c>
      <c r="D130" s="578"/>
      <c r="E130" s="389">
        <v>14559</v>
      </c>
      <c r="F130" s="388">
        <f t="shared" si="5"/>
        <v>2682</v>
      </c>
      <c r="G130" s="466">
        <f t="shared" si="3"/>
        <v>1904</v>
      </c>
      <c r="H130" s="465">
        <v>90</v>
      </c>
    </row>
    <row r="131" spans="1:8" x14ac:dyDescent="0.2">
      <c r="A131" s="378">
        <v>147</v>
      </c>
      <c r="B131" s="386"/>
      <c r="C131" s="558">
        <f t="shared" si="4"/>
        <v>91.89</v>
      </c>
      <c r="D131" s="578"/>
      <c r="E131" s="389">
        <v>14559</v>
      </c>
      <c r="F131" s="388">
        <f t="shared" si="5"/>
        <v>2678</v>
      </c>
      <c r="G131" s="466">
        <f t="shared" si="3"/>
        <v>1901</v>
      </c>
      <c r="H131" s="465">
        <v>90</v>
      </c>
    </row>
    <row r="132" spans="1:8" x14ac:dyDescent="0.2">
      <c r="A132" s="378">
        <v>148</v>
      </c>
      <c r="B132" s="386"/>
      <c r="C132" s="558">
        <f t="shared" si="4"/>
        <v>92.03</v>
      </c>
      <c r="D132" s="578"/>
      <c r="E132" s="389">
        <v>14559</v>
      </c>
      <c r="F132" s="388">
        <f t="shared" si="5"/>
        <v>2674</v>
      </c>
      <c r="G132" s="466">
        <f t="shared" si="3"/>
        <v>1898</v>
      </c>
      <c r="H132" s="465">
        <v>90</v>
      </c>
    </row>
    <row r="133" spans="1:8" x14ac:dyDescent="0.2">
      <c r="A133" s="378">
        <v>149</v>
      </c>
      <c r="B133" s="386"/>
      <c r="C133" s="558">
        <f t="shared" si="4"/>
        <v>92.16</v>
      </c>
      <c r="D133" s="578"/>
      <c r="E133" s="389">
        <v>14559</v>
      </c>
      <c r="F133" s="388">
        <f t="shared" si="5"/>
        <v>2671</v>
      </c>
      <c r="G133" s="466">
        <f t="shared" si="3"/>
        <v>1896</v>
      </c>
      <c r="H133" s="465">
        <v>90</v>
      </c>
    </row>
    <row r="134" spans="1:8" x14ac:dyDescent="0.2">
      <c r="A134" s="378">
        <v>150</v>
      </c>
      <c r="B134" s="386"/>
      <c r="C134" s="558">
        <f t="shared" si="4"/>
        <v>92.29</v>
      </c>
      <c r="D134" s="578"/>
      <c r="E134" s="389">
        <v>14559</v>
      </c>
      <c r="F134" s="388">
        <f t="shared" si="5"/>
        <v>2667</v>
      </c>
      <c r="G134" s="466">
        <f t="shared" si="3"/>
        <v>1893</v>
      </c>
      <c r="H134" s="465">
        <v>90</v>
      </c>
    </row>
    <row r="135" spans="1:8" x14ac:dyDescent="0.2">
      <c r="A135" s="378">
        <v>151</v>
      </c>
      <c r="B135" s="386"/>
      <c r="C135" s="558">
        <f t="shared" si="4"/>
        <v>92.42</v>
      </c>
      <c r="D135" s="578"/>
      <c r="E135" s="389">
        <v>14559</v>
      </c>
      <c r="F135" s="388">
        <f t="shared" si="5"/>
        <v>2664</v>
      </c>
      <c r="G135" s="466">
        <f t="shared" si="3"/>
        <v>1890</v>
      </c>
      <c r="H135" s="465">
        <v>90</v>
      </c>
    </row>
    <row r="136" spans="1:8" x14ac:dyDescent="0.2">
      <c r="A136" s="378">
        <v>152</v>
      </c>
      <c r="B136" s="386"/>
      <c r="C136" s="558">
        <f t="shared" si="4"/>
        <v>92.54</v>
      </c>
      <c r="D136" s="578"/>
      <c r="E136" s="389">
        <v>14559</v>
      </c>
      <c r="F136" s="388">
        <f t="shared" si="5"/>
        <v>2660</v>
      </c>
      <c r="G136" s="466">
        <f t="shared" si="3"/>
        <v>1888</v>
      </c>
      <c r="H136" s="465">
        <v>90</v>
      </c>
    </row>
    <row r="137" spans="1:8" x14ac:dyDescent="0.2">
      <c r="A137" s="378">
        <v>153</v>
      </c>
      <c r="B137" s="386"/>
      <c r="C137" s="558">
        <f t="shared" si="4"/>
        <v>92.67</v>
      </c>
      <c r="D137" s="578"/>
      <c r="E137" s="389">
        <v>14559</v>
      </c>
      <c r="F137" s="388">
        <f t="shared" si="5"/>
        <v>2657</v>
      </c>
      <c r="G137" s="466">
        <f t="shared" si="3"/>
        <v>1885</v>
      </c>
      <c r="H137" s="465">
        <v>90</v>
      </c>
    </row>
    <row r="138" spans="1:8" x14ac:dyDescent="0.2">
      <c r="A138" s="378">
        <v>154</v>
      </c>
      <c r="B138" s="386"/>
      <c r="C138" s="558">
        <f t="shared" si="4"/>
        <v>92.8</v>
      </c>
      <c r="D138" s="578"/>
      <c r="E138" s="389">
        <v>14559</v>
      </c>
      <c r="F138" s="388">
        <f t="shared" si="5"/>
        <v>2653</v>
      </c>
      <c r="G138" s="466">
        <f t="shared" si="3"/>
        <v>1883</v>
      </c>
      <c r="H138" s="465">
        <v>90</v>
      </c>
    </row>
    <row r="139" spans="1:8" x14ac:dyDescent="0.2">
      <c r="A139" s="378">
        <v>155</v>
      </c>
      <c r="B139" s="386"/>
      <c r="C139" s="558">
        <f t="shared" si="4"/>
        <v>92.92</v>
      </c>
      <c r="D139" s="578"/>
      <c r="E139" s="389">
        <v>14559</v>
      </c>
      <c r="F139" s="388">
        <f t="shared" si="5"/>
        <v>2650</v>
      </c>
      <c r="G139" s="466">
        <f t="shared" si="3"/>
        <v>1880</v>
      </c>
      <c r="H139" s="465">
        <v>90</v>
      </c>
    </row>
    <row r="140" spans="1:8" x14ac:dyDescent="0.2">
      <c r="A140" s="378">
        <v>156</v>
      </c>
      <c r="B140" s="386"/>
      <c r="C140" s="558">
        <f t="shared" si="4"/>
        <v>93.05</v>
      </c>
      <c r="D140" s="578"/>
      <c r="E140" s="389">
        <v>14559</v>
      </c>
      <c r="F140" s="388">
        <f t="shared" si="5"/>
        <v>2646</v>
      </c>
      <c r="G140" s="466">
        <f t="shared" si="3"/>
        <v>1878</v>
      </c>
      <c r="H140" s="465">
        <v>90</v>
      </c>
    </row>
    <row r="141" spans="1:8" x14ac:dyDescent="0.2">
      <c r="A141" s="378">
        <v>157</v>
      </c>
      <c r="B141" s="386"/>
      <c r="C141" s="558">
        <f t="shared" si="4"/>
        <v>93.17</v>
      </c>
      <c r="D141" s="578"/>
      <c r="E141" s="389">
        <v>14559</v>
      </c>
      <c r="F141" s="388">
        <f t="shared" si="5"/>
        <v>2643</v>
      </c>
      <c r="G141" s="466">
        <f t="shared" ref="G141:G204" si="6">ROUND(12*(1/C141*E141),0)</f>
        <v>1875</v>
      </c>
      <c r="H141" s="465">
        <v>90</v>
      </c>
    </row>
    <row r="142" spans="1:8" x14ac:dyDescent="0.2">
      <c r="A142" s="378">
        <v>158</v>
      </c>
      <c r="B142" s="386"/>
      <c r="C142" s="558">
        <f t="shared" ref="C142:C205" si="7">ROUND((10.899*LN(A142)+A142/200)*1.667,2)</f>
        <v>93.3</v>
      </c>
      <c r="D142" s="578"/>
      <c r="E142" s="389">
        <v>14559</v>
      </c>
      <c r="F142" s="388">
        <f t="shared" si="5"/>
        <v>2639</v>
      </c>
      <c r="G142" s="466">
        <f t="shared" si="6"/>
        <v>1873</v>
      </c>
      <c r="H142" s="465">
        <v>90</v>
      </c>
    </row>
    <row r="143" spans="1:8" x14ac:dyDescent="0.2">
      <c r="A143" s="378">
        <v>159</v>
      </c>
      <c r="B143" s="386"/>
      <c r="C143" s="558">
        <f t="shared" si="7"/>
        <v>93.42</v>
      </c>
      <c r="D143" s="578"/>
      <c r="E143" s="389">
        <v>14559</v>
      </c>
      <c r="F143" s="388">
        <f t="shared" ref="F143:F206" si="8">ROUND(12*1.3614*(1/C143*E143)+H143,0)</f>
        <v>2636</v>
      </c>
      <c r="G143" s="466">
        <f t="shared" si="6"/>
        <v>1870</v>
      </c>
      <c r="H143" s="465">
        <v>90</v>
      </c>
    </row>
    <row r="144" spans="1:8" x14ac:dyDescent="0.2">
      <c r="A144" s="378">
        <v>160</v>
      </c>
      <c r="B144" s="386"/>
      <c r="C144" s="558">
        <f t="shared" si="7"/>
        <v>93.54</v>
      </c>
      <c r="D144" s="578"/>
      <c r="E144" s="389">
        <v>14559</v>
      </c>
      <c r="F144" s="388">
        <f t="shared" si="8"/>
        <v>2633</v>
      </c>
      <c r="G144" s="466">
        <f t="shared" si="6"/>
        <v>1868</v>
      </c>
      <c r="H144" s="465">
        <v>90</v>
      </c>
    </row>
    <row r="145" spans="1:8" x14ac:dyDescent="0.2">
      <c r="A145" s="378">
        <v>161</v>
      </c>
      <c r="B145" s="386"/>
      <c r="C145" s="558">
        <f t="shared" si="7"/>
        <v>93.66</v>
      </c>
      <c r="D145" s="578"/>
      <c r="E145" s="389">
        <v>14559</v>
      </c>
      <c r="F145" s="388">
        <f t="shared" si="8"/>
        <v>2629</v>
      </c>
      <c r="G145" s="466">
        <f t="shared" si="6"/>
        <v>1865</v>
      </c>
      <c r="H145" s="465">
        <v>90</v>
      </c>
    </row>
    <row r="146" spans="1:8" x14ac:dyDescent="0.2">
      <c r="A146" s="378">
        <v>162</v>
      </c>
      <c r="B146" s="386"/>
      <c r="C146" s="558">
        <f t="shared" si="7"/>
        <v>93.78</v>
      </c>
      <c r="D146" s="578"/>
      <c r="E146" s="389">
        <v>14559</v>
      </c>
      <c r="F146" s="388">
        <f t="shared" si="8"/>
        <v>2626</v>
      </c>
      <c r="G146" s="466">
        <f t="shared" si="6"/>
        <v>1863</v>
      </c>
      <c r="H146" s="465">
        <v>90</v>
      </c>
    </row>
    <row r="147" spans="1:8" x14ac:dyDescent="0.2">
      <c r="A147" s="378">
        <v>163</v>
      </c>
      <c r="B147" s="386"/>
      <c r="C147" s="558">
        <f t="shared" si="7"/>
        <v>93.91</v>
      </c>
      <c r="D147" s="578"/>
      <c r="E147" s="389">
        <v>14559</v>
      </c>
      <c r="F147" s="388">
        <f t="shared" si="8"/>
        <v>2623</v>
      </c>
      <c r="G147" s="466">
        <f t="shared" si="6"/>
        <v>1860</v>
      </c>
      <c r="H147" s="465">
        <v>90</v>
      </c>
    </row>
    <row r="148" spans="1:8" x14ac:dyDescent="0.2">
      <c r="A148" s="378">
        <v>164</v>
      </c>
      <c r="B148" s="386"/>
      <c r="C148" s="558">
        <f t="shared" si="7"/>
        <v>94.02</v>
      </c>
      <c r="D148" s="578"/>
      <c r="E148" s="389">
        <v>14559</v>
      </c>
      <c r="F148" s="388">
        <f t="shared" si="8"/>
        <v>2620</v>
      </c>
      <c r="G148" s="466">
        <f t="shared" si="6"/>
        <v>1858</v>
      </c>
      <c r="H148" s="465">
        <v>90</v>
      </c>
    </row>
    <row r="149" spans="1:8" x14ac:dyDescent="0.2">
      <c r="A149" s="378">
        <v>165</v>
      </c>
      <c r="B149" s="386"/>
      <c r="C149" s="558">
        <f t="shared" si="7"/>
        <v>94.14</v>
      </c>
      <c r="D149" s="578"/>
      <c r="E149" s="389">
        <v>14559</v>
      </c>
      <c r="F149" s="388">
        <f t="shared" si="8"/>
        <v>2617</v>
      </c>
      <c r="G149" s="466">
        <f t="shared" si="6"/>
        <v>1856</v>
      </c>
      <c r="H149" s="465">
        <v>90</v>
      </c>
    </row>
    <row r="150" spans="1:8" x14ac:dyDescent="0.2">
      <c r="A150" s="378">
        <v>166</v>
      </c>
      <c r="B150" s="386"/>
      <c r="C150" s="558">
        <f t="shared" si="7"/>
        <v>94.26</v>
      </c>
      <c r="D150" s="578"/>
      <c r="E150" s="389">
        <v>14559</v>
      </c>
      <c r="F150" s="388">
        <f t="shared" si="8"/>
        <v>2613</v>
      </c>
      <c r="G150" s="466">
        <f t="shared" si="6"/>
        <v>1853</v>
      </c>
      <c r="H150" s="465">
        <v>90</v>
      </c>
    </row>
    <row r="151" spans="1:8" x14ac:dyDescent="0.2">
      <c r="A151" s="378">
        <v>167</v>
      </c>
      <c r="B151" s="386"/>
      <c r="C151" s="558">
        <f t="shared" si="7"/>
        <v>94.38</v>
      </c>
      <c r="D151" s="578"/>
      <c r="E151" s="389">
        <v>14559</v>
      </c>
      <c r="F151" s="388">
        <f t="shared" si="8"/>
        <v>2610</v>
      </c>
      <c r="G151" s="466">
        <f t="shared" si="6"/>
        <v>1851</v>
      </c>
      <c r="H151" s="465">
        <v>90</v>
      </c>
    </row>
    <row r="152" spans="1:8" x14ac:dyDescent="0.2">
      <c r="A152" s="378">
        <v>168</v>
      </c>
      <c r="B152" s="386"/>
      <c r="C152" s="558">
        <f t="shared" si="7"/>
        <v>94.5</v>
      </c>
      <c r="D152" s="578"/>
      <c r="E152" s="389">
        <v>14559</v>
      </c>
      <c r="F152" s="388">
        <f t="shared" si="8"/>
        <v>2607</v>
      </c>
      <c r="G152" s="466">
        <f t="shared" si="6"/>
        <v>1849</v>
      </c>
      <c r="H152" s="465">
        <v>90</v>
      </c>
    </row>
    <row r="153" spans="1:8" x14ac:dyDescent="0.2">
      <c r="A153" s="378">
        <v>169</v>
      </c>
      <c r="B153" s="386"/>
      <c r="C153" s="558">
        <f t="shared" si="7"/>
        <v>94.61</v>
      </c>
      <c r="D153" s="578"/>
      <c r="E153" s="389">
        <v>14559</v>
      </c>
      <c r="F153" s="388">
        <f t="shared" si="8"/>
        <v>2604</v>
      </c>
      <c r="G153" s="466">
        <f t="shared" si="6"/>
        <v>1847</v>
      </c>
      <c r="H153" s="465">
        <v>90</v>
      </c>
    </row>
    <row r="154" spans="1:8" x14ac:dyDescent="0.2">
      <c r="A154" s="378">
        <v>170</v>
      </c>
      <c r="B154" s="386"/>
      <c r="C154" s="558">
        <f t="shared" si="7"/>
        <v>94.73</v>
      </c>
      <c r="D154" s="578"/>
      <c r="E154" s="389">
        <v>14559</v>
      </c>
      <c r="F154" s="388">
        <f t="shared" si="8"/>
        <v>2601</v>
      </c>
      <c r="G154" s="466">
        <f t="shared" si="6"/>
        <v>1844</v>
      </c>
      <c r="H154" s="465">
        <v>90</v>
      </c>
    </row>
    <row r="155" spans="1:8" x14ac:dyDescent="0.2">
      <c r="A155" s="378">
        <v>171</v>
      </c>
      <c r="B155" s="386"/>
      <c r="C155" s="558">
        <f t="shared" si="7"/>
        <v>94.84</v>
      </c>
      <c r="D155" s="578"/>
      <c r="E155" s="389">
        <v>14559</v>
      </c>
      <c r="F155" s="388">
        <f t="shared" si="8"/>
        <v>2598</v>
      </c>
      <c r="G155" s="466">
        <f t="shared" si="6"/>
        <v>1842</v>
      </c>
      <c r="H155" s="465">
        <v>90</v>
      </c>
    </row>
    <row r="156" spans="1:8" x14ac:dyDescent="0.2">
      <c r="A156" s="378">
        <v>172</v>
      </c>
      <c r="B156" s="386"/>
      <c r="C156" s="558">
        <f t="shared" si="7"/>
        <v>94.96</v>
      </c>
      <c r="D156" s="578"/>
      <c r="E156" s="389">
        <v>14559</v>
      </c>
      <c r="F156" s="388">
        <f t="shared" si="8"/>
        <v>2595</v>
      </c>
      <c r="G156" s="466">
        <f t="shared" si="6"/>
        <v>1840</v>
      </c>
      <c r="H156" s="465">
        <v>90</v>
      </c>
    </row>
    <row r="157" spans="1:8" x14ac:dyDescent="0.2">
      <c r="A157" s="378">
        <v>173</v>
      </c>
      <c r="B157" s="386"/>
      <c r="C157" s="558">
        <f t="shared" si="7"/>
        <v>95.07</v>
      </c>
      <c r="D157" s="578"/>
      <c r="E157" s="389">
        <v>14559</v>
      </c>
      <c r="F157" s="388">
        <f t="shared" si="8"/>
        <v>2592</v>
      </c>
      <c r="G157" s="466">
        <f t="shared" si="6"/>
        <v>1838</v>
      </c>
      <c r="H157" s="465">
        <v>90</v>
      </c>
    </row>
    <row r="158" spans="1:8" x14ac:dyDescent="0.2">
      <c r="A158" s="378">
        <v>174</v>
      </c>
      <c r="B158" s="386"/>
      <c r="C158" s="558">
        <f t="shared" si="7"/>
        <v>95.18</v>
      </c>
      <c r="D158" s="578"/>
      <c r="E158" s="389">
        <v>14559</v>
      </c>
      <c r="F158" s="388">
        <f t="shared" si="8"/>
        <v>2589</v>
      </c>
      <c r="G158" s="466">
        <f t="shared" si="6"/>
        <v>1836</v>
      </c>
      <c r="H158" s="465">
        <v>90</v>
      </c>
    </row>
    <row r="159" spans="1:8" x14ac:dyDescent="0.2">
      <c r="A159" s="378">
        <v>175</v>
      </c>
      <c r="B159" s="386"/>
      <c r="C159" s="558">
        <f t="shared" si="7"/>
        <v>95.3</v>
      </c>
      <c r="D159" s="578"/>
      <c r="E159" s="389">
        <v>14559</v>
      </c>
      <c r="F159" s="388">
        <f t="shared" si="8"/>
        <v>2586</v>
      </c>
      <c r="G159" s="466">
        <f t="shared" si="6"/>
        <v>1833</v>
      </c>
      <c r="H159" s="465">
        <v>90</v>
      </c>
    </row>
    <row r="160" spans="1:8" x14ac:dyDescent="0.2">
      <c r="A160" s="378">
        <v>176</v>
      </c>
      <c r="B160" s="386"/>
      <c r="C160" s="558">
        <f t="shared" si="7"/>
        <v>95.41</v>
      </c>
      <c r="D160" s="578"/>
      <c r="E160" s="389">
        <v>14559</v>
      </c>
      <c r="F160" s="388">
        <f t="shared" si="8"/>
        <v>2583</v>
      </c>
      <c r="G160" s="466">
        <f t="shared" si="6"/>
        <v>1831</v>
      </c>
      <c r="H160" s="465">
        <v>90</v>
      </c>
    </row>
    <row r="161" spans="1:8" x14ac:dyDescent="0.2">
      <c r="A161" s="378">
        <v>177</v>
      </c>
      <c r="B161" s="386"/>
      <c r="C161" s="558">
        <f t="shared" si="7"/>
        <v>95.52</v>
      </c>
      <c r="D161" s="578"/>
      <c r="E161" s="389">
        <v>14559</v>
      </c>
      <c r="F161" s="388">
        <f t="shared" si="8"/>
        <v>2580</v>
      </c>
      <c r="G161" s="466">
        <f t="shared" si="6"/>
        <v>1829</v>
      </c>
      <c r="H161" s="465">
        <v>90</v>
      </c>
    </row>
    <row r="162" spans="1:8" x14ac:dyDescent="0.2">
      <c r="A162" s="378">
        <v>178</v>
      </c>
      <c r="B162" s="386"/>
      <c r="C162" s="558">
        <f t="shared" si="7"/>
        <v>95.63</v>
      </c>
      <c r="D162" s="578"/>
      <c r="E162" s="389">
        <v>14559</v>
      </c>
      <c r="F162" s="388">
        <f t="shared" si="8"/>
        <v>2577</v>
      </c>
      <c r="G162" s="466">
        <f t="shared" si="6"/>
        <v>1827</v>
      </c>
      <c r="H162" s="465">
        <v>90</v>
      </c>
    </row>
    <row r="163" spans="1:8" x14ac:dyDescent="0.2">
      <c r="A163" s="378">
        <v>179</v>
      </c>
      <c r="B163" s="386"/>
      <c r="C163" s="558">
        <f t="shared" si="7"/>
        <v>95.74</v>
      </c>
      <c r="D163" s="578"/>
      <c r="E163" s="389">
        <v>14559</v>
      </c>
      <c r="F163" s="388">
        <f t="shared" si="8"/>
        <v>2574</v>
      </c>
      <c r="G163" s="466">
        <f t="shared" si="6"/>
        <v>1825</v>
      </c>
      <c r="H163" s="465">
        <v>90</v>
      </c>
    </row>
    <row r="164" spans="1:8" x14ac:dyDescent="0.2">
      <c r="A164" s="378">
        <v>180</v>
      </c>
      <c r="B164" s="386"/>
      <c r="C164" s="558">
        <f t="shared" si="7"/>
        <v>95.85</v>
      </c>
      <c r="D164" s="578"/>
      <c r="E164" s="389">
        <v>14559</v>
      </c>
      <c r="F164" s="388">
        <f t="shared" si="8"/>
        <v>2571</v>
      </c>
      <c r="G164" s="466">
        <f t="shared" si="6"/>
        <v>1823</v>
      </c>
      <c r="H164" s="465">
        <v>90</v>
      </c>
    </row>
    <row r="165" spans="1:8" x14ac:dyDescent="0.2">
      <c r="A165" s="378">
        <v>181</v>
      </c>
      <c r="B165" s="386"/>
      <c r="C165" s="558">
        <f t="shared" si="7"/>
        <v>95.96</v>
      </c>
      <c r="D165" s="578"/>
      <c r="E165" s="389">
        <v>14559</v>
      </c>
      <c r="F165" s="388">
        <f t="shared" si="8"/>
        <v>2569</v>
      </c>
      <c r="G165" s="466">
        <f t="shared" si="6"/>
        <v>1821</v>
      </c>
      <c r="H165" s="465">
        <v>90</v>
      </c>
    </row>
    <row r="166" spans="1:8" x14ac:dyDescent="0.2">
      <c r="A166" s="378">
        <v>182</v>
      </c>
      <c r="B166" s="386"/>
      <c r="C166" s="558">
        <f t="shared" si="7"/>
        <v>96.07</v>
      </c>
      <c r="D166" s="578"/>
      <c r="E166" s="389">
        <v>14559</v>
      </c>
      <c r="F166" s="388">
        <f t="shared" si="8"/>
        <v>2566</v>
      </c>
      <c r="G166" s="466">
        <f t="shared" si="6"/>
        <v>1819</v>
      </c>
      <c r="H166" s="465">
        <v>90</v>
      </c>
    </row>
    <row r="167" spans="1:8" x14ac:dyDescent="0.2">
      <c r="A167" s="378">
        <v>183</v>
      </c>
      <c r="B167" s="386"/>
      <c r="C167" s="558">
        <f t="shared" si="7"/>
        <v>96.17</v>
      </c>
      <c r="D167" s="578"/>
      <c r="E167" s="389">
        <v>14559</v>
      </c>
      <c r="F167" s="388">
        <f t="shared" si="8"/>
        <v>2563</v>
      </c>
      <c r="G167" s="466">
        <f t="shared" si="6"/>
        <v>1817</v>
      </c>
      <c r="H167" s="465">
        <v>90</v>
      </c>
    </row>
    <row r="168" spans="1:8" x14ac:dyDescent="0.2">
      <c r="A168" s="378">
        <v>184</v>
      </c>
      <c r="B168" s="386"/>
      <c r="C168" s="558">
        <f t="shared" si="7"/>
        <v>96.28</v>
      </c>
      <c r="D168" s="578"/>
      <c r="E168" s="389">
        <v>14559</v>
      </c>
      <c r="F168" s="388">
        <f t="shared" si="8"/>
        <v>2560</v>
      </c>
      <c r="G168" s="466">
        <f t="shared" si="6"/>
        <v>1815</v>
      </c>
      <c r="H168" s="465">
        <v>90</v>
      </c>
    </row>
    <row r="169" spans="1:8" x14ac:dyDescent="0.2">
      <c r="A169" s="378">
        <v>185</v>
      </c>
      <c r="B169" s="386"/>
      <c r="C169" s="558">
        <f t="shared" si="7"/>
        <v>96.39</v>
      </c>
      <c r="D169" s="578"/>
      <c r="E169" s="389">
        <v>14559</v>
      </c>
      <c r="F169" s="388">
        <f t="shared" si="8"/>
        <v>2558</v>
      </c>
      <c r="G169" s="466">
        <f t="shared" si="6"/>
        <v>1813</v>
      </c>
      <c r="H169" s="465">
        <v>90</v>
      </c>
    </row>
    <row r="170" spans="1:8" x14ac:dyDescent="0.2">
      <c r="A170" s="378">
        <v>186</v>
      </c>
      <c r="B170" s="386"/>
      <c r="C170" s="558">
        <f t="shared" si="7"/>
        <v>96.49</v>
      </c>
      <c r="D170" s="578"/>
      <c r="E170" s="389">
        <v>14559</v>
      </c>
      <c r="F170" s="388">
        <f t="shared" si="8"/>
        <v>2555</v>
      </c>
      <c r="G170" s="466">
        <f t="shared" si="6"/>
        <v>1811</v>
      </c>
      <c r="H170" s="465">
        <v>90</v>
      </c>
    </row>
    <row r="171" spans="1:8" x14ac:dyDescent="0.2">
      <c r="A171" s="378">
        <v>187</v>
      </c>
      <c r="B171" s="386"/>
      <c r="C171" s="558">
        <f t="shared" si="7"/>
        <v>96.6</v>
      </c>
      <c r="D171" s="578"/>
      <c r="E171" s="389">
        <v>14559</v>
      </c>
      <c r="F171" s="388">
        <f t="shared" si="8"/>
        <v>2552</v>
      </c>
      <c r="G171" s="466">
        <f t="shared" si="6"/>
        <v>1809</v>
      </c>
      <c r="H171" s="465">
        <v>90</v>
      </c>
    </row>
    <row r="172" spans="1:8" x14ac:dyDescent="0.2">
      <c r="A172" s="378">
        <v>188</v>
      </c>
      <c r="B172" s="386"/>
      <c r="C172" s="558">
        <f t="shared" si="7"/>
        <v>96.71</v>
      </c>
      <c r="D172" s="578"/>
      <c r="E172" s="389">
        <v>14559</v>
      </c>
      <c r="F172" s="388">
        <f t="shared" si="8"/>
        <v>2549</v>
      </c>
      <c r="G172" s="466">
        <f t="shared" si="6"/>
        <v>1807</v>
      </c>
      <c r="H172" s="465">
        <v>90</v>
      </c>
    </row>
    <row r="173" spans="1:8" x14ac:dyDescent="0.2">
      <c r="A173" s="378">
        <v>189</v>
      </c>
      <c r="B173" s="386"/>
      <c r="C173" s="558">
        <f t="shared" si="7"/>
        <v>96.81</v>
      </c>
      <c r="D173" s="578"/>
      <c r="E173" s="389">
        <v>14559</v>
      </c>
      <c r="F173" s="388">
        <f t="shared" si="8"/>
        <v>2547</v>
      </c>
      <c r="G173" s="466">
        <f t="shared" si="6"/>
        <v>1805</v>
      </c>
      <c r="H173" s="465">
        <v>90</v>
      </c>
    </row>
    <row r="174" spans="1:8" x14ac:dyDescent="0.2">
      <c r="A174" s="378">
        <v>190</v>
      </c>
      <c r="B174" s="386"/>
      <c r="C174" s="558">
        <f t="shared" si="7"/>
        <v>96.91</v>
      </c>
      <c r="D174" s="578"/>
      <c r="E174" s="389">
        <v>14559</v>
      </c>
      <c r="F174" s="388">
        <f t="shared" si="8"/>
        <v>2544</v>
      </c>
      <c r="G174" s="466">
        <f t="shared" si="6"/>
        <v>1803</v>
      </c>
      <c r="H174" s="465">
        <v>90</v>
      </c>
    </row>
    <row r="175" spans="1:8" x14ac:dyDescent="0.2">
      <c r="A175" s="378">
        <v>191</v>
      </c>
      <c r="B175" s="386"/>
      <c r="C175" s="558">
        <f t="shared" si="7"/>
        <v>97.02</v>
      </c>
      <c r="D175" s="578"/>
      <c r="E175" s="389">
        <v>14559</v>
      </c>
      <c r="F175" s="388">
        <f t="shared" si="8"/>
        <v>2542</v>
      </c>
      <c r="G175" s="466">
        <f t="shared" si="6"/>
        <v>1801</v>
      </c>
      <c r="H175" s="465">
        <v>90</v>
      </c>
    </row>
    <row r="176" spans="1:8" x14ac:dyDescent="0.2">
      <c r="A176" s="378">
        <v>192</v>
      </c>
      <c r="B176" s="386"/>
      <c r="C176" s="558">
        <f t="shared" si="7"/>
        <v>97.12</v>
      </c>
      <c r="D176" s="578"/>
      <c r="E176" s="389">
        <v>14559</v>
      </c>
      <c r="F176" s="388">
        <f t="shared" si="8"/>
        <v>2539</v>
      </c>
      <c r="G176" s="466">
        <f t="shared" si="6"/>
        <v>1799</v>
      </c>
      <c r="H176" s="465">
        <v>90</v>
      </c>
    </row>
    <row r="177" spans="1:8" x14ac:dyDescent="0.2">
      <c r="A177" s="378">
        <v>193</v>
      </c>
      <c r="B177" s="386"/>
      <c r="C177" s="558">
        <f t="shared" si="7"/>
        <v>97.22</v>
      </c>
      <c r="D177" s="578"/>
      <c r="E177" s="389">
        <v>14559</v>
      </c>
      <c r="F177" s="388">
        <f t="shared" si="8"/>
        <v>2536</v>
      </c>
      <c r="G177" s="466">
        <f t="shared" si="6"/>
        <v>1797</v>
      </c>
      <c r="H177" s="465">
        <v>90</v>
      </c>
    </row>
    <row r="178" spans="1:8" x14ac:dyDescent="0.2">
      <c r="A178" s="378">
        <v>194</v>
      </c>
      <c r="B178" s="386"/>
      <c r="C178" s="558">
        <f t="shared" si="7"/>
        <v>97.33</v>
      </c>
      <c r="D178" s="578"/>
      <c r="E178" s="389">
        <v>14559</v>
      </c>
      <c r="F178" s="388">
        <f t="shared" si="8"/>
        <v>2534</v>
      </c>
      <c r="G178" s="466">
        <f t="shared" si="6"/>
        <v>1795</v>
      </c>
      <c r="H178" s="465">
        <v>90</v>
      </c>
    </row>
    <row r="179" spans="1:8" x14ac:dyDescent="0.2">
      <c r="A179" s="378">
        <v>195</v>
      </c>
      <c r="B179" s="386"/>
      <c r="C179" s="558">
        <f t="shared" si="7"/>
        <v>97.43</v>
      </c>
      <c r="D179" s="578"/>
      <c r="E179" s="389">
        <v>14559</v>
      </c>
      <c r="F179" s="388">
        <f t="shared" si="8"/>
        <v>2531</v>
      </c>
      <c r="G179" s="466">
        <f t="shared" si="6"/>
        <v>1793</v>
      </c>
      <c r="H179" s="465">
        <v>90</v>
      </c>
    </row>
    <row r="180" spans="1:8" x14ac:dyDescent="0.2">
      <c r="A180" s="378">
        <v>196</v>
      </c>
      <c r="B180" s="386"/>
      <c r="C180" s="558">
        <f t="shared" si="7"/>
        <v>97.53</v>
      </c>
      <c r="D180" s="578"/>
      <c r="E180" s="389">
        <v>14559</v>
      </c>
      <c r="F180" s="388">
        <f t="shared" si="8"/>
        <v>2529</v>
      </c>
      <c r="G180" s="466">
        <f t="shared" si="6"/>
        <v>1791</v>
      </c>
      <c r="H180" s="465">
        <v>90</v>
      </c>
    </row>
    <row r="181" spans="1:8" x14ac:dyDescent="0.2">
      <c r="A181" s="378">
        <v>197</v>
      </c>
      <c r="B181" s="386"/>
      <c r="C181" s="558">
        <f t="shared" si="7"/>
        <v>97.63</v>
      </c>
      <c r="D181" s="578"/>
      <c r="E181" s="389">
        <v>14559</v>
      </c>
      <c r="F181" s="388">
        <f t="shared" si="8"/>
        <v>2526</v>
      </c>
      <c r="G181" s="466">
        <f t="shared" si="6"/>
        <v>1789</v>
      </c>
      <c r="H181" s="465">
        <v>90</v>
      </c>
    </row>
    <row r="182" spans="1:8" x14ac:dyDescent="0.2">
      <c r="A182" s="378">
        <v>198</v>
      </c>
      <c r="B182" s="386"/>
      <c r="C182" s="558">
        <f t="shared" si="7"/>
        <v>97.73</v>
      </c>
      <c r="D182" s="578"/>
      <c r="E182" s="389">
        <v>14559</v>
      </c>
      <c r="F182" s="388">
        <f t="shared" si="8"/>
        <v>2524</v>
      </c>
      <c r="G182" s="466">
        <f t="shared" si="6"/>
        <v>1788</v>
      </c>
      <c r="H182" s="465">
        <v>90</v>
      </c>
    </row>
    <row r="183" spans="1:8" x14ac:dyDescent="0.2">
      <c r="A183" s="378">
        <v>199</v>
      </c>
      <c r="B183" s="386"/>
      <c r="C183" s="558">
        <f t="shared" si="7"/>
        <v>97.83</v>
      </c>
      <c r="D183" s="578"/>
      <c r="E183" s="389">
        <v>14559</v>
      </c>
      <c r="F183" s="388">
        <f t="shared" si="8"/>
        <v>2521</v>
      </c>
      <c r="G183" s="466">
        <f t="shared" si="6"/>
        <v>1786</v>
      </c>
      <c r="H183" s="465">
        <v>90</v>
      </c>
    </row>
    <row r="184" spans="1:8" x14ac:dyDescent="0.2">
      <c r="A184" s="378">
        <v>200</v>
      </c>
      <c r="B184" s="386"/>
      <c r="C184" s="558">
        <f t="shared" si="7"/>
        <v>97.93</v>
      </c>
      <c r="D184" s="578"/>
      <c r="E184" s="389">
        <v>14559</v>
      </c>
      <c r="F184" s="388">
        <f t="shared" si="8"/>
        <v>2519</v>
      </c>
      <c r="G184" s="466">
        <f t="shared" si="6"/>
        <v>1784</v>
      </c>
      <c r="H184" s="465">
        <v>90</v>
      </c>
    </row>
    <row r="185" spans="1:8" x14ac:dyDescent="0.2">
      <c r="A185" s="378">
        <v>201</v>
      </c>
      <c r="B185" s="386"/>
      <c r="C185" s="558">
        <f t="shared" si="7"/>
        <v>98.03</v>
      </c>
      <c r="D185" s="578"/>
      <c r="E185" s="389">
        <v>14559</v>
      </c>
      <c r="F185" s="388">
        <f t="shared" si="8"/>
        <v>2516</v>
      </c>
      <c r="G185" s="466">
        <f t="shared" si="6"/>
        <v>1782</v>
      </c>
      <c r="H185" s="465">
        <v>90</v>
      </c>
    </row>
    <row r="186" spans="1:8" x14ac:dyDescent="0.2">
      <c r="A186" s="378">
        <v>202</v>
      </c>
      <c r="B186" s="386"/>
      <c r="C186" s="558">
        <f t="shared" si="7"/>
        <v>98.13</v>
      </c>
      <c r="D186" s="578"/>
      <c r="E186" s="389">
        <v>14559</v>
      </c>
      <c r="F186" s="388">
        <f t="shared" si="8"/>
        <v>2514</v>
      </c>
      <c r="G186" s="466">
        <f t="shared" si="6"/>
        <v>1780</v>
      </c>
      <c r="H186" s="465">
        <v>90</v>
      </c>
    </row>
    <row r="187" spans="1:8" x14ac:dyDescent="0.2">
      <c r="A187" s="378">
        <v>203</v>
      </c>
      <c r="B187" s="386"/>
      <c r="C187" s="558">
        <f t="shared" si="7"/>
        <v>98.23</v>
      </c>
      <c r="D187" s="578"/>
      <c r="E187" s="389">
        <v>14559</v>
      </c>
      <c r="F187" s="388">
        <f t="shared" si="8"/>
        <v>2511</v>
      </c>
      <c r="G187" s="466">
        <f t="shared" si="6"/>
        <v>1779</v>
      </c>
      <c r="H187" s="465">
        <v>90</v>
      </c>
    </row>
    <row r="188" spans="1:8" x14ac:dyDescent="0.2">
      <c r="A188" s="378">
        <v>204</v>
      </c>
      <c r="B188" s="386"/>
      <c r="C188" s="558">
        <f t="shared" si="7"/>
        <v>98.32</v>
      </c>
      <c r="D188" s="578"/>
      <c r="E188" s="389">
        <v>14559</v>
      </c>
      <c r="F188" s="388">
        <f t="shared" si="8"/>
        <v>2509</v>
      </c>
      <c r="G188" s="466">
        <f t="shared" si="6"/>
        <v>1777</v>
      </c>
      <c r="H188" s="465">
        <v>90</v>
      </c>
    </row>
    <row r="189" spans="1:8" x14ac:dyDescent="0.2">
      <c r="A189" s="378">
        <v>205</v>
      </c>
      <c r="B189" s="386"/>
      <c r="C189" s="558">
        <f t="shared" si="7"/>
        <v>98.42</v>
      </c>
      <c r="D189" s="578"/>
      <c r="E189" s="389">
        <v>14559</v>
      </c>
      <c r="F189" s="388">
        <f t="shared" si="8"/>
        <v>2507</v>
      </c>
      <c r="G189" s="466">
        <f t="shared" si="6"/>
        <v>1775</v>
      </c>
      <c r="H189" s="465">
        <v>90</v>
      </c>
    </row>
    <row r="190" spans="1:8" x14ac:dyDescent="0.2">
      <c r="A190" s="378">
        <v>206</v>
      </c>
      <c r="B190" s="386"/>
      <c r="C190" s="558">
        <f t="shared" si="7"/>
        <v>98.52</v>
      </c>
      <c r="D190" s="578"/>
      <c r="E190" s="389">
        <v>14559</v>
      </c>
      <c r="F190" s="388">
        <f t="shared" si="8"/>
        <v>2504</v>
      </c>
      <c r="G190" s="466">
        <f t="shared" si="6"/>
        <v>1773</v>
      </c>
      <c r="H190" s="465">
        <v>90</v>
      </c>
    </row>
    <row r="191" spans="1:8" x14ac:dyDescent="0.2">
      <c r="A191" s="378">
        <v>207</v>
      </c>
      <c r="B191" s="386"/>
      <c r="C191" s="558">
        <f t="shared" si="7"/>
        <v>98.61</v>
      </c>
      <c r="D191" s="578"/>
      <c r="E191" s="389">
        <v>14559</v>
      </c>
      <c r="F191" s="388">
        <f t="shared" si="8"/>
        <v>2502</v>
      </c>
      <c r="G191" s="466">
        <f t="shared" si="6"/>
        <v>1772</v>
      </c>
      <c r="H191" s="465">
        <v>90</v>
      </c>
    </row>
    <row r="192" spans="1:8" x14ac:dyDescent="0.2">
      <c r="A192" s="378">
        <v>208</v>
      </c>
      <c r="B192" s="386"/>
      <c r="C192" s="558">
        <f t="shared" si="7"/>
        <v>98.71</v>
      </c>
      <c r="D192" s="578"/>
      <c r="E192" s="389">
        <v>14559</v>
      </c>
      <c r="F192" s="388">
        <f t="shared" si="8"/>
        <v>2500</v>
      </c>
      <c r="G192" s="466">
        <f t="shared" si="6"/>
        <v>1770</v>
      </c>
      <c r="H192" s="465">
        <v>90</v>
      </c>
    </row>
    <row r="193" spans="1:8" x14ac:dyDescent="0.2">
      <c r="A193" s="378">
        <v>209</v>
      </c>
      <c r="B193" s="386"/>
      <c r="C193" s="558">
        <f t="shared" si="7"/>
        <v>98.8</v>
      </c>
      <c r="D193" s="578"/>
      <c r="E193" s="389">
        <v>14559</v>
      </c>
      <c r="F193" s="388">
        <f t="shared" si="8"/>
        <v>2497</v>
      </c>
      <c r="G193" s="466">
        <f t="shared" si="6"/>
        <v>1768</v>
      </c>
      <c r="H193" s="465">
        <v>90</v>
      </c>
    </row>
    <row r="194" spans="1:8" x14ac:dyDescent="0.2">
      <c r="A194" s="378">
        <v>210</v>
      </c>
      <c r="B194" s="386"/>
      <c r="C194" s="558">
        <f t="shared" si="7"/>
        <v>98.9</v>
      </c>
      <c r="D194" s="578"/>
      <c r="E194" s="389">
        <v>14559</v>
      </c>
      <c r="F194" s="388">
        <f t="shared" si="8"/>
        <v>2495</v>
      </c>
      <c r="G194" s="466">
        <f t="shared" si="6"/>
        <v>1767</v>
      </c>
      <c r="H194" s="465">
        <v>90</v>
      </c>
    </row>
    <row r="195" spans="1:8" x14ac:dyDescent="0.2">
      <c r="A195" s="378">
        <v>211</v>
      </c>
      <c r="B195" s="386"/>
      <c r="C195" s="558">
        <f t="shared" si="7"/>
        <v>98.99</v>
      </c>
      <c r="D195" s="578"/>
      <c r="E195" s="389">
        <v>14559</v>
      </c>
      <c r="F195" s="388">
        <f t="shared" si="8"/>
        <v>2493</v>
      </c>
      <c r="G195" s="466">
        <f t="shared" si="6"/>
        <v>1765</v>
      </c>
      <c r="H195" s="465">
        <v>90</v>
      </c>
    </row>
    <row r="196" spans="1:8" x14ac:dyDescent="0.2">
      <c r="A196" s="378">
        <v>212</v>
      </c>
      <c r="B196" s="386"/>
      <c r="C196" s="558">
        <f t="shared" si="7"/>
        <v>99.09</v>
      </c>
      <c r="D196" s="578"/>
      <c r="E196" s="389">
        <v>14559</v>
      </c>
      <c r="F196" s="388">
        <f t="shared" si="8"/>
        <v>2490</v>
      </c>
      <c r="G196" s="466">
        <f t="shared" si="6"/>
        <v>1763</v>
      </c>
      <c r="H196" s="465">
        <v>90</v>
      </c>
    </row>
    <row r="197" spans="1:8" x14ac:dyDescent="0.2">
      <c r="A197" s="378">
        <v>213</v>
      </c>
      <c r="B197" s="386"/>
      <c r="C197" s="558">
        <f t="shared" si="7"/>
        <v>99.18</v>
      </c>
      <c r="D197" s="578"/>
      <c r="E197" s="389">
        <v>14559</v>
      </c>
      <c r="F197" s="388">
        <f t="shared" si="8"/>
        <v>2488</v>
      </c>
      <c r="G197" s="466">
        <f t="shared" si="6"/>
        <v>1762</v>
      </c>
      <c r="H197" s="465">
        <v>90</v>
      </c>
    </row>
    <row r="198" spans="1:8" x14ac:dyDescent="0.2">
      <c r="A198" s="378">
        <v>214</v>
      </c>
      <c r="B198" s="386"/>
      <c r="C198" s="558">
        <f t="shared" si="7"/>
        <v>99.28</v>
      </c>
      <c r="D198" s="578"/>
      <c r="E198" s="389">
        <v>14559</v>
      </c>
      <c r="F198" s="388">
        <f t="shared" si="8"/>
        <v>2486</v>
      </c>
      <c r="G198" s="466">
        <f t="shared" si="6"/>
        <v>1760</v>
      </c>
      <c r="H198" s="465">
        <v>90</v>
      </c>
    </row>
    <row r="199" spans="1:8" x14ac:dyDescent="0.2">
      <c r="A199" s="378">
        <v>215</v>
      </c>
      <c r="B199" s="386"/>
      <c r="C199" s="558">
        <f t="shared" si="7"/>
        <v>99.37</v>
      </c>
      <c r="D199" s="578"/>
      <c r="E199" s="389">
        <v>14559</v>
      </c>
      <c r="F199" s="388">
        <f t="shared" si="8"/>
        <v>2484</v>
      </c>
      <c r="G199" s="466">
        <f t="shared" si="6"/>
        <v>1758</v>
      </c>
      <c r="H199" s="465">
        <v>90</v>
      </c>
    </row>
    <row r="200" spans="1:8" x14ac:dyDescent="0.2">
      <c r="A200" s="378">
        <v>216</v>
      </c>
      <c r="B200" s="386"/>
      <c r="C200" s="558">
        <f t="shared" si="7"/>
        <v>99.46</v>
      </c>
      <c r="D200" s="578"/>
      <c r="E200" s="389">
        <v>14559</v>
      </c>
      <c r="F200" s="388">
        <f t="shared" si="8"/>
        <v>2481</v>
      </c>
      <c r="G200" s="466">
        <f t="shared" si="6"/>
        <v>1757</v>
      </c>
      <c r="H200" s="465">
        <v>90</v>
      </c>
    </row>
    <row r="201" spans="1:8" x14ac:dyDescent="0.2">
      <c r="A201" s="378">
        <v>217</v>
      </c>
      <c r="B201" s="386"/>
      <c r="C201" s="558">
        <f t="shared" si="7"/>
        <v>99.55</v>
      </c>
      <c r="D201" s="578"/>
      <c r="E201" s="389">
        <v>14559</v>
      </c>
      <c r="F201" s="388">
        <f t="shared" si="8"/>
        <v>2479</v>
      </c>
      <c r="G201" s="466">
        <f t="shared" si="6"/>
        <v>1755</v>
      </c>
      <c r="H201" s="465">
        <v>90</v>
      </c>
    </row>
    <row r="202" spans="1:8" x14ac:dyDescent="0.2">
      <c r="A202" s="378">
        <v>218</v>
      </c>
      <c r="B202" s="386"/>
      <c r="C202" s="558">
        <f t="shared" si="7"/>
        <v>99.65</v>
      </c>
      <c r="D202" s="578"/>
      <c r="E202" s="389">
        <v>14559</v>
      </c>
      <c r="F202" s="388">
        <f t="shared" si="8"/>
        <v>2477</v>
      </c>
      <c r="G202" s="466">
        <f t="shared" si="6"/>
        <v>1753</v>
      </c>
      <c r="H202" s="465">
        <v>90</v>
      </c>
    </row>
    <row r="203" spans="1:8" x14ac:dyDescent="0.2">
      <c r="A203" s="378">
        <v>219</v>
      </c>
      <c r="B203" s="386"/>
      <c r="C203" s="558">
        <f t="shared" si="7"/>
        <v>99.74</v>
      </c>
      <c r="D203" s="578"/>
      <c r="E203" s="389">
        <v>14559</v>
      </c>
      <c r="F203" s="388">
        <f t="shared" si="8"/>
        <v>2475</v>
      </c>
      <c r="G203" s="466">
        <f t="shared" si="6"/>
        <v>1752</v>
      </c>
      <c r="H203" s="465">
        <v>90</v>
      </c>
    </row>
    <row r="204" spans="1:8" x14ac:dyDescent="0.2">
      <c r="A204" s="378">
        <v>220</v>
      </c>
      <c r="B204" s="386"/>
      <c r="C204" s="558">
        <f t="shared" si="7"/>
        <v>99.83</v>
      </c>
      <c r="D204" s="578"/>
      <c r="E204" s="389">
        <v>14559</v>
      </c>
      <c r="F204" s="388">
        <f t="shared" si="8"/>
        <v>2473</v>
      </c>
      <c r="G204" s="466">
        <f t="shared" si="6"/>
        <v>1750</v>
      </c>
      <c r="H204" s="465">
        <v>90</v>
      </c>
    </row>
    <row r="205" spans="1:8" x14ac:dyDescent="0.2">
      <c r="A205" s="378">
        <v>221</v>
      </c>
      <c r="B205" s="386"/>
      <c r="C205" s="558">
        <f t="shared" si="7"/>
        <v>99.92</v>
      </c>
      <c r="D205" s="578"/>
      <c r="E205" s="389">
        <v>14559</v>
      </c>
      <c r="F205" s="388">
        <f t="shared" si="8"/>
        <v>2470</v>
      </c>
      <c r="G205" s="466">
        <f t="shared" ref="G205:G234" si="9">ROUND(12*(1/C205*E205),0)</f>
        <v>1748</v>
      </c>
      <c r="H205" s="465">
        <v>90</v>
      </c>
    </row>
    <row r="206" spans="1:8" x14ac:dyDescent="0.2">
      <c r="A206" s="378">
        <v>222</v>
      </c>
      <c r="B206" s="386"/>
      <c r="C206" s="558">
        <f t="shared" ref="C206:C234" si="10">ROUND((10.899*LN(A206)+A206/200)*1.667,2)</f>
        <v>100.01</v>
      </c>
      <c r="D206" s="578"/>
      <c r="E206" s="389">
        <v>14559</v>
      </c>
      <c r="F206" s="388">
        <f t="shared" si="8"/>
        <v>2468</v>
      </c>
      <c r="G206" s="466">
        <f t="shared" si="9"/>
        <v>1747</v>
      </c>
      <c r="H206" s="465">
        <v>90</v>
      </c>
    </row>
    <row r="207" spans="1:8" x14ac:dyDescent="0.2">
      <c r="A207" s="378">
        <v>223</v>
      </c>
      <c r="B207" s="386"/>
      <c r="C207" s="558">
        <f t="shared" si="10"/>
        <v>100.1</v>
      </c>
      <c r="D207" s="578"/>
      <c r="E207" s="389">
        <v>14559</v>
      </c>
      <c r="F207" s="388">
        <f t="shared" ref="F207:F234" si="11">ROUND(12*1.3614*(1/C207*E207)+H207,0)</f>
        <v>2466</v>
      </c>
      <c r="G207" s="466">
        <f t="shared" si="9"/>
        <v>1745</v>
      </c>
      <c r="H207" s="465">
        <v>90</v>
      </c>
    </row>
    <row r="208" spans="1:8" x14ac:dyDescent="0.2">
      <c r="A208" s="378">
        <v>224</v>
      </c>
      <c r="B208" s="386"/>
      <c r="C208" s="558">
        <f t="shared" si="10"/>
        <v>100.19</v>
      </c>
      <c r="D208" s="578"/>
      <c r="E208" s="389">
        <v>14559</v>
      </c>
      <c r="F208" s="388">
        <f t="shared" si="11"/>
        <v>2464</v>
      </c>
      <c r="G208" s="466">
        <f t="shared" si="9"/>
        <v>1744</v>
      </c>
      <c r="H208" s="465">
        <v>90</v>
      </c>
    </row>
    <row r="209" spans="1:8" x14ac:dyDescent="0.2">
      <c r="A209" s="378">
        <v>225</v>
      </c>
      <c r="B209" s="386"/>
      <c r="C209" s="558">
        <f t="shared" si="10"/>
        <v>100.28</v>
      </c>
      <c r="D209" s="578"/>
      <c r="E209" s="389">
        <v>14559</v>
      </c>
      <c r="F209" s="388">
        <f t="shared" si="11"/>
        <v>2462</v>
      </c>
      <c r="G209" s="466">
        <f t="shared" si="9"/>
        <v>1742</v>
      </c>
      <c r="H209" s="465">
        <v>90</v>
      </c>
    </row>
    <row r="210" spans="1:8" x14ac:dyDescent="0.2">
      <c r="A210" s="378">
        <v>226</v>
      </c>
      <c r="B210" s="386"/>
      <c r="C210" s="558">
        <f t="shared" si="10"/>
        <v>100.37</v>
      </c>
      <c r="D210" s="578"/>
      <c r="E210" s="389">
        <v>14559</v>
      </c>
      <c r="F210" s="388">
        <f t="shared" si="11"/>
        <v>2460</v>
      </c>
      <c r="G210" s="466">
        <f t="shared" si="9"/>
        <v>1741</v>
      </c>
      <c r="H210" s="465">
        <v>90</v>
      </c>
    </row>
    <row r="211" spans="1:8" x14ac:dyDescent="0.2">
      <c r="A211" s="378">
        <v>227</v>
      </c>
      <c r="B211" s="386"/>
      <c r="C211" s="558">
        <f t="shared" si="10"/>
        <v>100.46</v>
      </c>
      <c r="D211" s="578"/>
      <c r="E211" s="389">
        <v>14559</v>
      </c>
      <c r="F211" s="388">
        <f t="shared" si="11"/>
        <v>2458</v>
      </c>
      <c r="G211" s="466">
        <f t="shared" si="9"/>
        <v>1739</v>
      </c>
      <c r="H211" s="465">
        <v>90</v>
      </c>
    </row>
    <row r="212" spans="1:8" x14ac:dyDescent="0.2">
      <c r="A212" s="378">
        <v>228</v>
      </c>
      <c r="B212" s="386"/>
      <c r="C212" s="558">
        <f t="shared" si="10"/>
        <v>100.54</v>
      </c>
      <c r="D212" s="578"/>
      <c r="E212" s="389">
        <v>14559</v>
      </c>
      <c r="F212" s="388">
        <f t="shared" si="11"/>
        <v>2456</v>
      </c>
      <c r="G212" s="466">
        <f t="shared" si="9"/>
        <v>1738</v>
      </c>
      <c r="H212" s="465">
        <v>90</v>
      </c>
    </row>
    <row r="213" spans="1:8" x14ac:dyDescent="0.2">
      <c r="A213" s="378">
        <v>229</v>
      </c>
      <c r="B213" s="386"/>
      <c r="C213" s="558">
        <f t="shared" si="10"/>
        <v>100.63</v>
      </c>
      <c r="D213" s="578"/>
      <c r="E213" s="389">
        <v>14559</v>
      </c>
      <c r="F213" s="388">
        <f t="shared" si="11"/>
        <v>2454</v>
      </c>
      <c r="G213" s="466">
        <f t="shared" si="9"/>
        <v>1736</v>
      </c>
      <c r="H213" s="465">
        <v>90</v>
      </c>
    </row>
    <row r="214" spans="1:8" x14ac:dyDescent="0.2">
      <c r="A214" s="378">
        <v>230</v>
      </c>
      <c r="B214" s="386"/>
      <c r="C214" s="558">
        <f t="shared" si="10"/>
        <v>100.72</v>
      </c>
      <c r="D214" s="578"/>
      <c r="E214" s="389">
        <v>14559</v>
      </c>
      <c r="F214" s="388">
        <f t="shared" si="11"/>
        <v>2451</v>
      </c>
      <c r="G214" s="466">
        <f t="shared" si="9"/>
        <v>1735</v>
      </c>
      <c r="H214" s="465">
        <v>90</v>
      </c>
    </row>
    <row r="215" spans="1:8" x14ac:dyDescent="0.2">
      <c r="A215" s="378">
        <v>231</v>
      </c>
      <c r="B215" s="386"/>
      <c r="C215" s="558">
        <f t="shared" si="10"/>
        <v>100.81</v>
      </c>
      <c r="D215" s="578"/>
      <c r="E215" s="389">
        <v>14559</v>
      </c>
      <c r="F215" s="388">
        <f t="shared" si="11"/>
        <v>2449</v>
      </c>
      <c r="G215" s="466">
        <f t="shared" si="9"/>
        <v>1733</v>
      </c>
      <c r="H215" s="465">
        <v>90</v>
      </c>
    </row>
    <row r="216" spans="1:8" x14ac:dyDescent="0.2">
      <c r="A216" s="378">
        <v>232</v>
      </c>
      <c r="B216" s="386"/>
      <c r="C216" s="558">
        <f t="shared" si="10"/>
        <v>100.89</v>
      </c>
      <c r="D216" s="578"/>
      <c r="E216" s="389">
        <v>14559</v>
      </c>
      <c r="F216" s="388">
        <f t="shared" si="11"/>
        <v>2447</v>
      </c>
      <c r="G216" s="466">
        <f t="shared" si="9"/>
        <v>1732</v>
      </c>
      <c r="H216" s="465">
        <v>90</v>
      </c>
    </row>
    <row r="217" spans="1:8" x14ac:dyDescent="0.2">
      <c r="A217" s="378">
        <v>233</v>
      </c>
      <c r="B217" s="386"/>
      <c r="C217" s="558">
        <f t="shared" si="10"/>
        <v>100.98</v>
      </c>
      <c r="D217" s="578"/>
      <c r="E217" s="389">
        <v>14559</v>
      </c>
      <c r="F217" s="388">
        <f t="shared" si="11"/>
        <v>2445</v>
      </c>
      <c r="G217" s="466">
        <f t="shared" si="9"/>
        <v>1730</v>
      </c>
      <c r="H217" s="465">
        <v>90</v>
      </c>
    </row>
    <row r="218" spans="1:8" x14ac:dyDescent="0.2">
      <c r="A218" s="378">
        <v>234</v>
      </c>
      <c r="B218" s="386"/>
      <c r="C218" s="558">
        <f t="shared" si="10"/>
        <v>101.07</v>
      </c>
      <c r="D218" s="578"/>
      <c r="E218" s="389">
        <v>14559</v>
      </c>
      <c r="F218" s="388">
        <f t="shared" si="11"/>
        <v>2443</v>
      </c>
      <c r="G218" s="466">
        <f t="shared" si="9"/>
        <v>1729</v>
      </c>
      <c r="H218" s="465">
        <v>90</v>
      </c>
    </row>
    <row r="219" spans="1:8" x14ac:dyDescent="0.2">
      <c r="A219" s="378">
        <v>235</v>
      </c>
      <c r="B219" s="386"/>
      <c r="C219" s="558">
        <f t="shared" si="10"/>
        <v>101.15</v>
      </c>
      <c r="D219" s="578"/>
      <c r="E219" s="389">
        <v>14559</v>
      </c>
      <c r="F219" s="388">
        <f t="shared" si="11"/>
        <v>2441</v>
      </c>
      <c r="G219" s="466">
        <f t="shared" si="9"/>
        <v>1727</v>
      </c>
      <c r="H219" s="465">
        <v>90</v>
      </c>
    </row>
    <row r="220" spans="1:8" x14ac:dyDescent="0.2">
      <c r="A220" s="378">
        <v>236</v>
      </c>
      <c r="B220" s="386"/>
      <c r="C220" s="558">
        <f t="shared" si="10"/>
        <v>101.24</v>
      </c>
      <c r="D220" s="578"/>
      <c r="E220" s="389">
        <v>14559</v>
      </c>
      <c r="F220" s="388">
        <f t="shared" si="11"/>
        <v>2439</v>
      </c>
      <c r="G220" s="466">
        <f t="shared" si="9"/>
        <v>1726</v>
      </c>
      <c r="H220" s="465">
        <v>90</v>
      </c>
    </row>
    <row r="221" spans="1:8" x14ac:dyDescent="0.2">
      <c r="A221" s="378">
        <v>237</v>
      </c>
      <c r="B221" s="386"/>
      <c r="C221" s="558">
        <f t="shared" si="10"/>
        <v>101.32</v>
      </c>
      <c r="D221" s="578"/>
      <c r="E221" s="389">
        <v>14559</v>
      </c>
      <c r="F221" s="388">
        <f t="shared" si="11"/>
        <v>2437</v>
      </c>
      <c r="G221" s="466">
        <f t="shared" si="9"/>
        <v>1724</v>
      </c>
      <c r="H221" s="465">
        <v>90</v>
      </c>
    </row>
    <row r="222" spans="1:8" x14ac:dyDescent="0.2">
      <c r="A222" s="378">
        <v>238</v>
      </c>
      <c r="B222" s="386"/>
      <c r="C222" s="558">
        <f t="shared" si="10"/>
        <v>101.41</v>
      </c>
      <c r="D222" s="578"/>
      <c r="E222" s="389">
        <v>14559</v>
      </c>
      <c r="F222" s="388">
        <f t="shared" si="11"/>
        <v>2435</v>
      </c>
      <c r="G222" s="466">
        <f t="shared" si="9"/>
        <v>1723</v>
      </c>
      <c r="H222" s="465">
        <v>90</v>
      </c>
    </row>
    <row r="223" spans="1:8" x14ac:dyDescent="0.2">
      <c r="A223" s="378">
        <v>239</v>
      </c>
      <c r="B223" s="386"/>
      <c r="C223" s="558">
        <f t="shared" si="10"/>
        <v>101.49</v>
      </c>
      <c r="D223" s="578"/>
      <c r="E223" s="389">
        <v>14559</v>
      </c>
      <c r="F223" s="388">
        <f t="shared" si="11"/>
        <v>2434</v>
      </c>
      <c r="G223" s="466">
        <f t="shared" si="9"/>
        <v>1721</v>
      </c>
      <c r="H223" s="465">
        <v>90</v>
      </c>
    </row>
    <row r="224" spans="1:8" x14ac:dyDescent="0.2">
      <c r="A224" s="378">
        <v>240</v>
      </c>
      <c r="B224" s="386"/>
      <c r="C224" s="558">
        <f t="shared" si="10"/>
        <v>101.58</v>
      </c>
      <c r="D224" s="578"/>
      <c r="E224" s="389">
        <v>14559</v>
      </c>
      <c r="F224" s="388">
        <f t="shared" si="11"/>
        <v>2431</v>
      </c>
      <c r="G224" s="466">
        <f t="shared" si="9"/>
        <v>1720</v>
      </c>
      <c r="H224" s="465">
        <v>90</v>
      </c>
    </row>
    <row r="225" spans="1:8" x14ac:dyDescent="0.2">
      <c r="A225" s="378">
        <v>241</v>
      </c>
      <c r="B225" s="386"/>
      <c r="C225" s="558">
        <f t="shared" si="10"/>
        <v>101.66</v>
      </c>
      <c r="D225" s="578"/>
      <c r="E225" s="389">
        <v>14559</v>
      </c>
      <c r="F225" s="388">
        <f t="shared" si="11"/>
        <v>2430</v>
      </c>
      <c r="G225" s="466">
        <f t="shared" si="9"/>
        <v>1719</v>
      </c>
      <c r="H225" s="465">
        <v>90</v>
      </c>
    </row>
    <row r="226" spans="1:8" x14ac:dyDescent="0.2">
      <c r="A226" s="378">
        <v>242</v>
      </c>
      <c r="B226" s="386"/>
      <c r="C226" s="558">
        <f t="shared" si="10"/>
        <v>101.74</v>
      </c>
      <c r="D226" s="578"/>
      <c r="E226" s="389">
        <v>14559</v>
      </c>
      <c r="F226" s="388">
        <f t="shared" si="11"/>
        <v>2428</v>
      </c>
      <c r="G226" s="466">
        <f t="shared" si="9"/>
        <v>1717</v>
      </c>
      <c r="H226" s="465">
        <v>90</v>
      </c>
    </row>
    <row r="227" spans="1:8" x14ac:dyDescent="0.2">
      <c r="A227" s="378">
        <v>243</v>
      </c>
      <c r="B227" s="386"/>
      <c r="C227" s="558">
        <f t="shared" si="10"/>
        <v>101.83</v>
      </c>
      <c r="D227" s="578"/>
      <c r="E227" s="389">
        <v>14559</v>
      </c>
      <c r="F227" s="388">
        <f t="shared" si="11"/>
        <v>2426</v>
      </c>
      <c r="G227" s="466">
        <f t="shared" si="9"/>
        <v>1716</v>
      </c>
      <c r="H227" s="465">
        <v>90</v>
      </c>
    </row>
    <row r="228" spans="1:8" x14ac:dyDescent="0.2">
      <c r="A228" s="378">
        <v>244</v>
      </c>
      <c r="B228" s="386"/>
      <c r="C228" s="558">
        <f t="shared" si="10"/>
        <v>101.91</v>
      </c>
      <c r="D228" s="578"/>
      <c r="E228" s="389">
        <v>14559</v>
      </c>
      <c r="F228" s="388">
        <f t="shared" si="11"/>
        <v>2424</v>
      </c>
      <c r="G228" s="466">
        <f t="shared" si="9"/>
        <v>1714</v>
      </c>
      <c r="H228" s="465">
        <v>90</v>
      </c>
    </row>
    <row r="229" spans="1:8" x14ac:dyDescent="0.2">
      <c r="A229" s="378">
        <v>245</v>
      </c>
      <c r="B229" s="386"/>
      <c r="C229" s="558">
        <f t="shared" si="10"/>
        <v>101.99</v>
      </c>
      <c r="D229" s="578"/>
      <c r="E229" s="389">
        <v>14559</v>
      </c>
      <c r="F229" s="388">
        <f t="shared" si="11"/>
        <v>2422</v>
      </c>
      <c r="G229" s="466">
        <f t="shared" si="9"/>
        <v>1713</v>
      </c>
      <c r="H229" s="465">
        <v>90</v>
      </c>
    </row>
    <row r="230" spans="1:8" x14ac:dyDescent="0.2">
      <c r="A230" s="378">
        <v>246</v>
      </c>
      <c r="B230" s="386"/>
      <c r="C230" s="558">
        <f t="shared" si="10"/>
        <v>102.07</v>
      </c>
      <c r="D230" s="578"/>
      <c r="E230" s="389">
        <v>14559</v>
      </c>
      <c r="F230" s="388">
        <f t="shared" si="11"/>
        <v>2420</v>
      </c>
      <c r="G230" s="466">
        <f t="shared" si="9"/>
        <v>1712</v>
      </c>
      <c r="H230" s="465">
        <v>90</v>
      </c>
    </row>
    <row r="231" spans="1:8" x14ac:dyDescent="0.2">
      <c r="A231" s="378">
        <v>247</v>
      </c>
      <c r="B231" s="386"/>
      <c r="C231" s="558">
        <f t="shared" si="10"/>
        <v>102.16</v>
      </c>
      <c r="D231" s="578"/>
      <c r="E231" s="389">
        <v>14559</v>
      </c>
      <c r="F231" s="388">
        <f t="shared" si="11"/>
        <v>2418</v>
      </c>
      <c r="G231" s="466">
        <f t="shared" si="9"/>
        <v>1710</v>
      </c>
      <c r="H231" s="465">
        <v>90</v>
      </c>
    </row>
    <row r="232" spans="1:8" x14ac:dyDescent="0.2">
      <c r="A232" s="378">
        <v>248</v>
      </c>
      <c r="B232" s="386"/>
      <c r="C232" s="558">
        <f t="shared" si="10"/>
        <v>102.24</v>
      </c>
      <c r="D232" s="578"/>
      <c r="E232" s="389">
        <v>14559</v>
      </c>
      <c r="F232" s="388">
        <f t="shared" si="11"/>
        <v>2416</v>
      </c>
      <c r="G232" s="466">
        <f t="shared" si="9"/>
        <v>1709</v>
      </c>
      <c r="H232" s="465">
        <v>90</v>
      </c>
    </row>
    <row r="233" spans="1:8" x14ac:dyDescent="0.2">
      <c r="A233" s="378">
        <v>249</v>
      </c>
      <c r="B233" s="386"/>
      <c r="C233" s="558">
        <f t="shared" si="10"/>
        <v>102.32</v>
      </c>
      <c r="D233" s="578"/>
      <c r="E233" s="389">
        <v>14559</v>
      </c>
      <c r="F233" s="388">
        <f t="shared" si="11"/>
        <v>2415</v>
      </c>
      <c r="G233" s="466">
        <f t="shared" si="9"/>
        <v>1707</v>
      </c>
      <c r="H233" s="465">
        <v>90</v>
      </c>
    </row>
    <row r="234" spans="1:8" ht="13.5" thickBot="1" x14ac:dyDescent="0.25">
      <c r="A234" s="576">
        <v>250</v>
      </c>
      <c r="B234" s="393"/>
      <c r="C234" s="579">
        <f t="shared" si="10"/>
        <v>102.4</v>
      </c>
      <c r="D234" s="580"/>
      <c r="E234" s="396">
        <v>14559</v>
      </c>
      <c r="F234" s="395">
        <f t="shared" si="11"/>
        <v>2413</v>
      </c>
      <c r="G234" s="469">
        <f t="shared" si="9"/>
        <v>1706</v>
      </c>
      <c r="H234" s="468">
        <v>90</v>
      </c>
    </row>
  </sheetData>
  <mergeCells count="2">
    <mergeCell ref="A10:B10"/>
    <mergeCell ref="G11:H11"/>
  </mergeCells>
  <pageMargins left="0.59055118110236227" right="0.39370078740157483" top="0.98425196850393704" bottom="0.98425196850393704" header="0.51181102362204722" footer="0.51181102362204722"/>
  <pageSetup paperSize="9" scale="98" fitToHeight="13" orientation="portrait" r:id="rId1"/>
  <headerFooter alignWithMargins="0">
    <oddHeader>&amp;LKrajský úřad Plzeňského kraje&amp;R3. 3. 2017</oddHeader>
    <oddFooter>Stránka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2"/>
  <sheetViews>
    <sheetView workbookViewId="0">
      <pane ySplit="12" topLeftCell="A13" activePane="bottomLeft" state="frozenSplit"/>
      <selection activeCell="C69" sqref="C69"/>
      <selection pane="bottomLeft" activeCell="J295" sqref="J295"/>
    </sheetView>
  </sheetViews>
  <sheetFormatPr defaultRowHeight="12.75" x14ac:dyDescent="0.2"/>
  <cols>
    <col min="1" max="1" width="10" style="343" customWidth="1"/>
    <col min="2" max="2" width="9.5703125" style="343" customWidth="1"/>
    <col min="3" max="3" width="10.85546875" style="343" customWidth="1"/>
    <col min="4" max="4" width="13.42578125" style="343" customWidth="1"/>
    <col min="5" max="5" width="13.5703125" style="343" customWidth="1"/>
    <col min="6" max="7" width="12.85546875" style="343" customWidth="1"/>
    <col min="8" max="8" width="10.7109375" style="343" customWidth="1"/>
    <col min="9" max="9" width="16.140625" style="343" customWidth="1"/>
    <col min="10" max="16384" width="9.140625" style="343"/>
  </cols>
  <sheetData>
    <row r="1" spans="1:9" x14ac:dyDescent="0.2">
      <c r="H1" s="343" t="s">
        <v>741</v>
      </c>
    </row>
    <row r="2" spans="1:9" ht="4.5" customHeight="1" x14ac:dyDescent="0.2"/>
    <row r="3" spans="1:9" ht="20.25" x14ac:dyDescent="0.3">
      <c r="A3" s="344" t="s">
        <v>667</v>
      </c>
      <c r="C3" s="345"/>
      <c r="D3" s="345"/>
      <c r="E3" s="345"/>
      <c r="F3" s="346"/>
      <c r="G3" s="346"/>
      <c r="H3" s="347"/>
      <c r="I3" s="347"/>
    </row>
    <row r="4" spans="1:9" x14ac:dyDescent="0.2">
      <c r="A4" s="581" t="s">
        <v>742</v>
      </c>
      <c r="B4" s="349"/>
      <c r="C4" s="349"/>
      <c r="D4" s="349"/>
      <c r="E4" s="349"/>
      <c r="F4" s="349"/>
      <c r="G4" s="349"/>
      <c r="I4" s="347"/>
    </row>
    <row r="5" spans="1:9" ht="6.75" customHeight="1" x14ac:dyDescent="0.25">
      <c r="A5" s="458"/>
      <c r="B5" s="349"/>
      <c r="C5" s="349"/>
      <c r="D5" s="349"/>
      <c r="E5" s="349"/>
      <c r="F5" s="349"/>
      <c r="G5" s="349"/>
      <c r="I5" s="347"/>
    </row>
    <row r="6" spans="1:9" ht="15.75" x14ac:dyDescent="0.25">
      <c r="A6" s="350"/>
      <c r="B6" s="351"/>
      <c r="C6" s="352"/>
      <c r="D6" s="352" t="s">
        <v>7</v>
      </c>
      <c r="F6" s="353" t="s">
        <v>8</v>
      </c>
      <c r="G6" s="353"/>
      <c r="I6" s="347"/>
    </row>
    <row r="7" spans="1:9" ht="15.75" x14ac:dyDescent="0.25">
      <c r="A7" s="354" t="s">
        <v>743</v>
      </c>
      <c r="B7" s="351"/>
      <c r="C7" s="355"/>
      <c r="D7" s="355">
        <v>12</v>
      </c>
      <c r="E7" s="459"/>
      <c r="F7" s="357">
        <v>30</v>
      </c>
      <c r="G7" s="357"/>
      <c r="I7" s="347"/>
    </row>
    <row r="8" spans="1:9" ht="15.75" x14ac:dyDescent="0.25">
      <c r="A8" s="354" t="s">
        <v>744</v>
      </c>
      <c r="B8" s="351"/>
      <c r="C8" s="355"/>
      <c r="D8" s="355" t="s">
        <v>151</v>
      </c>
      <c r="E8" s="459"/>
      <c r="F8" s="357">
        <v>30</v>
      </c>
      <c r="G8" s="357"/>
      <c r="I8" s="347"/>
    </row>
    <row r="9" spans="1:9" ht="15.75" x14ac:dyDescent="0.25">
      <c r="A9" s="354" t="s">
        <v>745</v>
      </c>
      <c r="B9" s="351"/>
      <c r="C9" s="355"/>
      <c r="D9" s="355">
        <v>24</v>
      </c>
      <c r="E9" s="459"/>
      <c r="F9" s="357">
        <v>30</v>
      </c>
      <c r="G9" s="357"/>
      <c r="I9" s="347"/>
    </row>
    <row r="10" spans="1:9" ht="6" customHeight="1" thickBot="1" x14ac:dyDescent="0.25">
      <c r="A10" s="594"/>
      <c r="B10" s="594"/>
      <c r="C10" s="365"/>
      <c r="D10" s="366"/>
      <c r="E10" s="367"/>
      <c r="F10" s="367"/>
      <c r="G10" s="367"/>
      <c r="I10" s="347"/>
    </row>
    <row r="11" spans="1:9" ht="15.75" x14ac:dyDescent="0.2">
      <c r="A11" s="368"/>
      <c r="B11" s="369" t="s">
        <v>1</v>
      </c>
      <c r="C11" s="370"/>
      <c r="D11" s="369" t="s">
        <v>2</v>
      </c>
      <c r="E11" s="370"/>
      <c r="F11" s="371" t="s">
        <v>3</v>
      </c>
      <c r="G11" s="595" t="s">
        <v>4</v>
      </c>
      <c r="H11" s="596"/>
    </row>
    <row r="12" spans="1:9" ht="45.75" thickBot="1" x14ac:dyDescent="0.25">
      <c r="A12" s="372" t="s">
        <v>664</v>
      </c>
      <c r="B12" s="373" t="s">
        <v>7</v>
      </c>
      <c r="C12" s="374" t="s">
        <v>8</v>
      </c>
      <c r="D12" s="375" t="s">
        <v>9</v>
      </c>
      <c r="E12" s="376" t="s">
        <v>665</v>
      </c>
      <c r="F12" s="375" t="s">
        <v>3</v>
      </c>
      <c r="G12" s="377" t="s">
        <v>12</v>
      </c>
      <c r="H12" s="376" t="s">
        <v>13</v>
      </c>
    </row>
    <row r="13" spans="1:9" x14ac:dyDescent="0.2">
      <c r="A13" s="399">
        <v>22</v>
      </c>
      <c r="B13" s="400">
        <v>12</v>
      </c>
      <c r="C13" s="575">
        <v>30</v>
      </c>
      <c r="D13" s="381">
        <v>26835</v>
      </c>
      <c r="E13" s="382">
        <v>15931</v>
      </c>
      <c r="F13" s="381">
        <f>ROUND(12*1.3614*(1/B13*D13+1/C13*E13)+H13,0)</f>
        <v>45428</v>
      </c>
      <c r="G13" s="463">
        <f t="shared" ref="G13:G76" si="0">ROUND(12*(1/B13*D13+1/C13*E13),0)</f>
        <v>33207</v>
      </c>
      <c r="H13" s="384">
        <v>219</v>
      </c>
    </row>
    <row r="14" spans="1:9" x14ac:dyDescent="0.2">
      <c r="A14" s="385">
        <v>23</v>
      </c>
      <c r="B14" s="379">
        <f>ROUND(0.73*(6.558*LN(A14)-4),2)</f>
        <v>12.09</v>
      </c>
      <c r="C14" s="558">
        <v>30</v>
      </c>
      <c r="D14" s="388">
        <v>26835</v>
      </c>
      <c r="E14" s="389">
        <v>15931</v>
      </c>
      <c r="F14" s="388">
        <f>ROUND(12*1.3614*(1/B14*D14+1/C14*E14)+H14,0)</f>
        <v>45156</v>
      </c>
      <c r="G14" s="466">
        <f t="shared" si="0"/>
        <v>33008</v>
      </c>
      <c r="H14" s="465">
        <v>219</v>
      </c>
    </row>
    <row r="15" spans="1:9" x14ac:dyDescent="0.2">
      <c r="A15" s="385">
        <v>24</v>
      </c>
      <c r="B15" s="379">
        <f t="shared" ref="B15:B78" si="1">ROUND(0.73*(6.558*LN(A15)-4),2)</f>
        <v>12.29</v>
      </c>
      <c r="C15" s="558">
        <v>30</v>
      </c>
      <c r="D15" s="388">
        <v>26835</v>
      </c>
      <c r="E15" s="389">
        <v>15931</v>
      </c>
      <c r="F15" s="388">
        <f t="shared" ref="F15:F78" si="2">ROUND(12*1.3614*(1/B15*D15+1/C15*E15)+H15,0)</f>
        <v>44566</v>
      </c>
      <c r="G15" s="466">
        <f t="shared" si="0"/>
        <v>32574</v>
      </c>
      <c r="H15" s="465">
        <v>219</v>
      </c>
    </row>
    <row r="16" spans="1:9" x14ac:dyDescent="0.2">
      <c r="A16" s="378">
        <v>25</v>
      </c>
      <c r="B16" s="379">
        <f t="shared" si="1"/>
        <v>12.49</v>
      </c>
      <c r="C16" s="558">
        <v>30</v>
      </c>
      <c r="D16" s="388">
        <v>26835</v>
      </c>
      <c r="E16" s="389">
        <v>15931</v>
      </c>
      <c r="F16" s="388">
        <f t="shared" si="2"/>
        <v>43994</v>
      </c>
      <c r="G16" s="466">
        <f t="shared" si="0"/>
        <v>32155</v>
      </c>
      <c r="H16" s="465">
        <v>219</v>
      </c>
    </row>
    <row r="17" spans="1:8" x14ac:dyDescent="0.2">
      <c r="A17" s="385">
        <v>26</v>
      </c>
      <c r="B17" s="379">
        <f t="shared" si="1"/>
        <v>12.68</v>
      </c>
      <c r="C17" s="558">
        <v>30</v>
      </c>
      <c r="D17" s="388">
        <v>26835</v>
      </c>
      <c r="E17" s="389">
        <v>15931</v>
      </c>
      <c r="F17" s="388">
        <f t="shared" si="2"/>
        <v>43468</v>
      </c>
      <c r="G17" s="466">
        <f t="shared" si="0"/>
        <v>31768</v>
      </c>
      <c r="H17" s="465">
        <v>219</v>
      </c>
    </row>
    <row r="18" spans="1:8" x14ac:dyDescent="0.2">
      <c r="A18" s="385">
        <v>27</v>
      </c>
      <c r="B18" s="379">
        <f t="shared" si="1"/>
        <v>12.86</v>
      </c>
      <c r="C18" s="558">
        <v>30</v>
      </c>
      <c r="D18" s="388">
        <v>26835</v>
      </c>
      <c r="E18" s="389">
        <v>15931</v>
      </c>
      <c r="F18" s="388">
        <f t="shared" si="2"/>
        <v>42984</v>
      </c>
      <c r="G18" s="466">
        <f t="shared" si="0"/>
        <v>31413</v>
      </c>
      <c r="H18" s="465">
        <v>219</v>
      </c>
    </row>
    <row r="19" spans="1:8" x14ac:dyDescent="0.2">
      <c r="A19" s="378">
        <v>28</v>
      </c>
      <c r="B19" s="379">
        <f t="shared" si="1"/>
        <v>13.03</v>
      </c>
      <c r="C19" s="558">
        <v>30</v>
      </c>
      <c r="D19" s="388">
        <v>26835</v>
      </c>
      <c r="E19" s="389">
        <v>15931</v>
      </c>
      <c r="F19" s="388">
        <f t="shared" si="2"/>
        <v>42540</v>
      </c>
      <c r="G19" s="466">
        <f t="shared" si="0"/>
        <v>31086</v>
      </c>
      <c r="H19" s="465">
        <v>219</v>
      </c>
    </row>
    <row r="20" spans="1:8" x14ac:dyDescent="0.2">
      <c r="A20" s="385">
        <v>29</v>
      </c>
      <c r="B20" s="379">
        <f t="shared" si="1"/>
        <v>13.2</v>
      </c>
      <c r="C20" s="558">
        <v>30</v>
      </c>
      <c r="D20" s="388">
        <v>26835</v>
      </c>
      <c r="E20" s="389">
        <v>15931</v>
      </c>
      <c r="F20" s="388">
        <f t="shared" si="2"/>
        <v>42106</v>
      </c>
      <c r="G20" s="466">
        <f t="shared" si="0"/>
        <v>30768</v>
      </c>
      <c r="H20" s="465">
        <v>219</v>
      </c>
    </row>
    <row r="21" spans="1:8" x14ac:dyDescent="0.2">
      <c r="A21" s="385">
        <v>30</v>
      </c>
      <c r="B21" s="379">
        <f t="shared" si="1"/>
        <v>13.36</v>
      </c>
      <c r="C21" s="558">
        <v>30</v>
      </c>
      <c r="D21" s="388">
        <v>26835</v>
      </c>
      <c r="E21" s="389">
        <v>15931</v>
      </c>
      <c r="F21" s="388">
        <f t="shared" si="2"/>
        <v>41709</v>
      </c>
      <c r="G21" s="466">
        <f t="shared" si="0"/>
        <v>30476</v>
      </c>
      <c r="H21" s="465">
        <v>219</v>
      </c>
    </row>
    <row r="22" spans="1:8" x14ac:dyDescent="0.2">
      <c r="A22" s="378">
        <v>31</v>
      </c>
      <c r="B22" s="379">
        <f t="shared" si="1"/>
        <v>13.52</v>
      </c>
      <c r="C22" s="558">
        <v>30</v>
      </c>
      <c r="D22" s="388">
        <v>26835</v>
      </c>
      <c r="E22" s="389">
        <v>15931</v>
      </c>
      <c r="F22" s="388">
        <f t="shared" si="2"/>
        <v>41320</v>
      </c>
      <c r="G22" s="466">
        <f t="shared" si="0"/>
        <v>30190</v>
      </c>
      <c r="H22" s="465">
        <v>219</v>
      </c>
    </row>
    <row r="23" spans="1:8" x14ac:dyDescent="0.2">
      <c r="A23" s="385">
        <v>32</v>
      </c>
      <c r="B23" s="379">
        <f t="shared" si="1"/>
        <v>13.67</v>
      </c>
      <c r="C23" s="558">
        <v>30</v>
      </c>
      <c r="D23" s="388">
        <v>26835</v>
      </c>
      <c r="E23" s="389">
        <v>15931</v>
      </c>
      <c r="F23" s="388">
        <f t="shared" si="2"/>
        <v>40964</v>
      </c>
      <c r="G23" s="466">
        <f t="shared" si="0"/>
        <v>29929</v>
      </c>
      <c r="H23" s="465">
        <v>219</v>
      </c>
    </row>
    <row r="24" spans="1:8" x14ac:dyDescent="0.2">
      <c r="A24" s="385">
        <v>33</v>
      </c>
      <c r="B24" s="379">
        <f t="shared" si="1"/>
        <v>13.82</v>
      </c>
      <c r="C24" s="558">
        <v>30</v>
      </c>
      <c r="D24" s="388">
        <v>26835</v>
      </c>
      <c r="E24" s="389">
        <v>15931</v>
      </c>
      <c r="F24" s="388">
        <f t="shared" si="2"/>
        <v>40616</v>
      </c>
      <c r="G24" s="466">
        <f t="shared" si="0"/>
        <v>29673</v>
      </c>
      <c r="H24" s="465">
        <v>219</v>
      </c>
    </row>
    <row r="25" spans="1:8" x14ac:dyDescent="0.2">
      <c r="A25" s="378">
        <v>34</v>
      </c>
      <c r="B25" s="379">
        <f t="shared" si="1"/>
        <v>13.96</v>
      </c>
      <c r="C25" s="558">
        <v>30</v>
      </c>
      <c r="D25" s="388">
        <v>26835</v>
      </c>
      <c r="E25" s="389">
        <v>15931</v>
      </c>
      <c r="F25" s="388">
        <f t="shared" si="2"/>
        <v>40298</v>
      </c>
      <c r="G25" s="466">
        <f t="shared" si="0"/>
        <v>29440</v>
      </c>
      <c r="H25" s="465">
        <v>219</v>
      </c>
    </row>
    <row r="26" spans="1:8" x14ac:dyDescent="0.2">
      <c r="A26" s="385">
        <v>35</v>
      </c>
      <c r="B26" s="379">
        <f t="shared" si="1"/>
        <v>14.1</v>
      </c>
      <c r="C26" s="558">
        <v>30</v>
      </c>
      <c r="D26" s="388">
        <v>26835</v>
      </c>
      <c r="E26" s="389">
        <v>15931</v>
      </c>
      <c r="F26" s="388">
        <f t="shared" si="2"/>
        <v>39986</v>
      </c>
      <c r="G26" s="466">
        <f t="shared" si="0"/>
        <v>29211</v>
      </c>
      <c r="H26" s="465">
        <v>219</v>
      </c>
    </row>
    <row r="27" spans="1:8" x14ac:dyDescent="0.2">
      <c r="A27" s="385">
        <v>36</v>
      </c>
      <c r="B27" s="379">
        <f t="shared" si="1"/>
        <v>14.24</v>
      </c>
      <c r="C27" s="558">
        <v>30</v>
      </c>
      <c r="D27" s="388">
        <v>26835</v>
      </c>
      <c r="E27" s="389">
        <v>15931</v>
      </c>
      <c r="F27" s="388">
        <f t="shared" si="2"/>
        <v>39681</v>
      </c>
      <c r="G27" s="466">
        <f t="shared" si="0"/>
        <v>28986</v>
      </c>
      <c r="H27" s="465">
        <v>219</v>
      </c>
    </row>
    <row r="28" spans="1:8" x14ac:dyDescent="0.2">
      <c r="A28" s="378">
        <v>37</v>
      </c>
      <c r="B28" s="379">
        <f t="shared" si="1"/>
        <v>14.37</v>
      </c>
      <c r="C28" s="558">
        <v>30</v>
      </c>
      <c r="D28" s="388">
        <v>26835</v>
      </c>
      <c r="E28" s="389">
        <v>15931</v>
      </c>
      <c r="F28" s="388">
        <f t="shared" si="2"/>
        <v>39402</v>
      </c>
      <c r="G28" s="466">
        <f t="shared" si="0"/>
        <v>28782</v>
      </c>
      <c r="H28" s="465">
        <v>219</v>
      </c>
    </row>
    <row r="29" spans="1:8" x14ac:dyDescent="0.2">
      <c r="A29" s="385">
        <v>38</v>
      </c>
      <c r="B29" s="379">
        <f t="shared" si="1"/>
        <v>14.49</v>
      </c>
      <c r="C29" s="558">
        <v>30</v>
      </c>
      <c r="D29" s="388">
        <v>26835</v>
      </c>
      <c r="E29" s="389">
        <v>15931</v>
      </c>
      <c r="F29" s="388">
        <f t="shared" si="2"/>
        <v>39150</v>
      </c>
      <c r="G29" s="466">
        <f t="shared" si="0"/>
        <v>28596</v>
      </c>
      <c r="H29" s="465">
        <v>219</v>
      </c>
    </row>
    <row r="30" spans="1:8" x14ac:dyDescent="0.2">
      <c r="A30" s="385">
        <v>39</v>
      </c>
      <c r="B30" s="379">
        <f t="shared" si="1"/>
        <v>14.62</v>
      </c>
      <c r="C30" s="558">
        <v>30</v>
      </c>
      <c r="D30" s="388">
        <v>26835</v>
      </c>
      <c r="E30" s="389">
        <v>15931</v>
      </c>
      <c r="F30" s="388">
        <f t="shared" si="2"/>
        <v>38881</v>
      </c>
      <c r="G30" s="466">
        <f t="shared" si="0"/>
        <v>28398</v>
      </c>
      <c r="H30" s="465">
        <v>219</v>
      </c>
    </row>
    <row r="31" spans="1:8" x14ac:dyDescent="0.2">
      <c r="A31" s="378">
        <v>40</v>
      </c>
      <c r="B31" s="379">
        <f t="shared" si="1"/>
        <v>14.74</v>
      </c>
      <c r="C31" s="558">
        <v>30</v>
      </c>
      <c r="D31" s="388">
        <v>26835</v>
      </c>
      <c r="E31" s="389">
        <v>15931</v>
      </c>
      <c r="F31" s="388">
        <f t="shared" si="2"/>
        <v>38636</v>
      </c>
      <c r="G31" s="466">
        <f t="shared" si="0"/>
        <v>28219</v>
      </c>
      <c r="H31" s="465">
        <v>219</v>
      </c>
    </row>
    <row r="32" spans="1:8" x14ac:dyDescent="0.2">
      <c r="A32" s="385">
        <v>41</v>
      </c>
      <c r="B32" s="379">
        <f t="shared" si="1"/>
        <v>14.86</v>
      </c>
      <c r="C32" s="558">
        <v>30</v>
      </c>
      <c r="D32" s="388">
        <v>26835</v>
      </c>
      <c r="E32" s="389">
        <v>15931</v>
      </c>
      <c r="F32" s="388">
        <f t="shared" si="2"/>
        <v>38396</v>
      </c>
      <c r="G32" s="466">
        <f t="shared" si="0"/>
        <v>28043</v>
      </c>
      <c r="H32" s="465">
        <v>219</v>
      </c>
    </row>
    <row r="33" spans="1:8" x14ac:dyDescent="0.2">
      <c r="A33" s="385">
        <v>42</v>
      </c>
      <c r="B33" s="379">
        <f t="shared" si="1"/>
        <v>14.97</v>
      </c>
      <c r="C33" s="558">
        <v>30</v>
      </c>
      <c r="D33" s="388">
        <v>26835</v>
      </c>
      <c r="E33" s="389">
        <v>15931</v>
      </c>
      <c r="F33" s="388">
        <f t="shared" si="2"/>
        <v>38179</v>
      </c>
      <c r="G33" s="466">
        <f t="shared" si="0"/>
        <v>27883</v>
      </c>
      <c r="H33" s="465">
        <v>219</v>
      </c>
    </row>
    <row r="34" spans="1:8" x14ac:dyDescent="0.2">
      <c r="A34" s="378">
        <v>43</v>
      </c>
      <c r="B34" s="379">
        <f t="shared" si="1"/>
        <v>15.09</v>
      </c>
      <c r="C34" s="558">
        <v>30</v>
      </c>
      <c r="D34" s="388">
        <v>26835</v>
      </c>
      <c r="E34" s="389">
        <v>15931</v>
      </c>
      <c r="F34" s="388">
        <f t="shared" si="2"/>
        <v>37947</v>
      </c>
      <c r="G34" s="466">
        <f t="shared" si="0"/>
        <v>27712</v>
      </c>
      <c r="H34" s="465">
        <v>219</v>
      </c>
    </row>
    <row r="35" spans="1:8" x14ac:dyDescent="0.2">
      <c r="A35" s="385">
        <v>44</v>
      </c>
      <c r="B35" s="379">
        <f t="shared" si="1"/>
        <v>15.2</v>
      </c>
      <c r="C35" s="558">
        <v>30</v>
      </c>
      <c r="D35" s="388">
        <v>26835</v>
      </c>
      <c r="E35" s="389">
        <v>15931</v>
      </c>
      <c r="F35" s="388">
        <f t="shared" si="2"/>
        <v>37736</v>
      </c>
      <c r="G35" s="466">
        <f t="shared" si="0"/>
        <v>27558</v>
      </c>
      <c r="H35" s="465">
        <v>219</v>
      </c>
    </row>
    <row r="36" spans="1:8" x14ac:dyDescent="0.2">
      <c r="A36" s="385">
        <v>45</v>
      </c>
      <c r="B36" s="379">
        <f t="shared" si="1"/>
        <v>15.3</v>
      </c>
      <c r="C36" s="558">
        <v>30</v>
      </c>
      <c r="D36" s="388">
        <v>26835</v>
      </c>
      <c r="E36" s="389">
        <v>15931</v>
      </c>
      <c r="F36" s="388">
        <f t="shared" si="2"/>
        <v>37548</v>
      </c>
      <c r="G36" s="466">
        <f t="shared" si="0"/>
        <v>27419</v>
      </c>
      <c r="H36" s="465">
        <v>219</v>
      </c>
    </row>
    <row r="37" spans="1:8" x14ac:dyDescent="0.2">
      <c r="A37" s="378">
        <v>46</v>
      </c>
      <c r="B37" s="379">
        <f t="shared" si="1"/>
        <v>15.41</v>
      </c>
      <c r="C37" s="558">
        <v>30</v>
      </c>
      <c r="D37" s="388">
        <v>26835</v>
      </c>
      <c r="E37" s="389">
        <v>15931</v>
      </c>
      <c r="F37" s="388">
        <f t="shared" si="2"/>
        <v>37343</v>
      </c>
      <c r="G37" s="466">
        <f t="shared" si="0"/>
        <v>27269</v>
      </c>
      <c r="H37" s="465">
        <v>219</v>
      </c>
    </row>
    <row r="38" spans="1:8" x14ac:dyDescent="0.2">
      <c r="A38" s="385">
        <v>47</v>
      </c>
      <c r="B38" s="379">
        <f t="shared" si="1"/>
        <v>15.51</v>
      </c>
      <c r="C38" s="558">
        <v>30</v>
      </c>
      <c r="D38" s="388">
        <v>26835</v>
      </c>
      <c r="E38" s="389">
        <v>15931</v>
      </c>
      <c r="F38" s="388">
        <f t="shared" si="2"/>
        <v>37160</v>
      </c>
      <c r="G38" s="466">
        <f t="shared" si="0"/>
        <v>27134</v>
      </c>
      <c r="H38" s="465">
        <v>219</v>
      </c>
    </row>
    <row r="39" spans="1:8" x14ac:dyDescent="0.2">
      <c r="A39" s="385">
        <v>48</v>
      </c>
      <c r="B39" s="379">
        <f t="shared" si="1"/>
        <v>15.61</v>
      </c>
      <c r="C39" s="558">
        <v>30</v>
      </c>
      <c r="D39" s="388">
        <v>26835</v>
      </c>
      <c r="E39" s="389">
        <v>15931</v>
      </c>
      <c r="F39" s="388">
        <f t="shared" si="2"/>
        <v>36979</v>
      </c>
      <c r="G39" s="466">
        <f t="shared" si="0"/>
        <v>27001</v>
      </c>
      <c r="H39" s="465">
        <v>219</v>
      </c>
    </row>
    <row r="40" spans="1:8" x14ac:dyDescent="0.2">
      <c r="A40" s="378">
        <v>49</v>
      </c>
      <c r="B40" s="379">
        <f t="shared" si="1"/>
        <v>15.71</v>
      </c>
      <c r="C40" s="558">
        <v>30</v>
      </c>
      <c r="D40" s="388">
        <v>26835</v>
      </c>
      <c r="E40" s="389">
        <v>15931</v>
      </c>
      <c r="F40" s="388">
        <f t="shared" si="2"/>
        <v>36800</v>
      </c>
      <c r="G40" s="466">
        <f t="shared" si="0"/>
        <v>26870</v>
      </c>
      <c r="H40" s="465">
        <v>219</v>
      </c>
    </row>
    <row r="41" spans="1:8" x14ac:dyDescent="0.2">
      <c r="A41" s="385">
        <v>50</v>
      </c>
      <c r="B41" s="379">
        <f t="shared" si="1"/>
        <v>15.81</v>
      </c>
      <c r="C41" s="558">
        <v>30</v>
      </c>
      <c r="D41" s="388">
        <v>26835</v>
      </c>
      <c r="E41" s="389">
        <v>15931</v>
      </c>
      <c r="F41" s="388">
        <f t="shared" si="2"/>
        <v>36624</v>
      </c>
      <c r="G41" s="466">
        <f t="shared" si="0"/>
        <v>26741</v>
      </c>
      <c r="H41" s="465">
        <v>219</v>
      </c>
    </row>
    <row r="42" spans="1:8" x14ac:dyDescent="0.2">
      <c r="A42" s="385">
        <v>51</v>
      </c>
      <c r="B42" s="379">
        <f t="shared" si="1"/>
        <v>15.9</v>
      </c>
      <c r="C42" s="558">
        <v>30</v>
      </c>
      <c r="D42" s="388">
        <v>26835</v>
      </c>
      <c r="E42" s="389">
        <v>15931</v>
      </c>
      <c r="F42" s="388">
        <f t="shared" si="2"/>
        <v>36467</v>
      </c>
      <c r="G42" s="466">
        <f t="shared" si="0"/>
        <v>26625</v>
      </c>
      <c r="H42" s="465">
        <v>219</v>
      </c>
    </row>
    <row r="43" spans="1:8" x14ac:dyDescent="0.2">
      <c r="A43" s="378">
        <v>52</v>
      </c>
      <c r="B43" s="379">
        <f t="shared" si="1"/>
        <v>16</v>
      </c>
      <c r="C43" s="558">
        <v>30</v>
      </c>
      <c r="D43" s="388">
        <v>26835</v>
      </c>
      <c r="E43" s="389">
        <v>15931</v>
      </c>
      <c r="F43" s="388">
        <f t="shared" si="2"/>
        <v>36294</v>
      </c>
      <c r="G43" s="466">
        <f t="shared" si="0"/>
        <v>26499</v>
      </c>
      <c r="H43" s="465">
        <v>219</v>
      </c>
    </row>
    <row r="44" spans="1:8" x14ac:dyDescent="0.2">
      <c r="A44" s="385">
        <v>53</v>
      </c>
      <c r="B44" s="379">
        <f t="shared" si="1"/>
        <v>16.09</v>
      </c>
      <c r="C44" s="558">
        <v>30</v>
      </c>
      <c r="D44" s="388">
        <v>26835</v>
      </c>
      <c r="E44" s="389">
        <v>15931</v>
      </c>
      <c r="F44" s="388">
        <f t="shared" si="2"/>
        <v>36141</v>
      </c>
      <c r="G44" s="466">
        <f t="shared" si="0"/>
        <v>26386</v>
      </c>
      <c r="H44" s="465">
        <v>219</v>
      </c>
    </row>
    <row r="45" spans="1:8" x14ac:dyDescent="0.2">
      <c r="A45" s="385">
        <v>54</v>
      </c>
      <c r="B45" s="379">
        <f t="shared" si="1"/>
        <v>16.18</v>
      </c>
      <c r="C45" s="558">
        <v>30</v>
      </c>
      <c r="D45" s="388">
        <v>26835</v>
      </c>
      <c r="E45" s="389">
        <v>15931</v>
      </c>
      <c r="F45" s="388">
        <f t="shared" si="2"/>
        <v>35989</v>
      </c>
      <c r="G45" s="466">
        <f t="shared" si="0"/>
        <v>26275</v>
      </c>
      <c r="H45" s="465">
        <v>219</v>
      </c>
    </row>
    <row r="46" spans="1:8" x14ac:dyDescent="0.2">
      <c r="A46" s="378">
        <v>55</v>
      </c>
      <c r="B46" s="379">
        <f t="shared" si="1"/>
        <v>16.260000000000002</v>
      </c>
      <c r="C46" s="558">
        <v>30</v>
      </c>
      <c r="D46" s="388">
        <v>26835</v>
      </c>
      <c r="E46" s="389">
        <v>15931</v>
      </c>
      <c r="F46" s="388">
        <f t="shared" si="2"/>
        <v>35856</v>
      </c>
      <c r="G46" s="466">
        <f t="shared" si="0"/>
        <v>26177</v>
      </c>
      <c r="H46" s="465">
        <v>219</v>
      </c>
    </row>
    <row r="47" spans="1:8" x14ac:dyDescent="0.2">
      <c r="A47" s="385">
        <v>56</v>
      </c>
      <c r="B47" s="379">
        <f t="shared" si="1"/>
        <v>16.350000000000001</v>
      </c>
      <c r="C47" s="558">
        <v>30</v>
      </c>
      <c r="D47" s="388">
        <v>26835</v>
      </c>
      <c r="E47" s="389">
        <v>15931</v>
      </c>
      <c r="F47" s="388">
        <f t="shared" si="2"/>
        <v>35708</v>
      </c>
      <c r="G47" s="466">
        <f t="shared" si="0"/>
        <v>26068</v>
      </c>
      <c r="H47" s="465">
        <v>219</v>
      </c>
    </row>
    <row r="48" spans="1:8" x14ac:dyDescent="0.2">
      <c r="A48" s="385">
        <v>57</v>
      </c>
      <c r="B48" s="379">
        <f t="shared" si="1"/>
        <v>16.440000000000001</v>
      </c>
      <c r="C48" s="558">
        <v>30</v>
      </c>
      <c r="D48" s="388">
        <v>26835</v>
      </c>
      <c r="E48" s="389">
        <v>15931</v>
      </c>
      <c r="F48" s="388">
        <f t="shared" si="2"/>
        <v>35561</v>
      </c>
      <c r="G48" s="466">
        <f t="shared" si="0"/>
        <v>25960</v>
      </c>
      <c r="H48" s="465">
        <v>219</v>
      </c>
    </row>
    <row r="49" spans="1:8" x14ac:dyDescent="0.2">
      <c r="A49" s="378">
        <v>58</v>
      </c>
      <c r="B49" s="379">
        <f t="shared" si="1"/>
        <v>16.52</v>
      </c>
      <c r="C49" s="558">
        <v>30</v>
      </c>
      <c r="D49" s="388">
        <v>26835</v>
      </c>
      <c r="E49" s="389">
        <v>15931</v>
      </c>
      <c r="F49" s="388">
        <f t="shared" si="2"/>
        <v>35432</v>
      </c>
      <c r="G49" s="466">
        <f t="shared" si="0"/>
        <v>25865</v>
      </c>
      <c r="H49" s="465">
        <v>219</v>
      </c>
    </row>
    <row r="50" spans="1:8" x14ac:dyDescent="0.2">
      <c r="A50" s="385">
        <v>59</v>
      </c>
      <c r="B50" s="379">
        <f t="shared" si="1"/>
        <v>16.600000000000001</v>
      </c>
      <c r="C50" s="558">
        <v>30</v>
      </c>
      <c r="D50" s="388">
        <v>26835</v>
      </c>
      <c r="E50" s="389">
        <v>15931</v>
      </c>
      <c r="F50" s="388">
        <f t="shared" si="2"/>
        <v>35304</v>
      </c>
      <c r="G50" s="466">
        <f t="shared" si="0"/>
        <v>25771</v>
      </c>
      <c r="H50" s="465">
        <v>219</v>
      </c>
    </row>
    <row r="51" spans="1:8" x14ac:dyDescent="0.2">
      <c r="A51" s="385">
        <v>60</v>
      </c>
      <c r="B51" s="379">
        <f t="shared" si="1"/>
        <v>16.68</v>
      </c>
      <c r="C51" s="558">
        <v>30</v>
      </c>
      <c r="D51" s="388">
        <v>26835</v>
      </c>
      <c r="E51" s="389">
        <v>15931</v>
      </c>
      <c r="F51" s="388">
        <f t="shared" si="2"/>
        <v>35177</v>
      </c>
      <c r="G51" s="466">
        <f t="shared" si="0"/>
        <v>25678</v>
      </c>
      <c r="H51" s="465">
        <v>219</v>
      </c>
    </row>
    <row r="52" spans="1:8" x14ac:dyDescent="0.2">
      <c r="A52" s="378">
        <v>61</v>
      </c>
      <c r="B52" s="379">
        <f t="shared" si="1"/>
        <v>16.760000000000002</v>
      </c>
      <c r="C52" s="558">
        <v>30</v>
      </c>
      <c r="D52" s="388">
        <v>26835</v>
      </c>
      <c r="E52" s="389">
        <v>15931</v>
      </c>
      <c r="F52" s="388">
        <f t="shared" si="2"/>
        <v>35052</v>
      </c>
      <c r="G52" s="466">
        <f t="shared" si="0"/>
        <v>25586</v>
      </c>
      <c r="H52" s="465">
        <v>219</v>
      </c>
    </row>
    <row r="53" spans="1:8" x14ac:dyDescent="0.2">
      <c r="A53" s="385">
        <v>62</v>
      </c>
      <c r="B53" s="379">
        <f t="shared" si="1"/>
        <v>16.84</v>
      </c>
      <c r="C53" s="558">
        <v>30</v>
      </c>
      <c r="D53" s="388">
        <v>26835</v>
      </c>
      <c r="E53" s="389">
        <v>15931</v>
      </c>
      <c r="F53" s="388">
        <f t="shared" si="2"/>
        <v>34928</v>
      </c>
      <c r="G53" s="466">
        <f t="shared" si="0"/>
        <v>25495</v>
      </c>
      <c r="H53" s="465">
        <v>219</v>
      </c>
    </row>
    <row r="54" spans="1:8" x14ac:dyDescent="0.2">
      <c r="A54" s="385">
        <v>63</v>
      </c>
      <c r="B54" s="379">
        <f t="shared" si="1"/>
        <v>16.91</v>
      </c>
      <c r="C54" s="558">
        <v>30</v>
      </c>
      <c r="D54" s="388">
        <v>26835</v>
      </c>
      <c r="E54" s="389">
        <v>15931</v>
      </c>
      <c r="F54" s="388">
        <f t="shared" si="2"/>
        <v>34820</v>
      </c>
      <c r="G54" s="466">
        <f t="shared" si="0"/>
        <v>25416</v>
      </c>
      <c r="H54" s="465">
        <v>219</v>
      </c>
    </row>
    <row r="55" spans="1:8" x14ac:dyDescent="0.2">
      <c r="A55" s="378">
        <v>64</v>
      </c>
      <c r="B55" s="379">
        <f t="shared" si="1"/>
        <v>16.989999999999998</v>
      </c>
      <c r="C55" s="558">
        <v>30</v>
      </c>
      <c r="D55" s="388">
        <v>26835</v>
      </c>
      <c r="E55" s="389">
        <v>15931</v>
      </c>
      <c r="F55" s="388">
        <f t="shared" si="2"/>
        <v>34698</v>
      </c>
      <c r="G55" s="466">
        <f t="shared" si="0"/>
        <v>25326</v>
      </c>
      <c r="H55" s="465">
        <v>219</v>
      </c>
    </row>
    <row r="56" spans="1:8" x14ac:dyDescent="0.2">
      <c r="A56" s="385">
        <v>65</v>
      </c>
      <c r="B56" s="379">
        <f t="shared" si="1"/>
        <v>17.059999999999999</v>
      </c>
      <c r="C56" s="558">
        <v>30</v>
      </c>
      <c r="D56" s="388">
        <v>26835</v>
      </c>
      <c r="E56" s="389">
        <v>15931</v>
      </c>
      <c r="F56" s="388">
        <f t="shared" si="2"/>
        <v>34592</v>
      </c>
      <c r="G56" s="466">
        <f t="shared" si="0"/>
        <v>25248</v>
      </c>
      <c r="H56" s="465">
        <v>219</v>
      </c>
    </row>
    <row r="57" spans="1:8" x14ac:dyDescent="0.2">
      <c r="A57" s="385">
        <v>66</v>
      </c>
      <c r="B57" s="379">
        <f t="shared" si="1"/>
        <v>17.14</v>
      </c>
      <c r="C57" s="558">
        <v>30</v>
      </c>
      <c r="D57" s="388">
        <v>26835</v>
      </c>
      <c r="E57" s="389">
        <v>15931</v>
      </c>
      <c r="F57" s="388">
        <f t="shared" si="2"/>
        <v>34472</v>
      </c>
      <c r="G57" s="466">
        <f t="shared" si="0"/>
        <v>25160</v>
      </c>
      <c r="H57" s="465">
        <v>219</v>
      </c>
    </row>
    <row r="58" spans="1:8" x14ac:dyDescent="0.2">
      <c r="A58" s="378">
        <v>67</v>
      </c>
      <c r="B58" s="379">
        <f t="shared" si="1"/>
        <v>17.21</v>
      </c>
      <c r="C58" s="558">
        <v>30</v>
      </c>
      <c r="D58" s="388">
        <v>26835</v>
      </c>
      <c r="E58" s="389">
        <v>15931</v>
      </c>
      <c r="F58" s="388">
        <f t="shared" si="2"/>
        <v>34368</v>
      </c>
      <c r="G58" s="466">
        <f t="shared" si="0"/>
        <v>25084</v>
      </c>
      <c r="H58" s="465">
        <v>219</v>
      </c>
    </row>
    <row r="59" spans="1:8" x14ac:dyDescent="0.2">
      <c r="A59" s="385">
        <v>68</v>
      </c>
      <c r="B59" s="379">
        <f t="shared" si="1"/>
        <v>17.28</v>
      </c>
      <c r="C59" s="558">
        <v>30</v>
      </c>
      <c r="D59" s="388">
        <v>26835</v>
      </c>
      <c r="E59" s="389">
        <v>15931</v>
      </c>
      <c r="F59" s="388">
        <f t="shared" si="2"/>
        <v>34265</v>
      </c>
      <c r="G59" s="466">
        <f t="shared" si="0"/>
        <v>25008</v>
      </c>
      <c r="H59" s="465">
        <v>219</v>
      </c>
    </row>
    <row r="60" spans="1:8" x14ac:dyDescent="0.2">
      <c r="A60" s="385">
        <v>69</v>
      </c>
      <c r="B60" s="379">
        <f t="shared" si="1"/>
        <v>17.350000000000001</v>
      </c>
      <c r="C60" s="558">
        <v>30</v>
      </c>
      <c r="D60" s="388">
        <v>26835</v>
      </c>
      <c r="E60" s="389">
        <v>15931</v>
      </c>
      <c r="F60" s="388">
        <f t="shared" si="2"/>
        <v>34162</v>
      </c>
      <c r="G60" s="466">
        <f t="shared" si="0"/>
        <v>24933</v>
      </c>
      <c r="H60" s="465">
        <v>219</v>
      </c>
    </row>
    <row r="61" spans="1:8" x14ac:dyDescent="0.2">
      <c r="A61" s="378">
        <v>70</v>
      </c>
      <c r="B61" s="379">
        <f t="shared" si="1"/>
        <v>17.420000000000002</v>
      </c>
      <c r="C61" s="558">
        <v>30</v>
      </c>
      <c r="D61" s="388">
        <v>26835</v>
      </c>
      <c r="E61" s="389">
        <v>15931</v>
      </c>
      <c r="F61" s="388">
        <f t="shared" si="2"/>
        <v>34061</v>
      </c>
      <c r="G61" s="466">
        <f t="shared" si="0"/>
        <v>24858</v>
      </c>
      <c r="H61" s="465">
        <v>219</v>
      </c>
    </row>
    <row r="62" spans="1:8" x14ac:dyDescent="0.2">
      <c r="A62" s="385">
        <v>71</v>
      </c>
      <c r="B62" s="379">
        <f t="shared" si="1"/>
        <v>17.489999999999998</v>
      </c>
      <c r="C62" s="558">
        <v>30</v>
      </c>
      <c r="D62" s="388">
        <v>26835</v>
      </c>
      <c r="E62" s="389">
        <v>15931</v>
      </c>
      <c r="F62" s="388">
        <f t="shared" si="2"/>
        <v>33960</v>
      </c>
      <c r="G62" s="466">
        <f t="shared" si="0"/>
        <v>24784</v>
      </c>
      <c r="H62" s="465">
        <v>219</v>
      </c>
    </row>
    <row r="63" spans="1:8" x14ac:dyDescent="0.2">
      <c r="A63" s="385">
        <v>72</v>
      </c>
      <c r="B63" s="379">
        <f t="shared" si="1"/>
        <v>17.55</v>
      </c>
      <c r="C63" s="558">
        <v>30</v>
      </c>
      <c r="D63" s="388">
        <v>26835</v>
      </c>
      <c r="E63" s="389">
        <v>15931</v>
      </c>
      <c r="F63" s="388">
        <f t="shared" si="2"/>
        <v>33874</v>
      </c>
      <c r="G63" s="466">
        <f t="shared" si="0"/>
        <v>24721</v>
      </c>
      <c r="H63" s="465">
        <v>219</v>
      </c>
    </row>
    <row r="64" spans="1:8" x14ac:dyDescent="0.2">
      <c r="A64" s="378">
        <v>73</v>
      </c>
      <c r="B64" s="379">
        <f t="shared" si="1"/>
        <v>17.62</v>
      </c>
      <c r="C64" s="558">
        <v>30</v>
      </c>
      <c r="D64" s="388">
        <v>26835</v>
      </c>
      <c r="E64" s="389">
        <v>15931</v>
      </c>
      <c r="F64" s="388">
        <f t="shared" si="2"/>
        <v>33775</v>
      </c>
      <c r="G64" s="466">
        <f t="shared" si="0"/>
        <v>24648</v>
      </c>
      <c r="H64" s="465">
        <v>219</v>
      </c>
    </row>
    <row r="65" spans="1:8" x14ac:dyDescent="0.2">
      <c r="A65" s="385">
        <v>74</v>
      </c>
      <c r="B65" s="379">
        <f t="shared" si="1"/>
        <v>17.690000000000001</v>
      </c>
      <c r="C65" s="558">
        <v>30</v>
      </c>
      <c r="D65" s="388">
        <v>26835</v>
      </c>
      <c r="E65" s="389">
        <v>15931</v>
      </c>
      <c r="F65" s="388">
        <f t="shared" si="2"/>
        <v>33677</v>
      </c>
      <c r="G65" s="466">
        <f t="shared" si="0"/>
        <v>24576</v>
      </c>
      <c r="H65" s="465">
        <v>219</v>
      </c>
    </row>
    <row r="66" spans="1:8" x14ac:dyDescent="0.2">
      <c r="A66" s="385">
        <v>75</v>
      </c>
      <c r="B66" s="379">
        <f t="shared" si="1"/>
        <v>17.75</v>
      </c>
      <c r="C66" s="558">
        <v>30</v>
      </c>
      <c r="D66" s="388">
        <v>26835</v>
      </c>
      <c r="E66" s="389">
        <v>15931</v>
      </c>
      <c r="F66" s="388">
        <f t="shared" si="2"/>
        <v>33593</v>
      </c>
      <c r="G66" s="466">
        <f t="shared" si="0"/>
        <v>24514</v>
      </c>
      <c r="H66" s="465">
        <v>219</v>
      </c>
    </row>
    <row r="67" spans="1:8" x14ac:dyDescent="0.2">
      <c r="A67" s="378">
        <v>76</v>
      </c>
      <c r="B67" s="379">
        <f t="shared" si="1"/>
        <v>17.809999999999999</v>
      </c>
      <c r="C67" s="558">
        <v>30</v>
      </c>
      <c r="D67" s="388">
        <v>26835</v>
      </c>
      <c r="E67" s="389">
        <v>15931</v>
      </c>
      <c r="F67" s="388">
        <f t="shared" si="2"/>
        <v>33510</v>
      </c>
      <c r="G67" s="466">
        <f t="shared" si="0"/>
        <v>24453</v>
      </c>
      <c r="H67" s="465">
        <v>219</v>
      </c>
    </row>
    <row r="68" spans="1:8" x14ac:dyDescent="0.2">
      <c r="A68" s="385">
        <v>77</v>
      </c>
      <c r="B68" s="379">
        <f t="shared" si="1"/>
        <v>17.88</v>
      </c>
      <c r="C68" s="558">
        <v>30</v>
      </c>
      <c r="D68" s="388">
        <v>26835</v>
      </c>
      <c r="E68" s="389">
        <v>15931</v>
      </c>
      <c r="F68" s="388">
        <f t="shared" si="2"/>
        <v>33413</v>
      </c>
      <c r="G68" s="466">
        <f t="shared" si="0"/>
        <v>24382</v>
      </c>
      <c r="H68" s="465">
        <v>219</v>
      </c>
    </row>
    <row r="69" spans="1:8" x14ac:dyDescent="0.2">
      <c r="A69" s="385">
        <v>78</v>
      </c>
      <c r="B69" s="379">
        <f t="shared" si="1"/>
        <v>17.940000000000001</v>
      </c>
      <c r="C69" s="558">
        <v>30</v>
      </c>
      <c r="D69" s="388">
        <v>26835</v>
      </c>
      <c r="E69" s="389">
        <v>15931</v>
      </c>
      <c r="F69" s="388">
        <f t="shared" si="2"/>
        <v>33331</v>
      </c>
      <c r="G69" s="466">
        <f t="shared" si="0"/>
        <v>24322</v>
      </c>
      <c r="H69" s="465">
        <v>219</v>
      </c>
    </row>
    <row r="70" spans="1:8" x14ac:dyDescent="0.2">
      <c r="A70" s="378">
        <v>79</v>
      </c>
      <c r="B70" s="379">
        <f t="shared" si="1"/>
        <v>18</v>
      </c>
      <c r="C70" s="558">
        <v>30</v>
      </c>
      <c r="D70" s="388">
        <v>26835</v>
      </c>
      <c r="E70" s="389">
        <v>15931</v>
      </c>
      <c r="F70" s="388">
        <f t="shared" si="2"/>
        <v>33250</v>
      </c>
      <c r="G70" s="466">
        <f t="shared" si="0"/>
        <v>24262</v>
      </c>
      <c r="H70" s="465">
        <v>219</v>
      </c>
    </row>
    <row r="71" spans="1:8" x14ac:dyDescent="0.2">
      <c r="A71" s="385">
        <v>80</v>
      </c>
      <c r="B71" s="379">
        <f t="shared" si="1"/>
        <v>18.059999999999999</v>
      </c>
      <c r="C71" s="558">
        <v>30</v>
      </c>
      <c r="D71" s="388">
        <v>26835</v>
      </c>
      <c r="E71" s="389">
        <v>15931</v>
      </c>
      <c r="F71" s="388">
        <f t="shared" si="2"/>
        <v>33169</v>
      </c>
      <c r="G71" s="466">
        <f t="shared" si="0"/>
        <v>24203</v>
      </c>
      <c r="H71" s="465">
        <v>219</v>
      </c>
    </row>
    <row r="72" spans="1:8" x14ac:dyDescent="0.2">
      <c r="A72" s="385">
        <v>81</v>
      </c>
      <c r="B72" s="379">
        <f t="shared" si="1"/>
        <v>18.12</v>
      </c>
      <c r="C72" s="558">
        <v>30</v>
      </c>
      <c r="D72" s="388">
        <v>26835</v>
      </c>
      <c r="E72" s="389">
        <v>15931</v>
      </c>
      <c r="F72" s="388">
        <f t="shared" si="2"/>
        <v>33089</v>
      </c>
      <c r="G72" s="466">
        <f t="shared" si="0"/>
        <v>24144</v>
      </c>
      <c r="H72" s="465">
        <v>219</v>
      </c>
    </row>
    <row r="73" spans="1:8" x14ac:dyDescent="0.2">
      <c r="A73" s="378">
        <v>82</v>
      </c>
      <c r="B73" s="379">
        <f t="shared" si="1"/>
        <v>18.18</v>
      </c>
      <c r="C73" s="558">
        <v>30</v>
      </c>
      <c r="D73" s="388">
        <v>26835</v>
      </c>
      <c r="E73" s="389">
        <v>15931</v>
      </c>
      <c r="F73" s="388">
        <f t="shared" si="2"/>
        <v>33009</v>
      </c>
      <c r="G73" s="466">
        <f t="shared" si="0"/>
        <v>24085</v>
      </c>
      <c r="H73" s="465">
        <v>219</v>
      </c>
    </row>
    <row r="74" spans="1:8" x14ac:dyDescent="0.2">
      <c r="A74" s="385">
        <v>83</v>
      </c>
      <c r="B74" s="379">
        <f t="shared" si="1"/>
        <v>18.23</v>
      </c>
      <c r="C74" s="558">
        <v>30</v>
      </c>
      <c r="D74" s="388">
        <v>26835</v>
      </c>
      <c r="E74" s="389">
        <v>15931</v>
      </c>
      <c r="F74" s="388">
        <f t="shared" si="2"/>
        <v>32943</v>
      </c>
      <c r="G74" s="466">
        <f t="shared" si="0"/>
        <v>24037</v>
      </c>
      <c r="H74" s="465">
        <v>219</v>
      </c>
    </row>
    <row r="75" spans="1:8" x14ac:dyDescent="0.2">
      <c r="A75" s="385">
        <v>84</v>
      </c>
      <c r="B75" s="379">
        <f t="shared" si="1"/>
        <v>18.29</v>
      </c>
      <c r="C75" s="558">
        <v>30</v>
      </c>
      <c r="D75" s="388">
        <v>26835</v>
      </c>
      <c r="E75" s="389">
        <v>15931</v>
      </c>
      <c r="F75" s="388">
        <f t="shared" si="2"/>
        <v>32864</v>
      </c>
      <c r="G75" s="466">
        <f t="shared" si="0"/>
        <v>23979</v>
      </c>
      <c r="H75" s="465">
        <v>219</v>
      </c>
    </row>
    <row r="76" spans="1:8" x14ac:dyDescent="0.2">
      <c r="A76" s="378">
        <v>85</v>
      </c>
      <c r="B76" s="379">
        <f t="shared" si="1"/>
        <v>18.350000000000001</v>
      </c>
      <c r="C76" s="558">
        <v>30</v>
      </c>
      <c r="D76" s="388">
        <v>26835</v>
      </c>
      <c r="E76" s="389">
        <v>15931</v>
      </c>
      <c r="F76" s="388">
        <f t="shared" si="2"/>
        <v>32785</v>
      </c>
      <c r="G76" s="466">
        <f t="shared" si="0"/>
        <v>23921</v>
      </c>
      <c r="H76" s="465">
        <v>219</v>
      </c>
    </row>
    <row r="77" spans="1:8" x14ac:dyDescent="0.2">
      <c r="A77" s="385">
        <v>86</v>
      </c>
      <c r="B77" s="379">
        <f t="shared" si="1"/>
        <v>18.399999999999999</v>
      </c>
      <c r="C77" s="558">
        <v>30</v>
      </c>
      <c r="D77" s="388">
        <v>26835</v>
      </c>
      <c r="E77" s="389">
        <v>15931</v>
      </c>
      <c r="F77" s="388">
        <f t="shared" si="2"/>
        <v>32720</v>
      </c>
      <c r="G77" s="466">
        <f t="shared" ref="G77:G140" si="3">ROUND(12*(1/B77*D77+1/C77*E77),0)</f>
        <v>23873</v>
      </c>
      <c r="H77" s="465">
        <v>219</v>
      </c>
    </row>
    <row r="78" spans="1:8" x14ac:dyDescent="0.2">
      <c r="A78" s="385">
        <v>87</v>
      </c>
      <c r="B78" s="379">
        <f t="shared" si="1"/>
        <v>18.46</v>
      </c>
      <c r="C78" s="558">
        <v>30</v>
      </c>
      <c r="D78" s="388">
        <v>26835</v>
      </c>
      <c r="E78" s="389">
        <v>15931</v>
      </c>
      <c r="F78" s="388">
        <f t="shared" si="2"/>
        <v>32643</v>
      </c>
      <c r="G78" s="466">
        <f t="shared" si="3"/>
        <v>23817</v>
      </c>
      <c r="H78" s="465">
        <v>219</v>
      </c>
    </row>
    <row r="79" spans="1:8" x14ac:dyDescent="0.2">
      <c r="A79" s="378">
        <v>88</v>
      </c>
      <c r="B79" s="379">
        <f t="shared" ref="B79:B142" si="4">ROUND(0.73*(6.558*LN(A79)-4),2)</f>
        <v>18.510000000000002</v>
      </c>
      <c r="C79" s="558">
        <v>30</v>
      </c>
      <c r="D79" s="388">
        <v>26835</v>
      </c>
      <c r="E79" s="389">
        <v>15931</v>
      </c>
      <c r="F79" s="388">
        <f t="shared" ref="F79:F142" si="5">ROUND(12*1.3614*(1/B79*D79+1/C79*E79)+H79,0)</f>
        <v>32579</v>
      </c>
      <c r="G79" s="466">
        <f t="shared" si="3"/>
        <v>23769</v>
      </c>
      <c r="H79" s="465">
        <v>219</v>
      </c>
    </row>
    <row r="80" spans="1:8" x14ac:dyDescent="0.2">
      <c r="A80" s="385">
        <v>89</v>
      </c>
      <c r="B80" s="379">
        <f t="shared" si="4"/>
        <v>18.57</v>
      </c>
      <c r="C80" s="558">
        <v>30</v>
      </c>
      <c r="D80" s="388">
        <v>26835</v>
      </c>
      <c r="E80" s="389">
        <v>15931</v>
      </c>
      <c r="F80" s="388">
        <f t="shared" si="5"/>
        <v>32502</v>
      </c>
      <c r="G80" s="466">
        <f t="shared" si="3"/>
        <v>23713</v>
      </c>
      <c r="H80" s="465">
        <v>219</v>
      </c>
    </row>
    <row r="81" spans="1:8" x14ac:dyDescent="0.2">
      <c r="A81" s="385">
        <v>90</v>
      </c>
      <c r="B81" s="379">
        <f t="shared" si="4"/>
        <v>18.62</v>
      </c>
      <c r="C81" s="558">
        <v>30</v>
      </c>
      <c r="D81" s="388">
        <v>26835</v>
      </c>
      <c r="E81" s="389">
        <v>15931</v>
      </c>
      <c r="F81" s="388">
        <f t="shared" si="5"/>
        <v>32439</v>
      </c>
      <c r="G81" s="466">
        <f t="shared" si="3"/>
        <v>23667</v>
      </c>
      <c r="H81" s="465">
        <v>219</v>
      </c>
    </row>
    <row r="82" spans="1:8" x14ac:dyDescent="0.2">
      <c r="A82" s="378">
        <v>91</v>
      </c>
      <c r="B82" s="379">
        <f t="shared" si="4"/>
        <v>18.68</v>
      </c>
      <c r="C82" s="558">
        <v>30</v>
      </c>
      <c r="D82" s="388">
        <v>26835</v>
      </c>
      <c r="E82" s="389">
        <v>15931</v>
      </c>
      <c r="F82" s="388">
        <f t="shared" si="5"/>
        <v>32363</v>
      </c>
      <c r="G82" s="466">
        <f t="shared" si="3"/>
        <v>23611</v>
      </c>
      <c r="H82" s="465">
        <v>219</v>
      </c>
    </row>
    <row r="83" spans="1:8" x14ac:dyDescent="0.2">
      <c r="A83" s="385">
        <v>92</v>
      </c>
      <c r="B83" s="379">
        <f t="shared" si="4"/>
        <v>18.73</v>
      </c>
      <c r="C83" s="558">
        <v>30</v>
      </c>
      <c r="D83" s="388">
        <v>26835</v>
      </c>
      <c r="E83" s="389">
        <v>15931</v>
      </c>
      <c r="F83" s="388">
        <f t="shared" si="5"/>
        <v>32301</v>
      </c>
      <c r="G83" s="466">
        <f t="shared" si="3"/>
        <v>23565</v>
      </c>
      <c r="H83" s="465">
        <v>219</v>
      </c>
    </row>
    <row r="84" spans="1:8" x14ac:dyDescent="0.2">
      <c r="A84" s="385">
        <v>93</v>
      </c>
      <c r="B84" s="379">
        <f t="shared" si="4"/>
        <v>18.78</v>
      </c>
      <c r="C84" s="558">
        <v>30</v>
      </c>
      <c r="D84" s="388">
        <v>26835</v>
      </c>
      <c r="E84" s="389">
        <v>15931</v>
      </c>
      <c r="F84" s="388">
        <f t="shared" si="5"/>
        <v>32238</v>
      </c>
      <c r="G84" s="466">
        <f t="shared" si="3"/>
        <v>23519</v>
      </c>
      <c r="H84" s="465">
        <v>219</v>
      </c>
    </row>
    <row r="85" spans="1:8" x14ac:dyDescent="0.2">
      <c r="A85" s="378">
        <v>94</v>
      </c>
      <c r="B85" s="379">
        <f t="shared" si="4"/>
        <v>18.829999999999998</v>
      </c>
      <c r="C85" s="558">
        <v>30</v>
      </c>
      <c r="D85" s="388">
        <v>26835</v>
      </c>
      <c r="E85" s="389">
        <v>15931</v>
      </c>
      <c r="F85" s="388">
        <f t="shared" si="5"/>
        <v>32176</v>
      </c>
      <c r="G85" s="466">
        <f t="shared" si="3"/>
        <v>23474</v>
      </c>
      <c r="H85" s="465">
        <v>219</v>
      </c>
    </row>
    <row r="86" spans="1:8" x14ac:dyDescent="0.2">
      <c r="A86" s="385">
        <v>95</v>
      </c>
      <c r="B86" s="379">
        <f t="shared" si="4"/>
        <v>18.88</v>
      </c>
      <c r="C86" s="558">
        <v>30</v>
      </c>
      <c r="D86" s="388">
        <v>26835</v>
      </c>
      <c r="E86" s="389">
        <v>15931</v>
      </c>
      <c r="F86" s="388">
        <f t="shared" si="5"/>
        <v>32115</v>
      </c>
      <c r="G86" s="466">
        <f t="shared" si="3"/>
        <v>23429</v>
      </c>
      <c r="H86" s="465">
        <v>219</v>
      </c>
    </row>
    <row r="87" spans="1:8" x14ac:dyDescent="0.2">
      <c r="A87" s="385">
        <v>96</v>
      </c>
      <c r="B87" s="379">
        <f t="shared" si="4"/>
        <v>18.93</v>
      </c>
      <c r="C87" s="558">
        <v>30</v>
      </c>
      <c r="D87" s="388">
        <v>26835</v>
      </c>
      <c r="E87" s="389">
        <v>15931</v>
      </c>
      <c r="F87" s="388">
        <f t="shared" si="5"/>
        <v>32053</v>
      </c>
      <c r="G87" s="466">
        <f t="shared" si="3"/>
        <v>23383</v>
      </c>
      <c r="H87" s="465">
        <v>219</v>
      </c>
    </row>
    <row r="88" spans="1:8" x14ac:dyDescent="0.2">
      <c r="A88" s="378">
        <v>97</v>
      </c>
      <c r="B88" s="379">
        <f t="shared" si="4"/>
        <v>18.98</v>
      </c>
      <c r="C88" s="558">
        <v>30</v>
      </c>
      <c r="D88" s="388">
        <v>26835</v>
      </c>
      <c r="E88" s="389">
        <v>15931</v>
      </c>
      <c r="F88" s="388">
        <f t="shared" si="5"/>
        <v>31992</v>
      </c>
      <c r="G88" s="466">
        <f t="shared" si="3"/>
        <v>23339</v>
      </c>
      <c r="H88" s="465">
        <v>219</v>
      </c>
    </row>
    <row r="89" spans="1:8" x14ac:dyDescent="0.2">
      <c r="A89" s="385">
        <v>98</v>
      </c>
      <c r="B89" s="379">
        <f t="shared" si="4"/>
        <v>19.03</v>
      </c>
      <c r="C89" s="558">
        <v>30</v>
      </c>
      <c r="D89" s="388">
        <v>26835</v>
      </c>
      <c r="E89" s="389">
        <v>15931</v>
      </c>
      <c r="F89" s="388">
        <f t="shared" si="5"/>
        <v>31932</v>
      </c>
      <c r="G89" s="466">
        <f t="shared" si="3"/>
        <v>23294</v>
      </c>
      <c r="H89" s="465">
        <v>219</v>
      </c>
    </row>
    <row r="90" spans="1:8" x14ac:dyDescent="0.2">
      <c r="A90" s="385">
        <v>99</v>
      </c>
      <c r="B90" s="379">
        <f t="shared" si="4"/>
        <v>19.079999999999998</v>
      </c>
      <c r="C90" s="558">
        <v>30</v>
      </c>
      <c r="D90" s="388">
        <v>26835</v>
      </c>
      <c r="E90" s="389">
        <v>15931</v>
      </c>
      <c r="F90" s="388">
        <f t="shared" si="5"/>
        <v>31871</v>
      </c>
      <c r="G90" s="466">
        <f t="shared" si="3"/>
        <v>23250</v>
      </c>
      <c r="H90" s="465">
        <v>219</v>
      </c>
    </row>
    <row r="91" spans="1:8" x14ac:dyDescent="0.2">
      <c r="A91" s="378">
        <v>100</v>
      </c>
      <c r="B91" s="379">
        <f t="shared" si="4"/>
        <v>19.13</v>
      </c>
      <c r="C91" s="558">
        <v>30</v>
      </c>
      <c r="D91" s="388">
        <v>26835</v>
      </c>
      <c r="E91" s="389">
        <v>15931</v>
      </c>
      <c r="F91" s="388">
        <f t="shared" si="5"/>
        <v>31811</v>
      </c>
      <c r="G91" s="466">
        <f t="shared" si="3"/>
        <v>23206</v>
      </c>
      <c r="H91" s="465">
        <v>219</v>
      </c>
    </row>
    <row r="92" spans="1:8" x14ac:dyDescent="0.2">
      <c r="A92" s="385">
        <v>101</v>
      </c>
      <c r="B92" s="379">
        <f t="shared" si="4"/>
        <v>19.170000000000002</v>
      </c>
      <c r="C92" s="558">
        <v>30</v>
      </c>
      <c r="D92" s="388">
        <v>26835</v>
      </c>
      <c r="E92" s="389">
        <v>15931</v>
      </c>
      <c r="F92" s="388">
        <f t="shared" si="5"/>
        <v>31763</v>
      </c>
      <c r="G92" s="466">
        <f t="shared" si="3"/>
        <v>23171</v>
      </c>
      <c r="H92" s="465">
        <v>219</v>
      </c>
    </row>
    <row r="93" spans="1:8" x14ac:dyDescent="0.2">
      <c r="A93" s="385">
        <v>102</v>
      </c>
      <c r="B93" s="379">
        <f t="shared" si="4"/>
        <v>19.22</v>
      </c>
      <c r="C93" s="558">
        <v>30</v>
      </c>
      <c r="D93" s="388">
        <v>26835</v>
      </c>
      <c r="E93" s="389">
        <v>15931</v>
      </c>
      <c r="F93" s="388">
        <f t="shared" si="5"/>
        <v>31704</v>
      </c>
      <c r="G93" s="466">
        <f t="shared" si="3"/>
        <v>23127</v>
      </c>
      <c r="H93" s="465">
        <v>219</v>
      </c>
    </row>
    <row r="94" spans="1:8" x14ac:dyDescent="0.2">
      <c r="A94" s="378">
        <v>103</v>
      </c>
      <c r="B94" s="379">
        <f t="shared" si="4"/>
        <v>19.27</v>
      </c>
      <c r="C94" s="558">
        <v>30</v>
      </c>
      <c r="D94" s="388">
        <v>26835</v>
      </c>
      <c r="E94" s="389">
        <v>15931</v>
      </c>
      <c r="F94" s="388">
        <f t="shared" si="5"/>
        <v>31645</v>
      </c>
      <c r="G94" s="466">
        <f t="shared" si="3"/>
        <v>23083</v>
      </c>
      <c r="H94" s="465">
        <v>219</v>
      </c>
    </row>
    <row r="95" spans="1:8" x14ac:dyDescent="0.2">
      <c r="A95" s="385">
        <v>104</v>
      </c>
      <c r="B95" s="379">
        <f t="shared" si="4"/>
        <v>19.309999999999999</v>
      </c>
      <c r="C95" s="558">
        <v>30</v>
      </c>
      <c r="D95" s="388">
        <v>26835</v>
      </c>
      <c r="E95" s="389">
        <v>15931</v>
      </c>
      <c r="F95" s="388">
        <f t="shared" si="5"/>
        <v>31598</v>
      </c>
      <c r="G95" s="466">
        <f t="shared" si="3"/>
        <v>23049</v>
      </c>
      <c r="H95" s="465">
        <v>219</v>
      </c>
    </row>
    <row r="96" spans="1:8" x14ac:dyDescent="0.2">
      <c r="A96" s="385">
        <v>105</v>
      </c>
      <c r="B96" s="379">
        <f t="shared" si="4"/>
        <v>19.36</v>
      </c>
      <c r="C96" s="558">
        <v>30</v>
      </c>
      <c r="D96" s="388">
        <v>26835</v>
      </c>
      <c r="E96" s="389">
        <v>15931</v>
      </c>
      <c r="F96" s="388">
        <f t="shared" si="5"/>
        <v>31539</v>
      </c>
      <c r="G96" s="466">
        <f t="shared" si="3"/>
        <v>23006</v>
      </c>
      <c r="H96" s="465">
        <v>219</v>
      </c>
    </row>
    <row r="97" spans="1:8" x14ac:dyDescent="0.2">
      <c r="A97" s="378">
        <v>106</v>
      </c>
      <c r="B97" s="379">
        <f t="shared" si="4"/>
        <v>19.41</v>
      </c>
      <c r="C97" s="558">
        <v>30</v>
      </c>
      <c r="D97" s="388">
        <v>26835</v>
      </c>
      <c r="E97" s="389">
        <v>15931</v>
      </c>
      <c r="F97" s="388">
        <f t="shared" si="5"/>
        <v>31481</v>
      </c>
      <c r="G97" s="466">
        <f t="shared" si="3"/>
        <v>22963</v>
      </c>
      <c r="H97" s="465">
        <v>219</v>
      </c>
    </row>
    <row r="98" spans="1:8" x14ac:dyDescent="0.2">
      <c r="A98" s="385">
        <v>107</v>
      </c>
      <c r="B98" s="379">
        <f t="shared" si="4"/>
        <v>19.45</v>
      </c>
      <c r="C98" s="558">
        <v>30</v>
      </c>
      <c r="D98" s="388">
        <v>26835</v>
      </c>
      <c r="E98" s="389">
        <v>15931</v>
      </c>
      <c r="F98" s="388">
        <f t="shared" si="5"/>
        <v>31434</v>
      </c>
      <c r="G98" s="466">
        <f t="shared" si="3"/>
        <v>22929</v>
      </c>
      <c r="H98" s="465">
        <v>219</v>
      </c>
    </row>
    <row r="99" spans="1:8" x14ac:dyDescent="0.2">
      <c r="A99" s="385">
        <v>108</v>
      </c>
      <c r="B99" s="379">
        <f t="shared" si="4"/>
        <v>19.489999999999998</v>
      </c>
      <c r="C99" s="558">
        <v>30</v>
      </c>
      <c r="D99" s="388">
        <v>26835</v>
      </c>
      <c r="E99" s="389">
        <v>15931</v>
      </c>
      <c r="F99" s="388">
        <f t="shared" si="5"/>
        <v>31388</v>
      </c>
      <c r="G99" s="466">
        <f t="shared" si="3"/>
        <v>22895</v>
      </c>
      <c r="H99" s="465">
        <v>219</v>
      </c>
    </row>
    <row r="100" spans="1:8" x14ac:dyDescent="0.2">
      <c r="A100" s="378">
        <v>109</v>
      </c>
      <c r="B100" s="379">
        <f t="shared" si="4"/>
        <v>19.54</v>
      </c>
      <c r="C100" s="558">
        <v>30</v>
      </c>
      <c r="D100" s="388">
        <v>26835</v>
      </c>
      <c r="E100" s="389">
        <v>15931</v>
      </c>
      <c r="F100" s="388">
        <f t="shared" si="5"/>
        <v>31330</v>
      </c>
      <c r="G100" s="466">
        <f t="shared" si="3"/>
        <v>22852</v>
      </c>
      <c r="H100" s="465">
        <v>219</v>
      </c>
    </row>
    <row r="101" spans="1:8" x14ac:dyDescent="0.2">
      <c r="A101" s="385">
        <v>110</v>
      </c>
      <c r="B101" s="379">
        <f t="shared" si="4"/>
        <v>19.579999999999998</v>
      </c>
      <c r="C101" s="558">
        <v>30</v>
      </c>
      <c r="D101" s="388">
        <v>26835</v>
      </c>
      <c r="E101" s="389">
        <v>15931</v>
      </c>
      <c r="F101" s="388">
        <f t="shared" si="5"/>
        <v>31284</v>
      </c>
      <c r="G101" s="466">
        <f t="shared" si="3"/>
        <v>22819</v>
      </c>
      <c r="H101" s="465">
        <v>219</v>
      </c>
    </row>
    <row r="102" spans="1:8" x14ac:dyDescent="0.2">
      <c r="A102" s="385">
        <v>111</v>
      </c>
      <c r="B102" s="379">
        <f t="shared" si="4"/>
        <v>19.63</v>
      </c>
      <c r="C102" s="558">
        <v>30</v>
      </c>
      <c r="D102" s="388">
        <v>26835</v>
      </c>
      <c r="E102" s="389">
        <v>15931</v>
      </c>
      <c r="F102" s="388">
        <f t="shared" si="5"/>
        <v>31227</v>
      </c>
      <c r="G102" s="466">
        <f t="shared" si="3"/>
        <v>22777</v>
      </c>
      <c r="H102" s="465">
        <v>219</v>
      </c>
    </row>
    <row r="103" spans="1:8" x14ac:dyDescent="0.2">
      <c r="A103" s="378">
        <v>112</v>
      </c>
      <c r="B103" s="379">
        <f t="shared" si="4"/>
        <v>19.670000000000002</v>
      </c>
      <c r="C103" s="558">
        <v>30</v>
      </c>
      <c r="D103" s="388">
        <v>26835</v>
      </c>
      <c r="E103" s="389">
        <v>15931</v>
      </c>
      <c r="F103" s="388">
        <f t="shared" si="5"/>
        <v>31182</v>
      </c>
      <c r="G103" s="466">
        <f t="shared" si="3"/>
        <v>22744</v>
      </c>
      <c r="H103" s="465">
        <v>219</v>
      </c>
    </row>
    <row r="104" spans="1:8" x14ac:dyDescent="0.2">
      <c r="A104" s="385">
        <v>113</v>
      </c>
      <c r="B104" s="379">
        <f t="shared" si="4"/>
        <v>19.71</v>
      </c>
      <c r="C104" s="558">
        <v>30</v>
      </c>
      <c r="D104" s="388">
        <v>26835</v>
      </c>
      <c r="E104" s="389">
        <v>15931</v>
      </c>
      <c r="F104" s="388">
        <f t="shared" si="5"/>
        <v>31137</v>
      </c>
      <c r="G104" s="466">
        <f t="shared" si="3"/>
        <v>22710</v>
      </c>
      <c r="H104" s="465">
        <v>219</v>
      </c>
    </row>
    <row r="105" spans="1:8" x14ac:dyDescent="0.2">
      <c r="A105" s="385">
        <v>114</v>
      </c>
      <c r="B105" s="379">
        <f t="shared" si="4"/>
        <v>19.75</v>
      </c>
      <c r="C105" s="558">
        <v>30</v>
      </c>
      <c r="D105" s="388">
        <v>26835</v>
      </c>
      <c r="E105" s="389">
        <v>15931</v>
      </c>
      <c r="F105" s="388">
        <f t="shared" si="5"/>
        <v>31092</v>
      </c>
      <c r="G105" s="466">
        <f t="shared" si="3"/>
        <v>22677</v>
      </c>
      <c r="H105" s="465">
        <v>219</v>
      </c>
    </row>
    <row r="106" spans="1:8" x14ac:dyDescent="0.2">
      <c r="A106" s="378">
        <v>115</v>
      </c>
      <c r="B106" s="379">
        <f t="shared" si="4"/>
        <v>19.8</v>
      </c>
      <c r="C106" s="558">
        <v>30</v>
      </c>
      <c r="D106" s="388">
        <v>26835</v>
      </c>
      <c r="E106" s="389">
        <v>15931</v>
      </c>
      <c r="F106" s="388">
        <f t="shared" si="5"/>
        <v>31036</v>
      </c>
      <c r="G106" s="466">
        <f t="shared" si="3"/>
        <v>22636</v>
      </c>
      <c r="H106" s="465">
        <v>219</v>
      </c>
    </row>
    <row r="107" spans="1:8" x14ac:dyDescent="0.2">
      <c r="A107" s="385">
        <v>116</v>
      </c>
      <c r="B107" s="379">
        <f t="shared" si="4"/>
        <v>19.84</v>
      </c>
      <c r="C107" s="558">
        <v>30</v>
      </c>
      <c r="D107" s="388">
        <v>26835</v>
      </c>
      <c r="E107" s="389">
        <v>15931</v>
      </c>
      <c r="F107" s="388">
        <f t="shared" si="5"/>
        <v>30991</v>
      </c>
      <c r="G107" s="466">
        <f t="shared" si="3"/>
        <v>22603</v>
      </c>
      <c r="H107" s="465">
        <v>219</v>
      </c>
    </row>
    <row r="108" spans="1:8" x14ac:dyDescent="0.2">
      <c r="A108" s="385">
        <v>117</v>
      </c>
      <c r="B108" s="379">
        <f t="shared" si="4"/>
        <v>19.88</v>
      </c>
      <c r="C108" s="558">
        <v>30</v>
      </c>
      <c r="D108" s="388">
        <v>26835</v>
      </c>
      <c r="E108" s="389">
        <v>15931</v>
      </c>
      <c r="F108" s="388">
        <f t="shared" si="5"/>
        <v>30947</v>
      </c>
      <c r="G108" s="466">
        <f t="shared" si="3"/>
        <v>22571</v>
      </c>
      <c r="H108" s="465">
        <v>219</v>
      </c>
    </row>
    <row r="109" spans="1:8" x14ac:dyDescent="0.2">
      <c r="A109" s="378">
        <v>118</v>
      </c>
      <c r="B109" s="379">
        <f t="shared" si="4"/>
        <v>19.920000000000002</v>
      </c>
      <c r="C109" s="558">
        <v>30</v>
      </c>
      <c r="D109" s="388">
        <v>26835</v>
      </c>
      <c r="E109" s="389">
        <v>15931</v>
      </c>
      <c r="F109" s="388">
        <f t="shared" si="5"/>
        <v>30902</v>
      </c>
      <c r="G109" s="466">
        <f t="shared" si="3"/>
        <v>22538</v>
      </c>
      <c r="H109" s="465">
        <v>219</v>
      </c>
    </row>
    <row r="110" spans="1:8" x14ac:dyDescent="0.2">
      <c r="A110" s="385">
        <v>119</v>
      </c>
      <c r="B110" s="379">
        <f t="shared" si="4"/>
        <v>19.96</v>
      </c>
      <c r="C110" s="558">
        <v>30</v>
      </c>
      <c r="D110" s="388">
        <v>26835</v>
      </c>
      <c r="E110" s="389">
        <v>15931</v>
      </c>
      <c r="F110" s="388">
        <f t="shared" si="5"/>
        <v>30858</v>
      </c>
      <c r="G110" s="466">
        <f t="shared" si="3"/>
        <v>22506</v>
      </c>
      <c r="H110" s="465">
        <v>219</v>
      </c>
    </row>
    <row r="111" spans="1:8" x14ac:dyDescent="0.2">
      <c r="A111" s="385">
        <v>120</v>
      </c>
      <c r="B111" s="379">
        <f t="shared" si="4"/>
        <v>20</v>
      </c>
      <c r="C111" s="558">
        <v>30</v>
      </c>
      <c r="D111" s="388">
        <v>26835</v>
      </c>
      <c r="E111" s="389">
        <v>15931</v>
      </c>
      <c r="F111" s="388">
        <f t="shared" si="5"/>
        <v>30814</v>
      </c>
      <c r="G111" s="466">
        <f t="shared" si="3"/>
        <v>22473</v>
      </c>
      <c r="H111" s="465">
        <v>219</v>
      </c>
    </row>
    <row r="112" spans="1:8" x14ac:dyDescent="0.2">
      <c r="A112" s="378">
        <v>121</v>
      </c>
      <c r="B112" s="379">
        <f t="shared" si="4"/>
        <v>20.04</v>
      </c>
      <c r="C112" s="558">
        <v>30</v>
      </c>
      <c r="D112" s="388">
        <v>26835</v>
      </c>
      <c r="E112" s="389">
        <v>15931</v>
      </c>
      <c r="F112" s="388">
        <f t="shared" si="5"/>
        <v>30771</v>
      </c>
      <c r="G112" s="466">
        <f t="shared" si="3"/>
        <v>22441</v>
      </c>
      <c r="H112" s="465">
        <v>219</v>
      </c>
    </row>
    <row r="113" spans="1:8" x14ac:dyDescent="0.2">
      <c r="A113" s="385">
        <v>122</v>
      </c>
      <c r="B113" s="379">
        <f t="shared" si="4"/>
        <v>20.079999999999998</v>
      </c>
      <c r="C113" s="558">
        <v>30</v>
      </c>
      <c r="D113" s="388">
        <v>26835</v>
      </c>
      <c r="E113" s="389">
        <v>15931</v>
      </c>
      <c r="F113" s="388">
        <f t="shared" si="5"/>
        <v>30727</v>
      </c>
      <c r="G113" s="466">
        <f t="shared" si="3"/>
        <v>22409</v>
      </c>
      <c r="H113" s="465">
        <v>219</v>
      </c>
    </row>
    <row r="114" spans="1:8" x14ac:dyDescent="0.2">
      <c r="A114" s="385">
        <v>123</v>
      </c>
      <c r="B114" s="379">
        <f t="shared" si="4"/>
        <v>20.12</v>
      </c>
      <c r="C114" s="558">
        <v>30</v>
      </c>
      <c r="D114" s="388">
        <v>26835</v>
      </c>
      <c r="E114" s="389">
        <v>15931</v>
      </c>
      <c r="F114" s="388">
        <f t="shared" si="5"/>
        <v>30684</v>
      </c>
      <c r="G114" s="466">
        <f t="shared" si="3"/>
        <v>22377</v>
      </c>
      <c r="H114" s="465">
        <v>219</v>
      </c>
    </row>
    <row r="115" spans="1:8" x14ac:dyDescent="0.2">
      <c r="A115" s="378">
        <v>124</v>
      </c>
      <c r="B115" s="379">
        <f t="shared" si="4"/>
        <v>20.16</v>
      </c>
      <c r="C115" s="558">
        <v>30</v>
      </c>
      <c r="D115" s="388">
        <v>26835</v>
      </c>
      <c r="E115" s="389">
        <v>15931</v>
      </c>
      <c r="F115" s="388">
        <f t="shared" si="5"/>
        <v>30640</v>
      </c>
      <c r="G115" s="466">
        <f t="shared" si="3"/>
        <v>22346</v>
      </c>
      <c r="H115" s="465">
        <v>219</v>
      </c>
    </row>
    <row r="116" spans="1:8" x14ac:dyDescent="0.2">
      <c r="A116" s="385">
        <v>125</v>
      </c>
      <c r="B116" s="379">
        <f t="shared" si="4"/>
        <v>20.190000000000001</v>
      </c>
      <c r="C116" s="558">
        <v>30</v>
      </c>
      <c r="D116" s="388">
        <v>26835</v>
      </c>
      <c r="E116" s="389">
        <v>15931</v>
      </c>
      <c r="F116" s="388">
        <f t="shared" si="5"/>
        <v>30608</v>
      </c>
      <c r="G116" s="466">
        <f t="shared" si="3"/>
        <v>22322</v>
      </c>
      <c r="H116" s="465">
        <v>219</v>
      </c>
    </row>
    <row r="117" spans="1:8" x14ac:dyDescent="0.2">
      <c r="A117" s="385">
        <v>126</v>
      </c>
      <c r="B117" s="379">
        <f t="shared" si="4"/>
        <v>20.23</v>
      </c>
      <c r="C117" s="558">
        <v>30</v>
      </c>
      <c r="D117" s="388">
        <v>26835</v>
      </c>
      <c r="E117" s="389">
        <v>15931</v>
      </c>
      <c r="F117" s="388">
        <f t="shared" si="5"/>
        <v>30565</v>
      </c>
      <c r="G117" s="466">
        <f t="shared" si="3"/>
        <v>22290</v>
      </c>
      <c r="H117" s="465">
        <v>219</v>
      </c>
    </row>
    <row r="118" spans="1:8" x14ac:dyDescent="0.2">
      <c r="A118" s="378">
        <v>127</v>
      </c>
      <c r="B118" s="379">
        <f t="shared" si="4"/>
        <v>20.27</v>
      </c>
      <c r="C118" s="558">
        <v>30</v>
      </c>
      <c r="D118" s="388">
        <v>26835</v>
      </c>
      <c r="E118" s="389">
        <v>15931</v>
      </c>
      <c r="F118" s="388">
        <f t="shared" si="5"/>
        <v>30522</v>
      </c>
      <c r="G118" s="466">
        <f t="shared" si="3"/>
        <v>22259</v>
      </c>
      <c r="H118" s="465">
        <v>219</v>
      </c>
    </row>
    <row r="119" spans="1:8" x14ac:dyDescent="0.2">
      <c r="A119" s="385">
        <v>128</v>
      </c>
      <c r="B119" s="379">
        <f t="shared" si="4"/>
        <v>20.309999999999999</v>
      </c>
      <c r="C119" s="558">
        <v>30</v>
      </c>
      <c r="D119" s="388">
        <v>26835</v>
      </c>
      <c r="E119" s="389">
        <v>15931</v>
      </c>
      <c r="F119" s="388">
        <f t="shared" si="5"/>
        <v>30480</v>
      </c>
      <c r="G119" s="466">
        <f t="shared" si="3"/>
        <v>22228</v>
      </c>
      <c r="H119" s="465">
        <v>219</v>
      </c>
    </row>
    <row r="120" spans="1:8" x14ac:dyDescent="0.2">
      <c r="A120" s="385">
        <v>129</v>
      </c>
      <c r="B120" s="379">
        <f t="shared" si="4"/>
        <v>20.350000000000001</v>
      </c>
      <c r="C120" s="558">
        <v>30</v>
      </c>
      <c r="D120" s="388">
        <v>26835</v>
      </c>
      <c r="E120" s="389">
        <v>15931</v>
      </c>
      <c r="F120" s="388">
        <f t="shared" si="5"/>
        <v>30437</v>
      </c>
      <c r="G120" s="466">
        <f t="shared" si="3"/>
        <v>22196</v>
      </c>
      <c r="H120" s="465">
        <v>219</v>
      </c>
    </row>
    <row r="121" spans="1:8" x14ac:dyDescent="0.2">
      <c r="A121" s="378">
        <v>130</v>
      </c>
      <c r="B121" s="379">
        <f t="shared" si="4"/>
        <v>20.38</v>
      </c>
      <c r="C121" s="558">
        <v>30</v>
      </c>
      <c r="D121" s="388">
        <v>26835</v>
      </c>
      <c r="E121" s="389">
        <v>15931</v>
      </c>
      <c r="F121" s="388">
        <f t="shared" si="5"/>
        <v>30406</v>
      </c>
      <c r="G121" s="466">
        <f t="shared" si="3"/>
        <v>22173</v>
      </c>
      <c r="H121" s="465">
        <v>219</v>
      </c>
    </row>
    <row r="122" spans="1:8" x14ac:dyDescent="0.2">
      <c r="A122" s="385">
        <v>131</v>
      </c>
      <c r="B122" s="379">
        <f t="shared" si="4"/>
        <v>20.420000000000002</v>
      </c>
      <c r="C122" s="558">
        <v>30</v>
      </c>
      <c r="D122" s="388">
        <v>26835</v>
      </c>
      <c r="E122" s="389">
        <v>15931</v>
      </c>
      <c r="F122" s="388">
        <f t="shared" si="5"/>
        <v>30363</v>
      </c>
      <c r="G122" s="466">
        <f t="shared" si="3"/>
        <v>22142</v>
      </c>
      <c r="H122" s="465">
        <v>219</v>
      </c>
    </row>
    <row r="123" spans="1:8" x14ac:dyDescent="0.2">
      <c r="A123" s="385">
        <v>132</v>
      </c>
      <c r="B123" s="379">
        <f t="shared" si="4"/>
        <v>20.46</v>
      </c>
      <c r="C123" s="558">
        <v>30</v>
      </c>
      <c r="D123" s="388">
        <v>26835</v>
      </c>
      <c r="E123" s="389">
        <v>15931</v>
      </c>
      <c r="F123" s="388">
        <f t="shared" si="5"/>
        <v>30321</v>
      </c>
      <c r="G123" s="466">
        <f t="shared" si="3"/>
        <v>22111</v>
      </c>
      <c r="H123" s="465">
        <v>219</v>
      </c>
    </row>
    <row r="124" spans="1:8" x14ac:dyDescent="0.2">
      <c r="A124" s="378">
        <v>133</v>
      </c>
      <c r="B124" s="379">
        <f t="shared" si="4"/>
        <v>20.49</v>
      </c>
      <c r="C124" s="558">
        <v>30</v>
      </c>
      <c r="D124" s="388">
        <v>26835</v>
      </c>
      <c r="E124" s="389">
        <v>15931</v>
      </c>
      <c r="F124" s="388">
        <f t="shared" si="5"/>
        <v>30290</v>
      </c>
      <c r="G124" s="466">
        <f t="shared" si="3"/>
        <v>22088</v>
      </c>
      <c r="H124" s="465">
        <v>219</v>
      </c>
    </row>
    <row r="125" spans="1:8" x14ac:dyDescent="0.2">
      <c r="A125" s="385">
        <v>134</v>
      </c>
      <c r="B125" s="379">
        <f t="shared" si="4"/>
        <v>20.53</v>
      </c>
      <c r="C125" s="558">
        <v>30</v>
      </c>
      <c r="D125" s="388">
        <v>26835</v>
      </c>
      <c r="E125" s="389">
        <v>15931</v>
      </c>
      <c r="F125" s="388">
        <f t="shared" si="5"/>
        <v>30248</v>
      </c>
      <c r="G125" s="466">
        <f t="shared" si="3"/>
        <v>22058</v>
      </c>
      <c r="H125" s="465">
        <v>219</v>
      </c>
    </row>
    <row r="126" spans="1:8" x14ac:dyDescent="0.2">
      <c r="A126" s="385">
        <v>135</v>
      </c>
      <c r="B126" s="379">
        <f t="shared" si="4"/>
        <v>20.56</v>
      </c>
      <c r="C126" s="558">
        <v>30</v>
      </c>
      <c r="D126" s="388">
        <v>26835</v>
      </c>
      <c r="E126" s="389">
        <v>15931</v>
      </c>
      <c r="F126" s="388">
        <f t="shared" si="5"/>
        <v>30217</v>
      </c>
      <c r="G126" s="466">
        <f t="shared" si="3"/>
        <v>22035</v>
      </c>
      <c r="H126" s="465">
        <v>219</v>
      </c>
    </row>
    <row r="127" spans="1:8" x14ac:dyDescent="0.2">
      <c r="A127" s="378">
        <v>136</v>
      </c>
      <c r="B127" s="379">
        <f t="shared" si="4"/>
        <v>20.6</v>
      </c>
      <c r="C127" s="558">
        <v>30</v>
      </c>
      <c r="D127" s="388">
        <v>26835</v>
      </c>
      <c r="E127" s="389">
        <v>15931</v>
      </c>
      <c r="F127" s="388">
        <f t="shared" si="5"/>
        <v>30176</v>
      </c>
      <c r="G127" s="466">
        <f t="shared" si="3"/>
        <v>22004</v>
      </c>
      <c r="H127" s="465">
        <v>219</v>
      </c>
    </row>
    <row r="128" spans="1:8" x14ac:dyDescent="0.2">
      <c r="A128" s="385">
        <v>137</v>
      </c>
      <c r="B128" s="379">
        <f t="shared" si="4"/>
        <v>20.63</v>
      </c>
      <c r="C128" s="558">
        <v>30</v>
      </c>
      <c r="D128" s="388">
        <v>26835</v>
      </c>
      <c r="E128" s="389">
        <v>15931</v>
      </c>
      <c r="F128" s="388">
        <f t="shared" si="5"/>
        <v>30145</v>
      </c>
      <c r="G128" s="466">
        <f t="shared" si="3"/>
        <v>21982</v>
      </c>
      <c r="H128" s="465">
        <v>219</v>
      </c>
    </row>
    <row r="129" spans="1:8" x14ac:dyDescent="0.2">
      <c r="A129" s="385">
        <v>138</v>
      </c>
      <c r="B129" s="379">
        <f t="shared" si="4"/>
        <v>20.67</v>
      </c>
      <c r="C129" s="558">
        <v>30</v>
      </c>
      <c r="D129" s="388">
        <v>26835</v>
      </c>
      <c r="E129" s="389">
        <v>15931</v>
      </c>
      <c r="F129" s="388">
        <f t="shared" si="5"/>
        <v>30104</v>
      </c>
      <c r="G129" s="466">
        <f t="shared" si="3"/>
        <v>21952</v>
      </c>
      <c r="H129" s="465">
        <v>219</v>
      </c>
    </row>
    <row r="130" spans="1:8" x14ac:dyDescent="0.2">
      <c r="A130" s="378">
        <v>139</v>
      </c>
      <c r="B130" s="379">
        <f t="shared" si="4"/>
        <v>20.7</v>
      </c>
      <c r="C130" s="558">
        <v>30</v>
      </c>
      <c r="D130" s="388">
        <v>26835</v>
      </c>
      <c r="E130" s="389">
        <v>15931</v>
      </c>
      <c r="F130" s="388">
        <f t="shared" si="5"/>
        <v>30073</v>
      </c>
      <c r="G130" s="466">
        <f t="shared" si="3"/>
        <v>21929</v>
      </c>
      <c r="H130" s="465">
        <v>219</v>
      </c>
    </row>
    <row r="131" spans="1:8" x14ac:dyDescent="0.2">
      <c r="A131" s="385">
        <v>140</v>
      </c>
      <c r="B131" s="379">
        <f t="shared" si="4"/>
        <v>20.74</v>
      </c>
      <c r="C131" s="558">
        <v>30</v>
      </c>
      <c r="D131" s="388">
        <v>26835</v>
      </c>
      <c r="E131" s="389">
        <v>15931</v>
      </c>
      <c r="F131" s="388">
        <f t="shared" si="5"/>
        <v>30032</v>
      </c>
      <c r="G131" s="466">
        <f t="shared" si="3"/>
        <v>21899</v>
      </c>
      <c r="H131" s="465">
        <v>219</v>
      </c>
    </row>
    <row r="132" spans="1:8" x14ac:dyDescent="0.2">
      <c r="A132" s="385">
        <v>141</v>
      </c>
      <c r="B132" s="379">
        <f t="shared" si="4"/>
        <v>20.77</v>
      </c>
      <c r="C132" s="558">
        <v>30</v>
      </c>
      <c r="D132" s="388">
        <v>26835</v>
      </c>
      <c r="E132" s="389">
        <v>15931</v>
      </c>
      <c r="F132" s="388">
        <f t="shared" si="5"/>
        <v>30002</v>
      </c>
      <c r="G132" s="466">
        <f t="shared" si="3"/>
        <v>21876</v>
      </c>
      <c r="H132" s="465">
        <v>219</v>
      </c>
    </row>
    <row r="133" spans="1:8" x14ac:dyDescent="0.2">
      <c r="A133" s="378">
        <v>142</v>
      </c>
      <c r="B133" s="379">
        <f t="shared" si="4"/>
        <v>20.81</v>
      </c>
      <c r="C133" s="558">
        <v>30</v>
      </c>
      <c r="D133" s="388">
        <v>26835</v>
      </c>
      <c r="E133" s="389">
        <v>15931</v>
      </c>
      <c r="F133" s="388">
        <f t="shared" si="5"/>
        <v>29961</v>
      </c>
      <c r="G133" s="466">
        <f t="shared" si="3"/>
        <v>21847</v>
      </c>
      <c r="H133" s="465">
        <v>219</v>
      </c>
    </row>
    <row r="134" spans="1:8" x14ac:dyDescent="0.2">
      <c r="A134" s="385">
        <v>143</v>
      </c>
      <c r="B134" s="379">
        <f t="shared" si="4"/>
        <v>20.84</v>
      </c>
      <c r="C134" s="558">
        <v>30</v>
      </c>
      <c r="D134" s="388">
        <v>26835</v>
      </c>
      <c r="E134" s="389">
        <v>15931</v>
      </c>
      <c r="F134" s="388">
        <f t="shared" si="5"/>
        <v>29931</v>
      </c>
      <c r="G134" s="466">
        <f t="shared" si="3"/>
        <v>21824</v>
      </c>
      <c r="H134" s="465">
        <v>219</v>
      </c>
    </row>
    <row r="135" spans="1:8" x14ac:dyDescent="0.2">
      <c r="A135" s="385">
        <v>144</v>
      </c>
      <c r="B135" s="379">
        <f t="shared" si="4"/>
        <v>20.87</v>
      </c>
      <c r="C135" s="558">
        <v>30</v>
      </c>
      <c r="D135" s="388">
        <v>26835</v>
      </c>
      <c r="E135" s="389">
        <v>15931</v>
      </c>
      <c r="F135" s="388">
        <f t="shared" si="5"/>
        <v>29901</v>
      </c>
      <c r="G135" s="466">
        <f t="shared" si="3"/>
        <v>21802</v>
      </c>
      <c r="H135" s="465">
        <v>219</v>
      </c>
    </row>
    <row r="136" spans="1:8" x14ac:dyDescent="0.2">
      <c r="A136" s="378">
        <v>145</v>
      </c>
      <c r="B136" s="379">
        <f t="shared" si="4"/>
        <v>20.91</v>
      </c>
      <c r="C136" s="558">
        <v>30</v>
      </c>
      <c r="D136" s="388">
        <v>26835</v>
      </c>
      <c r="E136" s="389">
        <v>15931</v>
      </c>
      <c r="F136" s="388">
        <f t="shared" si="5"/>
        <v>29860</v>
      </c>
      <c r="G136" s="466">
        <f t="shared" si="3"/>
        <v>21773</v>
      </c>
      <c r="H136" s="465">
        <v>219</v>
      </c>
    </row>
    <row r="137" spans="1:8" x14ac:dyDescent="0.2">
      <c r="A137" s="385">
        <v>146</v>
      </c>
      <c r="B137" s="379">
        <f t="shared" si="4"/>
        <v>20.94</v>
      </c>
      <c r="C137" s="558">
        <v>30</v>
      </c>
      <c r="D137" s="388">
        <v>26835</v>
      </c>
      <c r="E137" s="389">
        <v>15931</v>
      </c>
      <c r="F137" s="388">
        <f t="shared" si="5"/>
        <v>29830</v>
      </c>
      <c r="G137" s="466">
        <f t="shared" si="3"/>
        <v>21751</v>
      </c>
      <c r="H137" s="465">
        <v>219</v>
      </c>
    </row>
    <row r="138" spans="1:8" x14ac:dyDescent="0.2">
      <c r="A138" s="385">
        <v>147</v>
      </c>
      <c r="B138" s="379">
        <f t="shared" si="4"/>
        <v>20.97</v>
      </c>
      <c r="C138" s="558">
        <v>30</v>
      </c>
      <c r="D138" s="388">
        <v>26835</v>
      </c>
      <c r="E138" s="389">
        <v>15931</v>
      </c>
      <c r="F138" s="388">
        <f t="shared" si="5"/>
        <v>29800</v>
      </c>
      <c r="G138" s="466">
        <f t="shared" si="3"/>
        <v>21729</v>
      </c>
      <c r="H138" s="465">
        <v>219</v>
      </c>
    </row>
    <row r="139" spans="1:8" x14ac:dyDescent="0.2">
      <c r="A139" s="378">
        <v>148</v>
      </c>
      <c r="B139" s="379">
        <f t="shared" si="4"/>
        <v>21</v>
      </c>
      <c r="C139" s="558">
        <v>30</v>
      </c>
      <c r="D139" s="388">
        <v>26835</v>
      </c>
      <c r="E139" s="389">
        <v>15931</v>
      </c>
      <c r="F139" s="388">
        <f t="shared" si="5"/>
        <v>29770</v>
      </c>
      <c r="G139" s="466">
        <f t="shared" si="3"/>
        <v>21707</v>
      </c>
      <c r="H139" s="465">
        <v>219</v>
      </c>
    </row>
    <row r="140" spans="1:8" x14ac:dyDescent="0.2">
      <c r="A140" s="385">
        <v>149</v>
      </c>
      <c r="B140" s="379">
        <f t="shared" si="4"/>
        <v>21.04</v>
      </c>
      <c r="C140" s="558">
        <v>30</v>
      </c>
      <c r="D140" s="388">
        <v>26835</v>
      </c>
      <c r="E140" s="389">
        <v>15931</v>
      </c>
      <c r="F140" s="388">
        <f t="shared" si="5"/>
        <v>29731</v>
      </c>
      <c r="G140" s="466">
        <f t="shared" si="3"/>
        <v>21678</v>
      </c>
      <c r="H140" s="465">
        <v>219</v>
      </c>
    </row>
    <row r="141" spans="1:8" x14ac:dyDescent="0.2">
      <c r="A141" s="385">
        <v>150</v>
      </c>
      <c r="B141" s="379">
        <f t="shared" si="4"/>
        <v>21.07</v>
      </c>
      <c r="C141" s="558">
        <v>30</v>
      </c>
      <c r="D141" s="388">
        <v>26835</v>
      </c>
      <c r="E141" s="389">
        <v>15931</v>
      </c>
      <c r="F141" s="388">
        <f t="shared" si="5"/>
        <v>29701</v>
      </c>
      <c r="G141" s="466">
        <f t="shared" ref="G141:G204" si="6">ROUND(12*(1/B141*D141+1/C141*E141),0)</f>
        <v>21656</v>
      </c>
      <c r="H141" s="465">
        <v>219</v>
      </c>
    </row>
    <row r="142" spans="1:8" x14ac:dyDescent="0.2">
      <c r="A142" s="378">
        <v>151</v>
      </c>
      <c r="B142" s="379">
        <f t="shared" si="4"/>
        <v>21.1</v>
      </c>
      <c r="C142" s="558">
        <v>30</v>
      </c>
      <c r="D142" s="388">
        <v>26835</v>
      </c>
      <c r="E142" s="389">
        <v>15931</v>
      </c>
      <c r="F142" s="388">
        <f t="shared" si="5"/>
        <v>29672</v>
      </c>
      <c r="G142" s="466">
        <f t="shared" si="6"/>
        <v>21634</v>
      </c>
      <c r="H142" s="465">
        <v>219</v>
      </c>
    </row>
    <row r="143" spans="1:8" x14ac:dyDescent="0.2">
      <c r="A143" s="385">
        <v>152</v>
      </c>
      <c r="B143" s="379">
        <f t="shared" ref="B143:B206" si="7">ROUND(0.73*(6.558*LN(A143)-4),2)</f>
        <v>21.13</v>
      </c>
      <c r="C143" s="558">
        <v>30</v>
      </c>
      <c r="D143" s="388">
        <v>26835</v>
      </c>
      <c r="E143" s="389">
        <v>15931</v>
      </c>
      <c r="F143" s="388">
        <f t="shared" ref="F143:F206" si="8">ROUND(12*1.3614*(1/B143*D143+1/C143*E143)+H143,0)</f>
        <v>29642</v>
      </c>
      <c r="G143" s="466">
        <f t="shared" si="6"/>
        <v>21612</v>
      </c>
      <c r="H143" s="465">
        <v>219</v>
      </c>
    </row>
    <row r="144" spans="1:8" x14ac:dyDescent="0.2">
      <c r="A144" s="385">
        <v>153</v>
      </c>
      <c r="B144" s="379">
        <f t="shared" si="7"/>
        <v>21.16</v>
      </c>
      <c r="C144" s="558">
        <v>30</v>
      </c>
      <c r="D144" s="388">
        <v>26835</v>
      </c>
      <c r="E144" s="389">
        <v>15931</v>
      </c>
      <c r="F144" s="388">
        <f t="shared" si="8"/>
        <v>29613</v>
      </c>
      <c r="G144" s="466">
        <f t="shared" si="6"/>
        <v>21591</v>
      </c>
      <c r="H144" s="465">
        <v>219</v>
      </c>
    </row>
    <row r="145" spans="1:8" x14ac:dyDescent="0.2">
      <c r="A145" s="378">
        <v>154</v>
      </c>
      <c r="B145" s="379">
        <f t="shared" si="7"/>
        <v>21.19</v>
      </c>
      <c r="C145" s="558">
        <v>30</v>
      </c>
      <c r="D145" s="388">
        <v>26835</v>
      </c>
      <c r="E145" s="389">
        <v>15931</v>
      </c>
      <c r="F145" s="388">
        <f t="shared" si="8"/>
        <v>29583</v>
      </c>
      <c r="G145" s="466">
        <f t="shared" si="6"/>
        <v>21569</v>
      </c>
      <c r="H145" s="465">
        <v>219</v>
      </c>
    </row>
    <row r="146" spans="1:8" x14ac:dyDescent="0.2">
      <c r="A146" s="385">
        <v>155</v>
      </c>
      <c r="B146" s="379">
        <f t="shared" si="7"/>
        <v>21.22</v>
      </c>
      <c r="C146" s="558">
        <v>30</v>
      </c>
      <c r="D146" s="388">
        <v>26835</v>
      </c>
      <c r="E146" s="389">
        <v>15931</v>
      </c>
      <c r="F146" s="388">
        <f t="shared" si="8"/>
        <v>29554</v>
      </c>
      <c r="G146" s="466">
        <f t="shared" si="6"/>
        <v>21548</v>
      </c>
      <c r="H146" s="465">
        <v>219</v>
      </c>
    </row>
    <row r="147" spans="1:8" x14ac:dyDescent="0.2">
      <c r="A147" s="385">
        <v>156</v>
      </c>
      <c r="B147" s="379">
        <f t="shared" si="7"/>
        <v>21.26</v>
      </c>
      <c r="C147" s="558">
        <v>30</v>
      </c>
      <c r="D147" s="388">
        <v>26835</v>
      </c>
      <c r="E147" s="389">
        <v>15931</v>
      </c>
      <c r="F147" s="388">
        <f t="shared" si="8"/>
        <v>29515</v>
      </c>
      <c r="G147" s="466">
        <f t="shared" si="6"/>
        <v>21519</v>
      </c>
      <c r="H147" s="465">
        <v>219</v>
      </c>
    </row>
    <row r="148" spans="1:8" x14ac:dyDescent="0.2">
      <c r="A148" s="378">
        <v>157</v>
      </c>
      <c r="B148" s="379">
        <f t="shared" si="7"/>
        <v>21.29</v>
      </c>
      <c r="C148" s="558">
        <v>30</v>
      </c>
      <c r="D148" s="388">
        <v>26835</v>
      </c>
      <c r="E148" s="389">
        <v>15931</v>
      </c>
      <c r="F148" s="388">
        <f t="shared" si="8"/>
        <v>29486</v>
      </c>
      <c r="G148" s="466">
        <f t="shared" si="6"/>
        <v>21498</v>
      </c>
      <c r="H148" s="465">
        <v>219</v>
      </c>
    </row>
    <row r="149" spans="1:8" x14ac:dyDescent="0.2">
      <c r="A149" s="385">
        <v>158</v>
      </c>
      <c r="B149" s="379">
        <f t="shared" si="7"/>
        <v>21.32</v>
      </c>
      <c r="C149" s="558">
        <v>30</v>
      </c>
      <c r="D149" s="388">
        <v>26835</v>
      </c>
      <c r="E149" s="389">
        <v>15931</v>
      </c>
      <c r="F149" s="388">
        <f t="shared" si="8"/>
        <v>29457</v>
      </c>
      <c r="G149" s="466">
        <f t="shared" si="6"/>
        <v>21477</v>
      </c>
      <c r="H149" s="465">
        <v>219</v>
      </c>
    </row>
    <row r="150" spans="1:8" x14ac:dyDescent="0.2">
      <c r="A150" s="385">
        <v>159</v>
      </c>
      <c r="B150" s="379">
        <f t="shared" si="7"/>
        <v>21.35</v>
      </c>
      <c r="C150" s="558">
        <v>30</v>
      </c>
      <c r="D150" s="388">
        <v>26835</v>
      </c>
      <c r="E150" s="389">
        <v>15931</v>
      </c>
      <c r="F150" s="388">
        <f t="shared" si="8"/>
        <v>29428</v>
      </c>
      <c r="G150" s="466">
        <f t="shared" si="6"/>
        <v>21455</v>
      </c>
      <c r="H150" s="465">
        <v>219</v>
      </c>
    </row>
    <row r="151" spans="1:8" x14ac:dyDescent="0.2">
      <c r="A151" s="378">
        <v>160</v>
      </c>
      <c r="B151" s="379">
        <f t="shared" si="7"/>
        <v>21.38</v>
      </c>
      <c r="C151" s="558">
        <v>30</v>
      </c>
      <c r="D151" s="388">
        <v>26835</v>
      </c>
      <c r="E151" s="389">
        <v>15931</v>
      </c>
      <c r="F151" s="388">
        <f t="shared" si="8"/>
        <v>29399</v>
      </c>
      <c r="G151" s="466">
        <f t="shared" si="6"/>
        <v>21434</v>
      </c>
      <c r="H151" s="465">
        <v>219</v>
      </c>
    </row>
    <row r="152" spans="1:8" x14ac:dyDescent="0.2">
      <c r="A152" s="385">
        <v>161</v>
      </c>
      <c r="B152" s="379">
        <f t="shared" si="7"/>
        <v>21.41</v>
      </c>
      <c r="C152" s="558">
        <v>30</v>
      </c>
      <c r="D152" s="388">
        <v>26835</v>
      </c>
      <c r="E152" s="389">
        <v>15931</v>
      </c>
      <c r="F152" s="388">
        <f t="shared" si="8"/>
        <v>29371</v>
      </c>
      <c r="G152" s="466">
        <f t="shared" si="6"/>
        <v>21413</v>
      </c>
      <c r="H152" s="465">
        <v>219</v>
      </c>
    </row>
    <row r="153" spans="1:8" x14ac:dyDescent="0.2">
      <c r="A153" s="385">
        <v>162</v>
      </c>
      <c r="B153" s="379">
        <f t="shared" si="7"/>
        <v>21.44</v>
      </c>
      <c r="C153" s="558">
        <v>30</v>
      </c>
      <c r="D153" s="388">
        <v>26835</v>
      </c>
      <c r="E153" s="389">
        <v>15931</v>
      </c>
      <c r="F153" s="388">
        <f t="shared" si="8"/>
        <v>29342</v>
      </c>
      <c r="G153" s="466">
        <f t="shared" si="6"/>
        <v>21392</v>
      </c>
      <c r="H153" s="465">
        <v>219</v>
      </c>
    </row>
    <row r="154" spans="1:8" x14ac:dyDescent="0.2">
      <c r="A154" s="378">
        <v>163</v>
      </c>
      <c r="B154" s="379">
        <f t="shared" si="7"/>
        <v>21.47</v>
      </c>
      <c r="C154" s="558">
        <v>30</v>
      </c>
      <c r="D154" s="388">
        <v>26835</v>
      </c>
      <c r="E154" s="389">
        <v>15931</v>
      </c>
      <c r="F154" s="388">
        <f t="shared" si="8"/>
        <v>29313</v>
      </c>
      <c r="G154" s="466">
        <f t="shared" si="6"/>
        <v>21371</v>
      </c>
      <c r="H154" s="465">
        <v>219</v>
      </c>
    </row>
    <row r="155" spans="1:8" x14ac:dyDescent="0.2">
      <c r="A155" s="385">
        <v>164</v>
      </c>
      <c r="B155" s="379">
        <f t="shared" si="7"/>
        <v>21.49</v>
      </c>
      <c r="C155" s="558">
        <v>30</v>
      </c>
      <c r="D155" s="388">
        <v>26835</v>
      </c>
      <c r="E155" s="389">
        <v>15931</v>
      </c>
      <c r="F155" s="388">
        <f t="shared" si="8"/>
        <v>29294</v>
      </c>
      <c r="G155" s="466">
        <f t="shared" si="6"/>
        <v>21357</v>
      </c>
      <c r="H155" s="465">
        <v>219</v>
      </c>
    </row>
    <row r="156" spans="1:8" x14ac:dyDescent="0.2">
      <c r="A156" s="385">
        <v>165</v>
      </c>
      <c r="B156" s="379">
        <f t="shared" si="7"/>
        <v>21.52</v>
      </c>
      <c r="C156" s="558">
        <v>30</v>
      </c>
      <c r="D156" s="388">
        <v>26835</v>
      </c>
      <c r="E156" s="389">
        <v>15931</v>
      </c>
      <c r="F156" s="388">
        <f t="shared" si="8"/>
        <v>29266</v>
      </c>
      <c r="G156" s="466">
        <f t="shared" si="6"/>
        <v>21336</v>
      </c>
      <c r="H156" s="465">
        <v>219</v>
      </c>
    </row>
    <row r="157" spans="1:8" x14ac:dyDescent="0.2">
      <c r="A157" s="378">
        <v>166</v>
      </c>
      <c r="B157" s="379">
        <f t="shared" si="7"/>
        <v>21.55</v>
      </c>
      <c r="C157" s="558">
        <v>30</v>
      </c>
      <c r="D157" s="388">
        <v>26835</v>
      </c>
      <c r="E157" s="389">
        <v>15931</v>
      </c>
      <c r="F157" s="388">
        <f t="shared" si="8"/>
        <v>29238</v>
      </c>
      <c r="G157" s="466">
        <f t="shared" si="6"/>
        <v>21315</v>
      </c>
      <c r="H157" s="465">
        <v>219</v>
      </c>
    </row>
    <row r="158" spans="1:8" x14ac:dyDescent="0.2">
      <c r="A158" s="385">
        <v>167</v>
      </c>
      <c r="B158" s="379">
        <f t="shared" si="7"/>
        <v>21.58</v>
      </c>
      <c r="C158" s="558">
        <v>30</v>
      </c>
      <c r="D158" s="388">
        <v>26835</v>
      </c>
      <c r="E158" s="389">
        <v>15931</v>
      </c>
      <c r="F158" s="388">
        <f t="shared" si="8"/>
        <v>29209</v>
      </c>
      <c r="G158" s="466">
        <f t="shared" si="6"/>
        <v>21295</v>
      </c>
      <c r="H158" s="465">
        <v>219</v>
      </c>
    </row>
    <row r="159" spans="1:8" x14ac:dyDescent="0.2">
      <c r="A159" s="385">
        <v>168</v>
      </c>
      <c r="B159" s="379">
        <f t="shared" si="7"/>
        <v>21.61</v>
      </c>
      <c r="C159" s="558">
        <v>30</v>
      </c>
      <c r="D159" s="388">
        <v>26835</v>
      </c>
      <c r="E159" s="389">
        <v>15931</v>
      </c>
      <c r="F159" s="388">
        <f t="shared" si="8"/>
        <v>29181</v>
      </c>
      <c r="G159" s="466">
        <f t="shared" si="6"/>
        <v>21274</v>
      </c>
      <c r="H159" s="465">
        <v>219</v>
      </c>
    </row>
    <row r="160" spans="1:8" x14ac:dyDescent="0.2">
      <c r="A160" s="385">
        <v>169</v>
      </c>
      <c r="B160" s="386">
        <f t="shared" si="7"/>
        <v>21.64</v>
      </c>
      <c r="C160" s="558">
        <v>30</v>
      </c>
      <c r="D160" s="388">
        <v>26835</v>
      </c>
      <c r="E160" s="389">
        <v>15931</v>
      </c>
      <c r="F160" s="388">
        <f t="shared" si="8"/>
        <v>29153</v>
      </c>
      <c r="G160" s="466">
        <f t="shared" si="6"/>
        <v>21253</v>
      </c>
      <c r="H160" s="465">
        <v>219</v>
      </c>
    </row>
    <row r="161" spans="1:8" x14ac:dyDescent="0.2">
      <c r="A161" s="385">
        <v>170</v>
      </c>
      <c r="B161" s="386">
        <f t="shared" si="7"/>
        <v>21.67</v>
      </c>
      <c r="C161" s="558">
        <v>30</v>
      </c>
      <c r="D161" s="388">
        <v>26835</v>
      </c>
      <c r="E161" s="389">
        <v>15931</v>
      </c>
      <c r="F161" s="388">
        <f t="shared" si="8"/>
        <v>29125</v>
      </c>
      <c r="G161" s="466">
        <f t="shared" si="6"/>
        <v>21233</v>
      </c>
      <c r="H161" s="465">
        <v>219</v>
      </c>
    </row>
    <row r="162" spans="1:8" x14ac:dyDescent="0.2">
      <c r="A162" s="385">
        <v>171</v>
      </c>
      <c r="B162" s="386">
        <f t="shared" si="7"/>
        <v>21.69</v>
      </c>
      <c r="C162" s="558">
        <v>30</v>
      </c>
      <c r="D162" s="388">
        <v>26835</v>
      </c>
      <c r="E162" s="389">
        <v>15931</v>
      </c>
      <c r="F162" s="388">
        <f t="shared" si="8"/>
        <v>29106</v>
      </c>
      <c r="G162" s="466">
        <f t="shared" si="6"/>
        <v>21219</v>
      </c>
      <c r="H162" s="465">
        <v>219</v>
      </c>
    </row>
    <row r="163" spans="1:8" x14ac:dyDescent="0.2">
      <c r="A163" s="385">
        <v>172</v>
      </c>
      <c r="B163" s="386">
        <f t="shared" si="7"/>
        <v>21.72</v>
      </c>
      <c r="C163" s="558">
        <v>30</v>
      </c>
      <c r="D163" s="388">
        <v>26835</v>
      </c>
      <c r="E163" s="389">
        <v>15931</v>
      </c>
      <c r="F163" s="388">
        <f t="shared" si="8"/>
        <v>29078</v>
      </c>
      <c r="G163" s="466">
        <f t="shared" si="6"/>
        <v>21198</v>
      </c>
      <c r="H163" s="465">
        <v>219</v>
      </c>
    </row>
    <row r="164" spans="1:8" x14ac:dyDescent="0.2">
      <c r="A164" s="385">
        <v>173</v>
      </c>
      <c r="B164" s="386">
        <f t="shared" si="7"/>
        <v>21.75</v>
      </c>
      <c r="C164" s="558">
        <v>30</v>
      </c>
      <c r="D164" s="388">
        <v>26835</v>
      </c>
      <c r="E164" s="389">
        <v>15931</v>
      </c>
      <c r="F164" s="388">
        <f t="shared" si="8"/>
        <v>29051</v>
      </c>
      <c r="G164" s="466">
        <f t="shared" si="6"/>
        <v>21178</v>
      </c>
      <c r="H164" s="465">
        <v>219</v>
      </c>
    </row>
    <row r="165" spans="1:8" x14ac:dyDescent="0.2">
      <c r="A165" s="385">
        <v>174</v>
      </c>
      <c r="B165" s="386">
        <f t="shared" si="7"/>
        <v>21.78</v>
      </c>
      <c r="C165" s="558">
        <v>30</v>
      </c>
      <c r="D165" s="388">
        <v>26835</v>
      </c>
      <c r="E165" s="389">
        <v>15931</v>
      </c>
      <c r="F165" s="388">
        <f t="shared" si="8"/>
        <v>29023</v>
      </c>
      <c r="G165" s="466">
        <f t="shared" si="6"/>
        <v>21158</v>
      </c>
      <c r="H165" s="465">
        <v>219</v>
      </c>
    </row>
    <row r="166" spans="1:8" x14ac:dyDescent="0.2">
      <c r="A166" s="385">
        <v>175</v>
      </c>
      <c r="B166" s="386">
        <f t="shared" si="7"/>
        <v>21.81</v>
      </c>
      <c r="C166" s="558">
        <v>30</v>
      </c>
      <c r="D166" s="388">
        <v>26835</v>
      </c>
      <c r="E166" s="389">
        <v>15931</v>
      </c>
      <c r="F166" s="388">
        <f t="shared" si="8"/>
        <v>28995</v>
      </c>
      <c r="G166" s="466">
        <f t="shared" si="6"/>
        <v>21137</v>
      </c>
      <c r="H166" s="465">
        <v>219</v>
      </c>
    </row>
    <row r="167" spans="1:8" x14ac:dyDescent="0.2">
      <c r="A167" s="385">
        <v>176</v>
      </c>
      <c r="B167" s="386">
        <f t="shared" si="7"/>
        <v>21.83</v>
      </c>
      <c r="C167" s="558">
        <v>30</v>
      </c>
      <c r="D167" s="388">
        <v>26835</v>
      </c>
      <c r="E167" s="389">
        <v>15931</v>
      </c>
      <c r="F167" s="388">
        <f t="shared" si="8"/>
        <v>28977</v>
      </c>
      <c r="G167" s="466">
        <f t="shared" si="6"/>
        <v>21124</v>
      </c>
      <c r="H167" s="465">
        <v>219</v>
      </c>
    </row>
    <row r="168" spans="1:8" x14ac:dyDescent="0.2">
      <c r="A168" s="385">
        <v>177</v>
      </c>
      <c r="B168" s="386">
        <f t="shared" si="7"/>
        <v>21.86</v>
      </c>
      <c r="C168" s="558">
        <v>30</v>
      </c>
      <c r="D168" s="388">
        <v>26835</v>
      </c>
      <c r="E168" s="389">
        <v>15931</v>
      </c>
      <c r="F168" s="388">
        <f t="shared" si="8"/>
        <v>28949</v>
      </c>
      <c r="G168" s="466">
        <f t="shared" si="6"/>
        <v>21103</v>
      </c>
      <c r="H168" s="465">
        <v>219</v>
      </c>
    </row>
    <row r="169" spans="1:8" x14ac:dyDescent="0.2">
      <c r="A169" s="385">
        <v>178</v>
      </c>
      <c r="B169" s="386">
        <f t="shared" si="7"/>
        <v>21.89</v>
      </c>
      <c r="C169" s="558">
        <v>30</v>
      </c>
      <c r="D169" s="388">
        <v>26835</v>
      </c>
      <c r="E169" s="389">
        <v>15931</v>
      </c>
      <c r="F169" s="388">
        <f t="shared" si="8"/>
        <v>28922</v>
      </c>
      <c r="G169" s="466">
        <f t="shared" si="6"/>
        <v>21083</v>
      </c>
      <c r="H169" s="465">
        <v>219</v>
      </c>
    </row>
    <row r="170" spans="1:8" x14ac:dyDescent="0.2">
      <c r="A170" s="385">
        <v>179</v>
      </c>
      <c r="B170" s="386">
        <f t="shared" si="7"/>
        <v>21.91</v>
      </c>
      <c r="C170" s="558">
        <v>30</v>
      </c>
      <c r="D170" s="388">
        <v>26835</v>
      </c>
      <c r="E170" s="389">
        <v>15931</v>
      </c>
      <c r="F170" s="388">
        <f t="shared" si="8"/>
        <v>28903</v>
      </c>
      <c r="G170" s="466">
        <f t="shared" si="6"/>
        <v>21070</v>
      </c>
      <c r="H170" s="465">
        <v>219</v>
      </c>
    </row>
    <row r="171" spans="1:8" x14ac:dyDescent="0.2">
      <c r="A171" s="385">
        <v>180</v>
      </c>
      <c r="B171" s="386">
        <f t="shared" si="7"/>
        <v>21.94</v>
      </c>
      <c r="C171" s="558">
        <v>30</v>
      </c>
      <c r="D171" s="388">
        <v>26835</v>
      </c>
      <c r="E171" s="389">
        <v>15931</v>
      </c>
      <c r="F171" s="388">
        <f t="shared" si="8"/>
        <v>28876</v>
      </c>
      <c r="G171" s="466">
        <f t="shared" si="6"/>
        <v>21050</v>
      </c>
      <c r="H171" s="465">
        <v>219</v>
      </c>
    </row>
    <row r="172" spans="1:8" x14ac:dyDescent="0.2">
      <c r="A172" s="385">
        <v>181</v>
      </c>
      <c r="B172" s="386">
        <f t="shared" si="7"/>
        <v>21.97</v>
      </c>
      <c r="C172" s="558">
        <v>30</v>
      </c>
      <c r="D172" s="388">
        <v>26835</v>
      </c>
      <c r="E172" s="389">
        <v>15931</v>
      </c>
      <c r="F172" s="388">
        <f t="shared" si="8"/>
        <v>28849</v>
      </c>
      <c r="G172" s="466">
        <f t="shared" si="6"/>
        <v>21030</v>
      </c>
      <c r="H172" s="465">
        <v>219</v>
      </c>
    </row>
    <row r="173" spans="1:8" x14ac:dyDescent="0.2">
      <c r="A173" s="385">
        <v>182</v>
      </c>
      <c r="B173" s="386">
        <f t="shared" si="7"/>
        <v>21.99</v>
      </c>
      <c r="C173" s="558">
        <v>30</v>
      </c>
      <c r="D173" s="388">
        <v>26835</v>
      </c>
      <c r="E173" s="389">
        <v>15931</v>
      </c>
      <c r="F173" s="388">
        <f t="shared" si="8"/>
        <v>28831</v>
      </c>
      <c r="G173" s="466">
        <f t="shared" si="6"/>
        <v>21016</v>
      </c>
      <c r="H173" s="465">
        <v>219</v>
      </c>
    </row>
    <row r="174" spans="1:8" x14ac:dyDescent="0.2">
      <c r="A174" s="385">
        <v>183</v>
      </c>
      <c r="B174" s="386">
        <f t="shared" si="7"/>
        <v>22.02</v>
      </c>
      <c r="C174" s="558">
        <v>30</v>
      </c>
      <c r="D174" s="388">
        <v>26835</v>
      </c>
      <c r="E174" s="389">
        <v>15931</v>
      </c>
      <c r="F174" s="388">
        <f t="shared" si="8"/>
        <v>28803</v>
      </c>
      <c r="G174" s="466">
        <f t="shared" si="6"/>
        <v>20996</v>
      </c>
      <c r="H174" s="465">
        <v>219</v>
      </c>
    </row>
    <row r="175" spans="1:8" x14ac:dyDescent="0.2">
      <c r="A175" s="385">
        <v>184</v>
      </c>
      <c r="B175" s="386">
        <f t="shared" si="7"/>
        <v>22.05</v>
      </c>
      <c r="C175" s="558">
        <v>30</v>
      </c>
      <c r="D175" s="388">
        <v>26835</v>
      </c>
      <c r="E175" s="389">
        <v>15931</v>
      </c>
      <c r="F175" s="388">
        <f t="shared" si="8"/>
        <v>28776</v>
      </c>
      <c r="G175" s="466">
        <f t="shared" si="6"/>
        <v>20976</v>
      </c>
      <c r="H175" s="465">
        <v>219</v>
      </c>
    </row>
    <row r="176" spans="1:8" x14ac:dyDescent="0.2">
      <c r="A176" s="385">
        <v>185</v>
      </c>
      <c r="B176" s="386">
        <f t="shared" si="7"/>
        <v>22.07</v>
      </c>
      <c r="C176" s="558">
        <v>30</v>
      </c>
      <c r="D176" s="388">
        <v>26835</v>
      </c>
      <c r="E176" s="389">
        <v>15931</v>
      </c>
      <c r="F176" s="388">
        <f t="shared" si="8"/>
        <v>28758</v>
      </c>
      <c r="G176" s="466">
        <f t="shared" si="6"/>
        <v>20963</v>
      </c>
      <c r="H176" s="465">
        <v>219</v>
      </c>
    </row>
    <row r="177" spans="1:8" x14ac:dyDescent="0.2">
      <c r="A177" s="385">
        <v>186</v>
      </c>
      <c r="B177" s="386">
        <f t="shared" si="7"/>
        <v>22.1</v>
      </c>
      <c r="C177" s="558">
        <v>30</v>
      </c>
      <c r="D177" s="388">
        <v>26835</v>
      </c>
      <c r="E177" s="389">
        <v>15931</v>
      </c>
      <c r="F177" s="388">
        <f t="shared" si="8"/>
        <v>28731</v>
      </c>
      <c r="G177" s="466">
        <f t="shared" si="6"/>
        <v>20943</v>
      </c>
      <c r="H177" s="465">
        <v>219</v>
      </c>
    </row>
    <row r="178" spans="1:8" x14ac:dyDescent="0.2">
      <c r="A178" s="385">
        <v>187</v>
      </c>
      <c r="B178" s="386">
        <f t="shared" si="7"/>
        <v>22.12</v>
      </c>
      <c r="C178" s="558">
        <v>30</v>
      </c>
      <c r="D178" s="388">
        <v>26835</v>
      </c>
      <c r="E178" s="389">
        <v>15931</v>
      </c>
      <c r="F178" s="388">
        <f t="shared" si="8"/>
        <v>28713</v>
      </c>
      <c r="G178" s="466">
        <f t="shared" si="6"/>
        <v>20930</v>
      </c>
      <c r="H178" s="465">
        <v>219</v>
      </c>
    </row>
    <row r="179" spans="1:8" x14ac:dyDescent="0.2">
      <c r="A179" s="385">
        <v>188</v>
      </c>
      <c r="B179" s="386">
        <f t="shared" si="7"/>
        <v>22.15</v>
      </c>
      <c r="C179" s="558">
        <v>30</v>
      </c>
      <c r="D179" s="388">
        <v>26835</v>
      </c>
      <c r="E179" s="389">
        <v>15931</v>
      </c>
      <c r="F179" s="388">
        <f t="shared" si="8"/>
        <v>28687</v>
      </c>
      <c r="G179" s="466">
        <f t="shared" si="6"/>
        <v>20911</v>
      </c>
      <c r="H179" s="465">
        <v>219</v>
      </c>
    </row>
    <row r="180" spans="1:8" x14ac:dyDescent="0.2">
      <c r="A180" s="385">
        <v>189</v>
      </c>
      <c r="B180" s="386">
        <f t="shared" si="7"/>
        <v>22.17</v>
      </c>
      <c r="C180" s="558">
        <v>30</v>
      </c>
      <c r="D180" s="388">
        <v>26835</v>
      </c>
      <c r="E180" s="389">
        <v>15931</v>
      </c>
      <c r="F180" s="388">
        <f t="shared" si="8"/>
        <v>28669</v>
      </c>
      <c r="G180" s="466">
        <f t="shared" si="6"/>
        <v>20897</v>
      </c>
      <c r="H180" s="465">
        <v>219</v>
      </c>
    </row>
    <row r="181" spans="1:8" x14ac:dyDescent="0.2">
      <c r="A181" s="385">
        <v>190</v>
      </c>
      <c r="B181" s="386">
        <f t="shared" si="7"/>
        <v>22.2</v>
      </c>
      <c r="C181" s="558">
        <v>30</v>
      </c>
      <c r="D181" s="388">
        <v>26835</v>
      </c>
      <c r="E181" s="389">
        <v>15931</v>
      </c>
      <c r="F181" s="388">
        <f t="shared" si="8"/>
        <v>28642</v>
      </c>
      <c r="G181" s="466">
        <f t="shared" si="6"/>
        <v>20878</v>
      </c>
      <c r="H181" s="465">
        <v>219</v>
      </c>
    </row>
    <row r="182" spans="1:8" x14ac:dyDescent="0.2">
      <c r="A182" s="385">
        <v>191</v>
      </c>
      <c r="B182" s="386">
        <f t="shared" si="7"/>
        <v>22.22</v>
      </c>
      <c r="C182" s="558">
        <v>30</v>
      </c>
      <c r="D182" s="388">
        <v>26835</v>
      </c>
      <c r="E182" s="389">
        <v>15931</v>
      </c>
      <c r="F182" s="388">
        <f t="shared" si="8"/>
        <v>28624</v>
      </c>
      <c r="G182" s="466">
        <f t="shared" si="6"/>
        <v>20865</v>
      </c>
      <c r="H182" s="465">
        <v>219</v>
      </c>
    </row>
    <row r="183" spans="1:8" x14ac:dyDescent="0.2">
      <c r="A183" s="385">
        <v>192</v>
      </c>
      <c r="B183" s="386">
        <f t="shared" si="7"/>
        <v>22.25</v>
      </c>
      <c r="C183" s="558">
        <v>30</v>
      </c>
      <c r="D183" s="388">
        <v>26835</v>
      </c>
      <c r="E183" s="389">
        <v>15931</v>
      </c>
      <c r="F183" s="388">
        <f t="shared" si="8"/>
        <v>28598</v>
      </c>
      <c r="G183" s="466">
        <f t="shared" si="6"/>
        <v>20845</v>
      </c>
      <c r="H183" s="465">
        <v>219</v>
      </c>
    </row>
    <row r="184" spans="1:8" x14ac:dyDescent="0.2">
      <c r="A184" s="385">
        <v>193</v>
      </c>
      <c r="B184" s="386">
        <f t="shared" si="7"/>
        <v>22.27</v>
      </c>
      <c r="C184" s="558">
        <v>30</v>
      </c>
      <c r="D184" s="388">
        <v>26835</v>
      </c>
      <c r="E184" s="389">
        <v>15931</v>
      </c>
      <c r="F184" s="388">
        <f t="shared" si="8"/>
        <v>28580</v>
      </c>
      <c r="G184" s="466">
        <f t="shared" si="6"/>
        <v>20832</v>
      </c>
      <c r="H184" s="465">
        <v>219</v>
      </c>
    </row>
    <row r="185" spans="1:8" x14ac:dyDescent="0.2">
      <c r="A185" s="385">
        <v>194</v>
      </c>
      <c r="B185" s="386">
        <f t="shared" si="7"/>
        <v>22.3</v>
      </c>
      <c r="C185" s="558">
        <v>30</v>
      </c>
      <c r="D185" s="388">
        <v>26835</v>
      </c>
      <c r="E185" s="389">
        <v>15931</v>
      </c>
      <c r="F185" s="388">
        <f t="shared" si="8"/>
        <v>28553</v>
      </c>
      <c r="G185" s="466">
        <f t="shared" si="6"/>
        <v>20813</v>
      </c>
      <c r="H185" s="465">
        <v>219</v>
      </c>
    </row>
    <row r="186" spans="1:8" x14ac:dyDescent="0.2">
      <c r="A186" s="385">
        <v>195</v>
      </c>
      <c r="B186" s="386">
        <f t="shared" si="7"/>
        <v>22.32</v>
      </c>
      <c r="C186" s="558">
        <v>30</v>
      </c>
      <c r="D186" s="388">
        <v>26835</v>
      </c>
      <c r="E186" s="389">
        <v>15931</v>
      </c>
      <c r="F186" s="388">
        <f t="shared" si="8"/>
        <v>28536</v>
      </c>
      <c r="G186" s="466">
        <f t="shared" si="6"/>
        <v>20800</v>
      </c>
      <c r="H186" s="465">
        <v>219</v>
      </c>
    </row>
    <row r="187" spans="1:8" x14ac:dyDescent="0.2">
      <c r="A187" s="385">
        <v>196</v>
      </c>
      <c r="B187" s="386">
        <f t="shared" si="7"/>
        <v>22.35</v>
      </c>
      <c r="C187" s="558">
        <v>30</v>
      </c>
      <c r="D187" s="388">
        <v>26835</v>
      </c>
      <c r="E187" s="389">
        <v>15931</v>
      </c>
      <c r="F187" s="388">
        <f t="shared" si="8"/>
        <v>28510</v>
      </c>
      <c r="G187" s="466">
        <f t="shared" si="6"/>
        <v>20780</v>
      </c>
      <c r="H187" s="465">
        <v>219</v>
      </c>
    </row>
    <row r="188" spans="1:8" x14ac:dyDescent="0.2">
      <c r="A188" s="385">
        <v>197</v>
      </c>
      <c r="B188" s="386">
        <f t="shared" si="7"/>
        <v>22.37</v>
      </c>
      <c r="C188" s="558">
        <v>30</v>
      </c>
      <c r="D188" s="388">
        <v>26835</v>
      </c>
      <c r="E188" s="389">
        <v>15931</v>
      </c>
      <c r="F188" s="388">
        <f t="shared" si="8"/>
        <v>28492</v>
      </c>
      <c r="G188" s="466">
        <f t="shared" si="6"/>
        <v>20768</v>
      </c>
      <c r="H188" s="465">
        <v>219</v>
      </c>
    </row>
    <row r="189" spans="1:8" x14ac:dyDescent="0.2">
      <c r="A189" s="385">
        <v>198</v>
      </c>
      <c r="B189" s="386">
        <f t="shared" si="7"/>
        <v>22.4</v>
      </c>
      <c r="C189" s="558">
        <v>30</v>
      </c>
      <c r="D189" s="388">
        <v>26835</v>
      </c>
      <c r="E189" s="389">
        <v>15931</v>
      </c>
      <c r="F189" s="388">
        <f t="shared" si="8"/>
        <v>28466</v>
      </c>
      <c r="G189" s="466">
        <f t="shared" si="6"/>
        <v>20748</v>
      </c>
      <c r="H189" s="465">
        <v>219</v>
      </c>
    </row>
    <row r="190" spans="1:8" x14ac:dyDescent="0.2">
      <c r="A190" s="385">
        <v>199</v>
      </c>
      <c r="B190" s="386">
        <f t="shared" si="7"/>
        <v>22.42</v>
      </c>
      <c r="C190" s="558">
        <v>30</v>
      </c>
      <c r="D190" s="388">
        <v>26835</v>
      </c>
      <c r="E190" s="389">
        <v>15931</v>
      </c>
      <c r="F190" s="388">
        <f t="shared" si="8"/>
        <v>28448</v>
      </c>
      <c r="G190" s="466">
        <f t="shared" si="6"/>
        <v>20735</v>
      </c>
      <c r="H190" s="465">
        <v>219</v>
      </c>
    </row>
    <row r="191" spans="1:8" x14ac:dyDescent="0.2">
      <c r="A191" s="385">
        <v>200</v>
      </c>
      <c r="B191" s="386">
        <f t="shared" si="7"/>
        <v>22.44</v>
      </c>
      <c r="C191" s="558">
        <v>30</v>
      </c>
      <c r="D191" s="388">
        <v>26835</v>
      </c>
      <c r="E191" s="389">
        <v>15931</v>
      </c>
      <c r="F191" s="388">
        <f t="shared" si="8"/>
        <v>28431</v>
      </c>
      <c r="G191" s="466">
        <f t="shared" si="6"/>
        <v>20723</v>
      </c>
      <c r="H191" s="465">
        <v>219</v>
      </c>
    </row>
    <row r="192" spans="1:8" x14ac:dyDescent="0.2">
      <c r="A192" s="385">
        <v>201</v>
      </c>
      <c r="B192" s="386">
        <f t="shared" si="7"/>
        <v>22.47</v>
      </c>
      <c r="C192" s="558">
        <v>30</v>
      </c>
      <c r="D192" s="388">
        <v>26835</v>
      </c>
      <c r="E192" s="389">
        <v>15931</v>
      </c>
      <c r="F192" s="388">
        <f t="shared" si="8"/>
        <v>28405</v>
      </c>
      <c r="G192" s="466">
        <f t="shared" si="6"/>
        <v>20704</v>
      </c>
      <c r="H192" s="465">
        <v>219</v>
      </c>
    </row>
    <row r="193" spans="1:8" x14ac:dyDescent="0.2">
      <c r="A193" s="385">
        <v>202</v>
      </c>
      <c r="B193" s="386">
        <f t="shared" si="7"/>
        <v>22.49</v>
      </c>
      <c r="C193" s="558">
        <v>30</v>
      </c>
      <c r="D193" s="388">
        <v>26835</v>
      </c>
      <c r="E193" s="389">
        <v>15931</v>
      </c>
      <c r="F193" s="388">
        <f t="shared" si="8"/>
        <v>28387</v>
      </c>
      <c r="G193" s="466">
        <f t="shared" si="6"/>
        <v>20691</v>
      </c>
      <c r="H193" s="465">
        <v>219</v>
      </c>
    </row>
    <row r="194" spans="1:8" x14ac:dyDescent="0.2">
      <c r="A194" s="385">
        <v>203</v>
      </c>
      <c r="B194" s="386">
        <f t="shared" si="7"/>
        <v>22.52</v>
      </c>
      <c r="C194" s="558">
        <v>30</v>
      </c>
      <c r="D194" s="388">
        <v>26835</v>
      </c>
      <c r="E194" s="389">
        <v>15931</v>
      </c>
      <c r="F194" s="388">
        <f t="shared" si="8"/>
        <v>28361</v>
      </c>
      <c r="G194" s="466">
        <f t="shared" si="6"/>
        <v>20672</v>
      </c>
      <c r="H194" s="465">
        <v>219</v>
      </c>
    </row>
    <row r="195" spans="1:8" x14ac:dyDescent="0.2">
      <c r="A195" s="385">
        <v>204</v>
      </c>
      <c r="B195" s="386">
        <f t="shared" si="7"/>
        <v>22.54</v>
      </c>
      <c r="C195" s="558">
        <v>30</v>
      </c>
      <c r="D195" s="388">
        <v>26835</v>
      </c>
      <c r="E195" s="389">
        <v>15931</v>
      </c>
      <c r="F195" s="388">
        <f t="shared" si="8"/>
        <v>28344</v>
      </c>
      <c r="G195" s="466">
        <f t="shared" si="6"/>
        <v>20659</v>
      </c>
      <c r="H195" s="465">
        <v>219</v>
      </c>
    </row>
    <row r="196" spans="1:8" x14ac:dyDescent="0.2">
      <c r="A196" s="385">
        <v>205</v>
      </c>
      <c r="B196" s="386">
        <f t="shared" si="7"/>
        <v>22.56</v>
      </c>
      <c r="C196" s="558">
        <v>30</v>
      </c>
      <c r="D196" s="388">
        <v>26835</v>
      </c>
      <c r="E196" s="389">
        <v>15931</v>
      </c>
      <c r="F196" s="388">
        <f t="shared" si="8"/>
        <v>28327</v>
      </c>
      <c r="G196" s="466">
        <f t="shared" si="6"/>
        <v>20646</v>
      </c>
      <c r="H196" s="465">
        <v>219</v>
      </c>
    </row>
    <row r="197" spans="1:8" x14ac:dyDescent="0.2">
      <c r="A197" s="385">
        <v>206</v>
      </c>
      <c r="B197" s="386">
        <f t="shared" si="7"/>
        <v>22.59</v>
      </c>
      <c r="C197" s="558">
        <v>30</v>
      </c>
      <c r="D197" s="388">
        <v>26835</v>
      </c>
      <c r="E197" s="389">
        <v>15931</v>
      </c>
      <c r="F197" s="388">
        <f t="shared" si="8"/>
        <v>28301</v>
      </c>
      <c r="G197" s="466">
        <f t="shared" si="6"/>
        <v>20627</v>
      </c>
      <c r="H197" s="465">
        <v>219</v>
      </c>
    </row>
    <row r="198" spans="1:8" x14ac:dyDescent="0.2">
      <c r="A198" s="385">
        <v>207</v>
      </c>
      <c r="B198" s="386">
        <f t="shared" si="7"/>
        <v>22.61</v>
      </c>
      <c r="C198" s="558">
        <v>30</v>
      </c>
      <c r="D198" s="388">
        <v>26835</v>
      </c>
      <c r="E198" s="389">
        <v>15931</v>
      </c>
      <c r="F198" s="388">
        <f t="shared" si="8"/>
        <v>28284</v>
      </c>
      <c r="G198" s="466">
        <f t="shared" si="6"/>
        <v>20615</v>
      </c>
      <c r="H198" s="465">
        <v>219</v>
      </c>
    </row>
    <row r="199" spans="1:8" x14ac:dyDescent="0.2">
      <c r="A199" s="385">
        <v>208</v>
      </c>
      <c r="B199" s="386">
        <f t="shared" si="7"/>
        <v>22.63</v>
      </c>
      <c r="C199" s="558">
        <v>30</v>
      </c>
      <c r="D199" s="388">
        <v>26835</v>
      </c>
      <c r="E199" s="389">
        <v>15931</v>
      </c>
      <c r="F199" s="388">
        <f t="shared" si="8"/>
        <v>28267</v>
      </c>
      <c r="G199" s="466">
        <f t="shared" si="6"/>
        <v>20602</v>
      </c>
      <c r="H199" s="465">
        <v>219</v>
      </c>
    </row>
    <row r="200" spans="1:8" x14ac:dyDescent="0.2">
      <c r="A200" s="385">
        <v>209</v>
      </c>
      <c r="B200" s="386">
        <f t="shared" si="7"/>
        <v>22.66</v>
      </c>
      <c r="C200" s="558">
        <v>30</v>
      </c>
      <c r="D200" s="388">
        <v>26835</v>
      </c>
      <c r="E200" s="389">
        <v>15931</v>
      </c>
      <c r="F200" s="388">
        <f t="shared" si="8"/>
        <v>28241</v>
      </c>
      <c r="G200" s="466">
        <f t="shared" si="6"/>
        <v>20583</v>
      </c>
      <c r="H200" s="465">
        <v>219</v>
      </c>
    </row>
    <row r="201" spans="1:8" x14ac:dyDescent="0.2">
      <c r="A201" s="385">
        <v>210</v>
      </c>
      <c r="B201" s="386">
        <f t="shared" si="7"/>
        <v>22.68</v>
      </c>
      <c r="C201" s="558">
        <v>30</v>
      </c>
      <c r="D201" s="388">
        <v>26835</v>
      </c>
      <c r="E201" s="389">
        <v>15931</v>
      </c>
      <c r="F201" s="388">
        <f t="shared" si="8"/>
        <v>28224</v>
      </c>
      <c r="G201" s="466">
        <f t="shared" si="6"/>
        <v>20571</v>
      </c>
      <c r="H201" s="465">
        <v>219</v>
      </c>
    </row>
    <row r="202" spans="1:8" x14ac:dyDescent="0.2">
      <c r="A202" s="385">
        <v>211</v>
      </c>
      <c r="B202" s="386">
        <f t="shared" si="7"/>
        <v>22.7</v>
      </c>
      <c r="C202" s="558">
        <v>30</v>
      </c>
      <c r="D202" s="388">
        <v>26835</v>
      </c>
      <c r="E202" s="389">
        <v>15931</v>
      </c>
      <c r="F202" s="388">
        <f t="shared" si="8"/>
        <v>28207</v>
      </c>
      <c r="G202" s="466">
        <f t="shared" si="6"/>
        <v>20558</v>
      </c>
      <c r="H202" s="465">
        <v>219</v>
      </c>
    </row>
    <row r="203" spans="1:8" x14ac:dyDescent="0.2">
      <c r="A203" s="385">
        <v>212</v>
      </c>
      <c r="B203" s="386">
        <f t="shared" si="7"/>
        <v>22.72</v>
      </c>
      <c r="C203" s="558">
        <v>30</v>
      </c>
      <c r="D203" s="388">
        <v>26835</v>
      </c>
      <c r="E203" s="389">
        <v>15931</v>
      </c>
      <c r="F203" s="388">
        <f t="shared" si="8"/>
        <v>28190</v>
      </c>
      <c r="G203" s="466">
        <f t="shared" si="6"/>
        <v>20546</v>
      </c>
      <c r="H203" s="465">
        <v>219</v>
      </c>
    </row>
    <row r="204" spans="1:8" x14ac:dyDescent="0.2">
      <c r="A204" s="385">
        <v>213</v>
      </c>
      <c r="B204" s="386">
        <f t="shared" si="7"/>
        <v>22.75</v>
      </c>
      <c r="C204" s="558">
        <v>30</v>
      </c>
      <c r="D204" s="388">
        <v>26835</v>
      </c>
      <c r="E204" s="389">
        <v>15931</v>
      </c>
      <c r="F204" s="388">
        <f t="shared" si="8"/>
        <v>28165</v>
      </c>
      <c r="G204" s="466">
        <f t="shared" si="6"/>
        <v>20527</v>
      </c>
      <c r="H204" s="465">
        <v>219</v>
      </c>
    </row>
    <row r="205" spans="1:8" x14ac:dyDescent="0.2">
      <c r="A205" s="385">
        <v>214</v>
      </c>
      <c r="B205" s="386">
        <f t="shared" si="7"/>
        <v>22.77</v>
      </c>
      <c r="C205" s="558">
        <v>30</v>
      </c>
      <c r="D205" s="388">
        <v>26835</v>
      </c>
      <c r="E205" s="389">
        <v>15931</v>
      </c>
      <c r="F205" s="388">
        <f t="shared" si="8"/>
        <v>28148</v>
      </c>
      <c r="G205" s="466">
        <f t="shared" ref="G205:G268" si="9">ROUND(12*(1/B205*D205+1/C205*E205),0)</f>
        <v>20515</v>
      </c>
      <c r="H205" s="465">
        <v>219</v>
      </c>
    </row>
    <row r="206" spans="1:8" x14ac:dyDescent="0.2">
      <c r="A206" s="385">
        <v>215</v>
      </c>
      <c r="B206" s="386">
        <f t="shared" si="7"/>
        <v>22.79</v>
      </c>
      <c r="C206" s="558">
        <v>30</v>
      </c>
      <c r="D206" s="388">
        <v>26835</v>
      </c>
      <c r="E206" s="389">
        <v>15931</v>
      </c>
      <c r="F206" s="388">
        <f t="shared" si="8"/>
        <v>28131</v>
      </c>
      <c r="G206" s="466">
        <f t="shared" si="9"/>
        <v>20502</v>
      </c>
      <c r="H206" s="465">
        <v>219</v>
      </c>
    </row>
    <row r="207" spans="1:8" x14ac:dyDescent="0.2">
      <c r="A207" s="385">
        <v>216</v>
      </c>
      <c r="B207" s="386">
        <f t="shared" ref="B207:B266" si="10">ROUND(0.73*(6.558*LN(A207)-4),2)</f>
        <v>22.81</v>
      </c>
      <c r="C207" s="558">
        <v>30</v>
      </c>
      <c r="D207" s="388">
        <v>26835</v>
      </c>
      <c r="E207" s="389">
        <v>15931</v>
      </c>
      <c r="F207" s="388">
        <f t="shared" ref="F207:F270" si="11">ROUND(12*1.3614*(1/B207*D207+1/C207*E207)+H207,0)</f>
        <v>28114</v>
      </c>
      <c r="G207" s="466">
        <f t="shared" si="9"/>
        <v>20490</v>
      </c>
      <c r="H207" s="465">
        <v>219</v>
      </c>
    </row>
    <row r="208" spans="1:8" x14ac:dyDescent="0.2">
      <c r="A208" s="385">
        <v>217</v>
      </c>
      <c r="B208" s="386">
        <f t="shared" si="10"/>
        <v>22.84</v>
      </c>
      <c r="C208" s="558">
        <v>30</v>
      </c>
      <c r="D208" s="388">
        <v>26835</v>
      </c>
      <c r="E208" s="389">
        <v>15931</v>
      </c>
      <c r="F208" s="388">
        <f t="shared" si="11"/>
        <v>28089</v>
      </c>
      <c r="G208" s="466">
        <f t="shared" si="9"/>
        <v>20471</v>
      </c>
      <c r="H208" s="465">
        <v>219</v>
      </c>
    </row>
    <row r="209" spans="1:8" x14ac:dyDescent="0.2">
      <c r="A209" s="385">
        <v>218</v>
      </c>
      <c r="B209" s="386">
        <f t="shared" si="10"/>
        <v>22.86</v>
      </c>
      <c r="C209" s="558">
        <v>30</v>
      </c>
      <c r="D209" s="388">
        <v>26835</v>
      </c>
      <c r="E209" s="389">
        <v>15931</v>
      </c>
      <c r="F209" s="388">
        <f t="shared" si="11"/>
        <v>28072</v>
      </c>
      <c r="G209" s="466">
        <f t="shared" si="9"/>
        <v>20459</v>
      </c>
      <c r="H209" s="465">
        <v>219</v>
      </c>
    </row>
    <row r="210" spans="1:8" x14ac:dyDescent="0.2">
      <c r="A210" s="385">
        <v>219</v>
      </c>
      <c r="B210" s="386">
        <f t="shared" si="10"/>
        <v>22.88</v>
      </c>
      <c r="C210" s="558">
        <v>30</v>
      </c>
      <c r="D210" s="388">
        <v>26835</v>
      </c>
      <c r="E210" s="389">
        <v>15931</v>
      </c>
      <c r="F210" s="388">
        <f t="shared" si="11"/>
        <v>28055</v>
      </c>
      <c r="G210" s="466">
        <f t="shared" si="9"/>
        <v>20447</v>
      </c>
      <c r="H210" s="465">
        <v>219</v>
      </c>
    </row>
    <row r="211" spans="1:8" x14ac:dyDescent="0.2">
      <c r="A211" s="385">
        <v>220</v>
      </c>
      <c r="B211" s="386">
        <f t="shared" si="10"/>
        <v>22.9</v>
      </c>
      <c r="C211" s="558">
        <v>30</v>
      </c>
      <c r="D211" s="388">
        <v>26835</v>
      </c>
      <c r="E211" s="389">
        <v>15931</v>
      </c>
      <c r="F211" s="388">
        <f t="shared" si="11"/>
        <v>28038</v>
      </c>
      <c r="G211" s="466">
        <f t="shared" si="9"/>
        <v>20434</v>
      </c>
      <c r="H211" s="465">
        <v>219</v>
      </c>
    </row>
    <row r="212" spans="1:8" x14ac:dyDescent="0.2">
      <c r="A212" s="385">
        <v>221</v>
      </c>
      <c r="B212" s="386">
        <f t="shared" si="10"/>
        <v>22.92</v>
      </c>
      <c r="C212" s="558">
        <v>30</v>
      </c>
      <c r="D212" s="388">
        <v>26835</v>
      </c>
      <c r="E212" s="389">
        <v>15931</v>
      </c>
      <c r="F212" s="388">
        <f t="shared" si="11"/>
        <v>28022</v>
      </c>
      <c r="G212" s="466">
        <f t="shared" si="9"/>
        <v>20422</v>
      </c>
      <c r="H212" s="465">
        <v>219</v>
      </c>
    </row>
    <row r="213" spans="1:8" x14ac:dyDescent="0.2">
      <c r="A213" s="385">
        <v>222</v>
      </c>
      <c r="B213" s="386">
        <f t="shared" si="10"/>
        <v>22.94</v>
      </c>
      <c r="C213" s="558">
        <v>30</v>
      </c>
      <c r="D213" s="388">
        <v>26835</v>
      </c>
      <c r="E213" s="389">
        <v>15931</v>
      </c>
      <c r="F213" s="388">
        <f t="shared" si="11"/>
        <v>28005</v>
      </c>
      <c r="G213" s="466">
        <f t="shared" si="9"/>
        <v>20410</v>
      </c>
      <c r="H213" s="465">
        <v>219</v>
      </c>
    </row>
    <row r="214" spans="1:8" x14ac:dyDescent="0.2">
      <c r="A214" s="385">
        <v>223</v>
      </c>
      <c r="B214" s="386">
        <f t="shared" si="10"/>
        <v>22.97</v>
      </c>
      <c r="C214" s="558">
        <v>30</v>
      </c>
      <c r="D214" s="388">
        <v>26835</v>
      </c>
      <c r="E214" s="389">
        <v>15931</v>
      </c>
      <c r="F214" s="388">
        <f t="shared" si="11"/>
        <v>27980</v>
      </c>
      <c r="G214" s="466">
        <f t="shared" si="9"/>
        <v>20392</v>
      </c>
      <c r="H214" s="465">
        <v>219</v>
      </c>
    </row>
    <row r="215" spans="1:8" x14ac:dyDescent="0.2">
      <c r="A215" s="385">
        <v>224</v>
      </c>
      <c r="B215" s="386">
        <f t="shared" si="10"/>
        <v>22.99</v>
      </c>
      <c r="C215" s="558">
        <v>30</v>
      </c>
      <c r="D215" s="388">
        <v>26835</v>
      </c>
      <c r="E215" s="389">
        <v>15931</v>
      </c>
      <c r="F215" s="388">
        <f t="shared" si="11"/>
        <v>27963</v>
      </c>
      <c r="G215" s="466">
        <f t="shared" si="9"/>
        <v>20379</v>
      </c>
      <c r="H215" s="465">
        <v>219</v>
      </c>
    </row>
    <row r="216" spans="1:8" x14ac:dyDescent="0.2">
      <c r="A216" s="385">
        <v>225</v>
      </c>
      <c r="B216" s="386">
        <f t="shared" si="10"/>
        <v>23.01</v>
      </c>
      <c r="C216" s="558">
        <v>30</v>
      </c>
      <c r="D216" s="388">
        <v>26835</v>
      </c>
      <c r="E216" s="389">
        <v>15931</v>
      </c>
      <c r="F216" s="388">
        <f t="shared" si="11"/>
        <v>27947</v>
      </c>
      <c r="G216" s="466">
        <f t="shared" si="9"/>
        <v>20367</v>
      </c>
      <c r="H216" s="465">
        <v>219</v>
      </c>
    </row>
    <row r="217" spans="1:8" x14ac:dyDescent="0.2">
      <c r="A217" s="385">
        <v>226</v>
      </c>
      <c r="B217" s="386">
        <f t="shared" si="10"/>
        <v>23.03</v>
      </c>
      <c r="C217" s="558">
        <v>30</v>
      </c>
      <c r="D217" s="388">
        <v>26835</v>
      </c>
      <c r="E217" s="389">
        <v>15931</v>
      </c>
      <c r="F217" s="388">
        <f t="shared" si="11"/>
        <v>27930</v>
      </c>
      <c r="G217" s="466">
        <f t="shared" si="9"/>
        <v>20355</v>
      </c>
      <c r="H217" s="465">
        <v>219</v>
      </c>
    </row>
    <row r="218" spans="1:8" x14ac:dyDescent="0.2">
      <c r="A218" s="385">
        <v>227</v>
      </c>
      <c r="B218" s="386">
        <f t="shared" si="10"/>
        <v>23.05</v>
      </c>
      <c r="C218" s="558">
        <v>30</v>
      </c>
      <c r="D218" s="388">
        <v>26835</v>
      </c>
      <c r="E218" s="389">
        <v>15931</v>
      </c>
      <c r="F218" s="388">
        <f t="shared" si="11"/>
        <v>27914</v>
      </c>
      <c r="G218" s="466">
        <f t="shared" si="9"/>
        <v>20343</v>
      </c>
      <c r="H218" s="465">
        <v>219</v>
      </c>
    </row>
    <row r="219" spans="1:8" x14ac:dyDescent="0.2">
      <c r="A219" s="385">
        <v>228</v>
      </c>
      <c r="B219" s="386">
        <f t="shared" si="10"/>
        <v>23.07</v>
      </c>
      <c r="C219" s="558">
        <v>30</v>
      </c>
      <c r="D219" s="388">
        <v>26835</v>
      </c>
      <c r="E219" s="389">
        <v>15931</v>
      </c>
      <c r="F219" s="388">
        <f t="shared" si="11"/>
        <v>27897</v>
      </c>
      <c r="G219" s="466">
        <f t="shared" si="9"/>
        <v>20331</v>
      </c>
      <c r="H219" s="465">
        <v>219</v>
      </c>
    </row>
    <row r="220" spans="1:8" x14ac:dyDescent="0.2">
      <c r="A220" s="385">
        <v>229</v>
      </c>
      <c r="B220" s="386">
        <f t="shared" si="10"/>
        <v>23.09</v>
      </c>
      <c r="C220" s="558">
        <v>30</v>
      </c>
      <c r="D220" s="388">
        <v>26835</v>
      </c>
      <c r="E220" s="389">
        <v>15931</v>
      </c>
      <c r="F220" s="388">
        <f t="shared" si="11"/>
        <v>27881</v>
      </c>
      <c r="G220" s="466">
        <f t="shared" si="9"/>
        <v>20319</v>
      </c>
      <c r="H220" s="465">
        <v>219</v>
      </c>
    </row>
    <row r="221" spans="1:8" x14ac:dyDescent="0.2">
      <c r="A221" s="385">
        <v>230</v>
      </c>
      <c r="B221" s="386">
        <f t="shared" si="10"/>
        <v>23.11</v>
      </c>
      <c r="C221" s="558">
        <v>30</v>
      </c>
      <c r="D221" s="388">
        <v>26835</v>
      </c>
      <c r="E221" s="389">
        <v>15931</v>
      </c>
      <c r="F221" s="388">
        <f t="shared" si="11"/>
        <v>27864</v>
      </c>
      <c r="G221" s="466">
        <f t="shared" si="9"/>
        <v>20307</v>
      </c>
      <c r="H221" s="465">
        <v>219</v>
      </c>
    </row>
    <row r="222" spans="1:8" x14ac:dyDescent="0.2">
      <c r="A222" s="385">
        <v>231</v>
      </c>
      <c r="B222" s="386">
        <f t="shared" si="10"/>
        <v>23.13</v>
      </c>
      <c r="C222" s="558">
        <v>30</v>
      </c>
      <c r="D222" s="388">
        <v>26835</v>
      </c>
      <c r="E222" s="389">
        <v>15931</v>
      </c>
      <c r="F222" s="388">
        <f t="shared" si="11"/>
        <v>27848</v>
      </c>
      <c r="G222" s="466">
        <f t="shared" si="9"/>
        <v>20295</v>
      </c>
      <c r="H222" s="465">
        <v>219</v>
      </c>
    </row>
    <row r="223" spans="1:8" x14ac:dyDescent="0.2">
      <c r="A223" s="385">
        <v>232</v>
      </c>
      <c r="B223" s="386">
        <f t="shared" si="10"/>
        <v>23.16</v>
      </c>
      <c r="C223" s="558">
        <v>30</v>
      </c>
      <c r="D223" s="388">
        <v>26835</v>
      </c>
      <c r="E223" s="389">
        <v>15931</v>
      </c>
      <c r="F223" s="388">
        <f t="shared" si="11"/>
        <v>27823</v>
      </c>
      <c r="G223" s="466">
        <f t="shared" si="9"/>
        <v>20277</v>
      </c>
      <c r="H223" s="465">
        <v>219</v>
      </c>
    </row>
    <row r="224" spans="1:8" x14ac:dyDescent="0.2">
      <c r="A224" s="385">
        <v>233</v>
      </c>
      <c r="B224" s="386">
        <f t="shared" si="10"/>
        <v>23.18</v>
      </c>
      <c r="C224" s="558">
        <v>30</v>
      </c>
      <c r="D224" s="388">
        <v>26835</v>
      </c>
      <c r="E224" s="389">
        <v>15931</v>
      </c>
      <c r="F224" s="388">
        <f t="shared" si="11"/>
        <v>27807</v>
      </c>
      <c r="G224" s="466">
        <f t="shared" si="9"/>
        <v>20265</v>
      </c>
      <c r="H224" s="465">
        <v>219</v>
      </c>
    </row>
    <row r="225" spans="1:8" x14ac:dyDescent="0.2">
      <c r="A225" s="385">
        <v>234</v>
      </c>
      <c r="B225" s="386">
        <f t="shared" si="10"/>
        <v>23.2</v>
      </c>
      <c r="C225" s="558">
        <v>30</v>
      </c>
      <c r="D225" s="388">
        <v>26835</v>
      </c>
      <c r="E225" s="389">
        <v>15931</v>
      </c>
      <c r="F225" s="388">
        <f t="shared" si="11"/>
        <v>27791</v>
      </c>
      <c r="G225" s="466">
        <f t="shared" si="9"/>
        <v>20253</v>
      </c>
      <c r="H225" s="465">
        <v>219</v>
      </c>
    </row>
    <row r="226" spans="1:8" x14ac:dyDescent="0.2">
      <c r="A226" s="385">
        <v>235</v>
      </c>
      <c r="B226" s="386">
        <f t="shared" si="10"/>
        <v>23.22</v>
      </c>
      <c r="C226" s="558">
        <v>30</v>
      </c>
      <c r="D226" s="388">
        <v>26835</v>
      </c>
      <c r="E226" s="389">
        <v>15931</v>
      </c>
      <c r="F226" s="388">
        <f t="shared" si="11"/>
        <v>27775</v>
      </c>
      <c r="G226" s="466">
        <f t="shared" si="9"/>
        <v>20241</v>
      </c>
      <c r="H226" s="465">
        <v>219</v>
      </c>
    </row>
    <row r="227" spans="1:8" x14ac:dyDescent="0.2">
      <c r="A227" s="385">
        <v>236</v>
      </c>
      <c r="B227" s="386">
        <f t="shared" si="10"/>
        <v>23.24</v>
      </c>
      <c r="C227" s="558">
        <v>30</v>
      </c>
      <c r="D227" s="388">
        <v>26835</v>
      </c>
      <c r="E227" s="389">
        <v>15931</v>
      </c>
      <c r="F227" s="388">
        <f t="shared" si="11"/>
        <v>27758</v>
      </c>
      <c r="G227" s="466">
        <f t="shared" si="9"/>
        <v>20229</v>
      </c>
      <c r="H227" s="465">
        <v>219</v>
      </c>
    </row>
    <row r="228" spans="1:8" x14ac:dyDescent="0.2">
      <c r="A228" s="385">
        <v>237</v>
      </c>
      <c r="B228" s="386">
        <f t="shared" si="10"/>
        <v>23.26</v>
      </c>
      <c r="C228" s="558">
        <v>30</v>
      </c>
      <c r="D228" s="388">
        <v>26835</v>
      </c>
      <c r="E228" s="389">
        <v>15931</v>
      </c>
      <c r="F228" s="388">
        <f t="shared" si="11"/>
        <v>27742</v>
      </c>
      <c r="G228" s="466">
        <f t="shared" si="9"/>
        <v>20217</v>
      </c>
      <c r="H228" s="465">
        <v>219</v>
      </c>
    </row>
    <row r="229" spans="1:8" x14ac:dyDescent="0.2">
      <c r="A229" s="385">
        <v>238</v>
      </c>
      <c r="B229" s="386">
        <f t="shared" si="10"/>
        <v>23.28</v>
      </c>
      <c r="C229" s="558">
        <v>30</v>
      </c>
      <c r="D229" s="388">
        <v>26835</v>
      </c>
      <c r="E229" s="389">
        <v>15931</v>
      </c>
      <c r="F229" s="388">
        <f t="shared" si="11"/>
        <v>27726</v>
      </c>
      <c r="G229" s="466">
        <f t="shared" si="9"/>
        <v>20205</v>
      </c>
      <c r="H229" s="465">
        <v>219</v>
      </c>
    </row>
    <row r="230" spans="1:8" x14ac:dyDescent="0.2">
      <c r="A230" s="385">
        <v>239</v>
      </c>
      <c r="B230" s="386">
        <f t="shared" si="10"/>
        <v>23.3</v>
      </c>
      <c r="C230" s="558">
        <v>30</v>
      </c>
      <c r="D230" s="388">
        <v>26835</v>
      </c>
      <c r="E230" s="389">
        <v>15931</v>
      </c>
      <c r="F230" s="388">
        <f t="shared" si="11"/>
        <v>27710</v>
      </c>
      <c r="G230" s="466">
        <f t="shared" si="9"/>
        <v>20193</v>
      </c>
      <c r="H230" s="465">
        <v>219</v>
      </c>
    </row>
    <row r="231" spans="1:8" x14ac:dyDescent="0.2">
      <c r="A231" s="385">
        <v>240</v>
      </c>
      <c r="B231" s="386">
        <f t="shared" si="10"/>
        <v>23.32</v>
      </c>
      <c r="C231" s="558">
        <v>30</v>
      </c>
      <c r="D231" s="388">
        <v>26835</v>
      </c>
      <c r="E231" s="389">
        <v>15931</v>
      </c>
      <c r="F231" s="388">
        <f t="shared" si="11"/>
        <v>27694</v>
      </c>
      <c r="G231" s="466">
        <f t="shared" si="9"/>
        <v>20181</v>
      </c>
      <c r="H231" s="465">
        <v>219</v>
      </c>
    </row>
    <row r="232" spans="1:8" x14ac:dyDescent="0.2">
      <c r="A232" s="385">
        <v>241</v>
      </c>
      <c r="B232" s="386">
        <f t="shared" si="10"/>
        <v>23.34</v>
      </c>
      <c r="C232" s="558">
        <v>30</v>
      </c>
      <c r="D232" s="388">
        <v>26835</v>
      </c>
      <c r="E232" s="389">
        <v>15931</v>
      </c>
      <c r="F232" s="388">
        <f t="shared" si="11"/>
        <v>27678</v>
      </c>
      <c r="G232" s="466">
        <f t="shared" si="9"/>
        <v>20169</v>
      </c>
      <c r="H232" s="465">
        <v>219</v>
      </c>
    </row>
    <row r="233" spans="1:8" x14ac:dyDescent="0.2">
      <c r="A233" s="385">
        <v>242</v>
      </c>
      <c r="B233" s="386">
        <f t="shared" si="10"/>
        <v>23.36</v>
      </c>
      <c r="C233" s="558">
        <v>30</v>
      </c>
      <c r="D233" s="388">
        <v>26835</v>
      </c>
      <c r="E233" s="389">
        <v>15931</v>
      </c>
      <c r="F233" s="388">
        <f t="shared" si="11"/>
        <v>27661</v>
      </c>
      <c r="G233" s="466">
        <f t="shared" si="9"/>
        <v>20158</v>
      </c>
      <c r="H233" s="465">
        <v>219</v>
      </c>
    </row>
    <row r="234" spans="1:8" x14ac:dyDescent="0.2">
      <c r="A234" s="385">
        <v>243</v>
      </c>
      <c r="B234" s="386">
        <f t="shared" si="10"/>
        <v>23.38</v>
      </c>
      <c r="C234" s="558">
        <v>30</v>
      </c>
      <c r="D234" s="388">
        <v>26835</v>
      </c>
      <c r="E234" s="389">
        <v>15931</v>
      </c>
      <c r="F234" s="388">
        <f t="shared" si="11"/>
        <v>27645</v>
      </c>
      <c r="G234" s="466">
        <f t="shared" si="9"/>
        <v>20146</v>
      </c>
      <c r="H234" s="465">
        <v>219</v>
      </c>
    </row>
    <row r="235" spans="1:8" x14ac:dyDescent="0.2">
      <c r="A235" s="385">
        <v>244</v>
      </c>
      <c r="B235" s="386">
        <f t="shared" si="10"/>
        <v>23.4</v>
      </c>
      <c r="C235" s="558">
        <v>30</v>
      </c>
      <c r="D235" s="388">
        <v>26835</v>
      </c>
      <c r="E235" s="389">
        <v>15931</v>
      </c>
      <c r="F235" s="388">
        <f t="shared" si="11"/>
        <v>27629</v>
      </c>
      <c r="G235" s="466">
        <f t="shared" si="9"/>
        <v>20134</v>
      </c>
      <c r="H235" s="465">
        <v>219</v>
      </c>
    </row>
    <row r="236" spans="1:8" x14ac:dyDescent="0.2">
      <c r="A236" s="385">
        <v>245</v>
      </c>
      <c r="B236" s="386">
        <f t="shared" si="10"/>
        <v>23.42</v>
      </c>
      <c r="C236" s="558">
        <v>30</v>
      </c>
      <c r="D236" s="388">
        <v>26835</v>
      </c>
      <c r="E236" s="389">
        <v>15931</v>
      </c>
      <c r="F236" s="388">
        <f t="shared" si="11"/>
        <v>27613</v>
      </c>
      <c r="G236" s="466">
        <f t="shared" si="9"/>
        <v>20122</v>
      </c>
      <c r="H236" s="465">
        <v>219</v>
      </c>
    </row>
    <row r="237" spans="1:8" x14ac:dyDescent="0.2">
      <c r="A237" s="385">
        <v>246</v>
      </c>
      <c r="B237" s="386">
        <f t="shared" si="10"/>
        <v>23.44</v>
      </c>
      <c r="C237" s="558">
        <v>30</v>
      </c>
      <c r="D237" s="388">
        <v>26835</v>
      </c>
      <c r="E237" s="389">
        <v>15931</v>
      </c>
      <c r="F237" s="388">
        <f t="shared" si="11"/>
        <v>27597</v>
      </c>
      <c r="G237" s="466">
        <f t="shared" si="9"/>
        <v>20110</v>
      </c>
      <c r="H237" s="465">
        <v>219</v>
      </c>
    </row>
    <row r="238" spans="1:8" x14ac:dyDescent="0.2">
      <c r="A238" s="385">
        <v>247</v>
      </c>
      <c r="B238" s="386">
        <f t="shared" si="10"/>
        <v>23.46</v>
      </c>
      <c r="C238" s="558">
        <v>30</v>
      </c>
      <c r="D238" s="388">
        <v>26835</v>
      </c>
      <c r="E238" s="389">
        <v>15931</v>
      </c>
      <c r="F238" s="388">
        <f t="shared" si="11"/>
        <v>27581</v>
      </c>
      <c r="G238" s="466">
        <f t="shared" si="9"/>
        <v>20099</v>
      </c>
      <c r="H238" s="465">
        <v>219</v>
      </c>
    </row>
    <row r="239" spans="1:8" x14ac:dyDescent="0.2">
      <c r="A239" s="385">
        <v>248</v>
      </c>
      <c r="B239" s="386">
        <f t="shared" si="10"/>
        <v>23.47</v>
      </c>
      <c r="C239" s="558">
        <v>30</v>
      </c>
      <c r="D239" s="388">
        <v>26835</v>
      </c>
      <c r="E239" s="389">
        <v>15931</v>
      </c>
      <c r="F239" s="388">
        <f t="shared" si="11"/>
        <v>27573</v>
      </c>
      <c r="G239" s="466">
        <f t="shared" si="9"/>
        <v>20093</v>
      </c>
      <c r="H239" s="465">
        <v>219</v>
      </c>
    </row>
    <row r="240" spans="1:8" x14ac:dyDescent="0.2">
      <c r="A240" s="385">
        <v>249</v>
      </c>
      <c r="B240" s="386">
        <f t="shared" si="10"/>
        <v>23.49</v>
      </c>
      <c r="C240" s="558">
        <v>30</v>
      </c>
      <c r="D240" s="388">
        <v>26835</v>
      </c>
      <c r="E240" s="389">
        <v>15931</v>
      </c>
      <c r="F240" s="388">
        <f t="shared" si="11"/>
        <v>27558</v>
      </c>
      <c r="G240" s="466">
        <f t="shared" si="9"/>
        <v>20081</v>
      </c>
      <c r="H240" s="465">
        <v>219</v>
      </c>
    </row>
    <row r="241" spans="1:8" x14ac:dyDescent="0.2">
      <c r="A241" s="385">
        <v>250</v>
      </c>
      <c r="B241" s="386">
        <f t="shared" si="10"/>
        <v>23.51</v>
      </c>
      <c r="C241" s="558">
        <v>30</v>
      </c>
      <c r="D241" s="388">
        <v>26835</v>
      </c>
      <c r="E241" s="389">
        <v>15931</v>
      </c>
      <c r="F241" s="388">
        <f t="shared" si="11"/>
        <v>27542</v>
      </c>
      <c r="G241" s="466">
        <f t="shared" si="9"/>
        <v>20070</v>
      </c>
      <c r="H241" s="465">
        <v>219</v>
      </c>
    </row>
    <row r="242" spans="1:8" x14ac:dyDescent="0.2">
      <c r="A242" s="385">
        <v>251</v>
      </c>
      <c r="B242" s="386">
        <f t="shared" si="10"/>
        <v>23.53</v>
      </c>
      <c r="C242" s="558">
        <v>30</v>
      </c>
      <c r="D242" s="388">
        <v>26835</v>
      </c>
      <c r="E242" s="389">
        <v>15931</v>
      </c>
      <c r="F242" s="388">
        <f t="shared" si="11"/>
        <v>27526</v>
      </c>
      <c r="G242" s="466">
        <f t="shared" si="9"/>
        <v>20058</v>
      </c>
      <c r="H242" s="465">
        <v>219</v>
      </c>
    </row>
    <row r="243" spans="1:8" x14ac:dyDescent="0.2">
      <c r="A243" s="385">
        <v>252</v>
      </c>
      <c r="B243" s="386">
        <f t="shared" si="10"/>
        <v>23.55</v>
      </c>
      <c r="C243" s="558">
        <v>30</v>
      </c>
      <c r="D243" s="388">
        <v>26835</v>
      </c>
      <c r="E243" s="389">
        <v>15931</v>
      </c>
      <c r="F243" s="388">
        <f t="shared" si="11"/>
        <v>27510</v>
      </c>
      <c r="G243" s="466">
        <f t="shared" si="9"/>
        <v>20046</v>
      </c>
      <c r="H243" s="465">
        <v>219</v>
      </c>
    </row>
    <row r="244" spans="1:8" x14ac:dyDescent="0.2">
      <c r="A244" s="385">
        <v>253</v>
      </c>
      <c r="B244" s="386">
        <f t="shared" si="10"/>
        <v>23.57</v>
      </c>
      <c r="C244" s="558">
        <v>30</v>
      </c>
      <c r="D244" s="388">
        <v>26835</v>
      </c>
      <c r="E244" s="389">
        <v>15931</v>
      </c>
      <c r="F244" s="388">
        <f t="shared" si="11"/>
        <v>27494</v>
      </c>
      <c r="G244" s="466">
        <f t="shared" si="9"/>
        <v>20035</v>
      </c>
      <c r="H244" s="465">
        <v>219</v>
      </c>
    </row>
    <row r="245" spans="1:8" x14ac:dyDescent="0.2">
      <c r="A245" s="385">
        <v>254</v>
      </c>
      <c r="B245" s="386">
        <f t="shared" si="10"/>
        <v>23.59</v>
      </c>
      <c r="C245" s="558">
        <v>30</v>
      </c>
      <c r="D245" s="388">
        <v>26835</v>
      </c>
      <c r="E245" s="389">
        <v>15931</v>
      </c>
      <c r="F245" s="388">
        <f t="shared" si="11"/>
        <v>27478</v>
      </c>
      <c r="G245" s="466">
        <f t="shared" si="9"/>
        <v>20023</v>
      </c>
      <c r="H245" s="465">
        <v>219</v>
      </c>
    </row>
    <row r="246" spans="1:8" x14ac:dyDescent="0.2">
      <c r="A246" s="385">
        <v>255</v>
      </c>
      <c r="B246" s="386">
        <f t="shared" si="10"/>
        <v>23.61</v>
      </c>
      <c r="C246" s="558">
        <v>30</v>
      </c>
      <c r="D246" s="388">
        <v>26835</v>
      </c>
      <c r="E246" s="389">
        <v>15931</v>
      </c>
      <c r="F246" s="388">
        <f t="shared" si="11"/>
        <v>27463</v>
      </c>
      <c r="G246" s="466">
        <f t="shared" si="9"/>
        <v>20012</v>
      </c>
      <c r="H246" s="465">
        <v>219</v>
      </c>
    </row>
    <row r="247" spans="1:8" x14ac:dyDescent="0.2">
      <c r="A247" s="385">
        <v>256</v>
      </c>
      <c r="B247" s="386">
        <f t="shared" si="10"/>
        <v>23.63</v>
      </c>
      <c r="C247" s="558">
        <v>30</v>
      </c>
      <c r="D247" s="388">
        <v>26835</v>
      </c>
      <c r="E247" s="389">
        <v>15931</v>
      </c>
      <c r="F247" s="388">
        <f t="shared" si="11"/>
        <v>27447</v>
      </c>
      <c r="G247" s="466">
        <f t="shared" si="9"/>
        <v>20000</v>
      </c>
      <c r="H247" s="465">
        <v>219</v>
      </c>
    </row>
    <row r="248" spans="1:8" x14ac:dyDescent="0.2">
      <c r="A248" s="385">
        <v>257</v>
      </c>
      <c r="B248" s="386">
        <f t="shared" si="10"/>
        <v>23.65</v>
      </c>
      <c r="C248" s="558">
        <v>30</v>
      </c>
      <c r="D248" s="388">
        <v>26835</v>
      </c>
      <c r="E248" s="389">
        <v>15931</v>
      </c>
      <c r="F248" s="388">
        <f t="shared" si="11"/>
        <v>27431</v>
      </c>
      <c r="G248" s="466">
        <f t="shared" si="9"/>
        <v>19988</v>
      </c>
      <c r="H248" s="465">
        <v>219</v>
      </c>
    </row>
    <row r="249" spans="1:8" x14ac:dyDescent="0.2">
      <c r="A249" s="385">
        <v>258</v>
      </c>
      <c r="B249" s="386">
        <f t="shared" si="10"/>
        <v>23.66</v>
      </c>
      <c r="C249" s="558">
        <v>30</v>
      </c>
      <c r="D249" s="388">
        <v>26835</v>
      </c>
      <c r="E249" s="389">
        <v>15931</v>
      </c>
      <c r="F249" s="388">
        <f t="shared" si="11"/>
        <v>27423</v>
      </c>
      <c r="G249" s="466">
        <f t="shared" si="9"/>
        <v>19983</v>
      </c>
      <c r="H249" s="465">
        <v>219</v>
      </c>
    </row>
    <row r="250" spans="1:8" x14ac:dyDescent="0.2">
      <c r="A250" s="385">
        <v>259</v>
      </c>
      <c r="B250" s="386">
        <f t="shared" si="10"/>
        <v>23.68</v>
      </c>
      <c r="C250" s="558">
        <v>30</v>
      </c>
      <c r="D250" s="388">
        <v>26835</v>
      </c>
      <c r="E250" s="389">
        <v>15931</v>
      </c>
      <c r="F250" s="388">
        <f t="shared" si="11"/>
        <v>27408</v>
      </c>
      <c r="G250" s="466">
        <f t="shared" si="9"/>
        <v>19971</v>
      </c>
      <c r="H250" s="465">
        <v>219</v>
      </c>
    </row>
    <row r="251" spans="1:8" x14ac:dyDescent="0.2">
      <c r="A251" s="385">
        <v>260</v>
      </c>
      <c r="B251" s="386">
        <f t="shared" si="10"/>
        <v>23.7</v>
      </c>
      <c r="C251" s="558">
        <v>30</v>
      </c>
      <c r="D251" s="388">
        <v>26835</v>
      </c>
      <c r="E251" s="389">
        <v>15931</v>
      </c>
      <c r="F251" s="388">
        <f t="shared" si="11"/>
        <v>27392</v>
      </c>
      <c r="G251" s="466">
        <f t="shared" si="9"/>
        <v>19960</v>
      </c>
      <c r="H251" s="465">
        <v>219</v>
      </c>
    </row>
    <row r="252" spans="1:8" x14ac:dyDescent="0.2">
      <c r="A252" s="385">
        <v>261</v>
      </c>
      <c r="B252" s="386">
        <f t="shared" si="10"/>
        <v>23.72</v>
      </c>
      <c r="C252" s="558">
        <v>30</v>
      </c>
      <c r="D252" s="388">
        <v>26835</v>
      </c>
      <c r="E252" s="389">
        <v>15931</v>
      </c>
      <c r="F252" s="388">
        <f t="shared" si="11"/>
        <v>27377</v>
      </c>
      <c r="G252" s="466">
        <f t="shared" si="9"/>
        <v>19948</v>
      </c>
      <c r="H252" s="465">
        <v>219</v>
      </c>
    </row>
    <row r="253" spans="1:8" x14ac:dyDescent="0.2">
      <c r="A253" s="385">
        <v>262</v>
      </c>
      <c r="B253" s="386">
        <f t="shared" si="10"/>
        <v>23.74</v>
      </c>
      <c r="C253" s="558">
        <v>30</v>
      </c>
      <c r="D253" s="388">
        <v>26835</v>
      </c>
      <c r="E253" s="389">
        <v>15931</v>
      </c>
      <c r="F253" s="388">
        <f t="shared" si="11"/>
        <v>27361</v>
      </c>
      <c r="G253" s="466">
        <f t="shared" si="9"/>
        <v>19937</v>
      </c>
      <c r="H253" s="465">
        <v>219</v>
      </c>
    </row>
    <row r="254" spans="1:8" x14ac:dyDescent="0.2">
      <c r="A254" s="385">
        <v>263</v>
      </c>
      <c r="B254" s="386">
        <f t="shared" si="10"/>
        <v>23.76</v>
      </c>
      <c r="C254" s="558">
        <v>30</v>
      </c>
      <c r="D254" s="388">
        <v>26835</v>
      </c>
      <c r="E254" s="389">
        <v>15931</v>
      </c>
      <c r="F254" s="388">
        <f t="shared" si="11"/>
        <v>27345</v>
      </c>
      <c r="G254" s="466">
        <f t="shared" si="9"/>
        <v>19925</v>
      </c>
      <c r="H254" s="465">
        <v>219</v>
      </c>
    </row>
    <row r="255" spans="1:8" x14ac:dyDescent="0.2">
      <c r="A255" s="385">
        <v>264</v>
      </c>
      <c r="B255" s="386">
        <f t="shared" si="10"/>
        <v>23.77</v>
      </c>
      <c r="C255" s="558">
        <v>30</v>
      </c>
      <c r="D255" s="388">
        <v>26835</v>
      </c>
      <c r="E255" s="389">
        <v>15931</v>
      </c>
      <c r="F255" s="388">
        <f t="shared" si="11"/>
        <v>27338</v>
      </c>
      <c r="G255" s="466">
        <f t="shared" si="9"/>
        <v>19920</v>
      </c>
      <c r="H255" s="465">
        <v>219</v>
      </c>
    </row>
    <row r="256" spans="1:8" x14ac:dyDescent="0.2">
      <c r="A256" s="385">
        <v>265</v>
      </c>
      <c r="B256" s="386">
        <f t="shared" si="10"/>
        <v>23.79</v>
      </c>
      <c r="C256" s="558">
        <v>30</v>
      </c>
      <c r="D256" s="388">
        <v>26835</v>
      </c>
      <c r="E256" s="389">
        <v>15931</v>
      </c>
      <c r="F256" s="388">
        <f t="shared" si="11"/>
        <v>27322</v>
      </c>
      <c r="G256" s="466">
        <f t="shared" si="9"/>
        <v>19908</v>
      </c>
      <c r="H256" s="465">
        <v>219</v>
      </c>
    </row>
    <row r="257" spans="1:8" x14ac:dyDescent="0.2">
      <c r="A257" s="385">
        <v>266</v>
      </c>
      <c r="B257" s="386">
        <f t="shared" si="10"/>
        <v>23.81</v>
      </c>
      <c r="C257" s="558">
        <v>30</v>
      </c>
      <c r="D257" s="388">
        <v>26835</v>
      </c>
      <c r="E257" s="389">
        <v>15931</v>
      </c>
      <c r="F257" s="388">
        <f t="shared" si="11"/>
        <v>27307</v>
      </c>
      <c r="G257" s="466">
        <f t="shared" si="9"/>
        <v>19897</v>
      </c>
      <c r="H257" s="465">
        <v>219</v>
      </c>
    </row>
    <row r="258" spans="1:8" x14ac:dyDescent="0.2">
      <c r="A258" s="385">
        <v>267</v>
      </c>
      <c r="B258" s="386">
        <f t="shared" si="10"/>
        <v>23.83</v>
      </c>
      <c r="C258" s="558">
        <v>30</v>
      </c>
      <c r="D258" s="388">
        <v>26835</v>
      </c>
      <c r="E258" s="389">
        <v>15931</v>
      </c>
      <c r="F258" s="388">
        <f t="shared" si="11"/>
        <v>27291</v>
      </c>
      <c r="G258" s="466">
        <f t="shared" si="9"/>
        <v>19886</v>
      </c>
      <c r="H258" s="465">
        <v>219</v>
      </c>
    </row>
    <row r="259" spans="1:8" x14ac:dyDescent="0.2">
      <c r="A259" s="385">
        <v>268</v>
      </c>
      <c r="B259" s="386">
        <f t="shared" si="10"/>
        <v>23.85</v>
      </c>
      <c r="C259" s="558">
        <v>30</v>
      </c>
      <c r="D259" s="388">
        <v>26835</v>
      </c>
      <c r="E259" s="389">
        <v>15931</v>
      </c>
      <c r="F259" s="388">
        <f t="shared" si="11"/>
        <v>27276</v>
      </c>
      <c r="G259" s="466">
        <f t="shared" si="9"/>
        <v>19874</v>
      </c>
      <c r="H259" s="465">
        <v>219</v>
      </c>
    </row>
    <row r="260" spans="1:8" x14ac:dyDescent="0.2">
      <c r="A260" s="385">
        <v>269</v>
      </c>
      <c r="B260" s="386">
        <f t="shared" si="10"/>
        <v>23.86</v>
      </c>
      <c r="C260" s="558">
        <v>30</v>
      </c>
      <c r="D260" s="388">
        <v>26835</v>
      </c>
      <c r="E260" s="389">
        <v>15931</v>
      </c>
      <c r="F260" s="388">
        <f t="shared" si="11"/>
        <v>27268</v>
      </c>
      <c r="G260" s="466">
        <f t="shared" si="9"/>
        <v>19869</v>
      </c>
      <c r="H260" s="465">
        <v>219</v>
      </c>
    </row>
    <row r="261" spans="1:8" x14ac:dyDescent="0.2">
      <c r="A261" s="385">
        <v>270</v>
      </c>
      <c r="B261" s="386">
        <f t="shared" si="10"/>
        <v>23.88</v>
      </c>
      <c r="C261" s="558">
        <v>30</v>
      </c>
      <c r="D261" s="388">
        <v>26835</v>
      </c>
      <c r="E261" s="389">
        <v>15931</v>
      </c>
      <c r="F261" s="388">
        <f t="shared" si="11"/>
        <v>27253</v>
      </c>
      <c r="G261" s="466">
        <f t="shared" si="9"/>
        <v>19857</v>
      </c>
      <c r="H261" s="465">
        <v>219</v>
      </c>
    </row>
    <row r="262" spans="1:8" x14ac:dyDescent="0.2">
      <c r="A262" s="385">
        <v>271</v>
      </c>
      <c r="B262" s="386">
        <f t="shared" si="10"/>
        <v>23.9</v>
      </c>
      <c r="C262" s="558">
        <v>30</v>
      </c>
      <c r="D262" s="388">
        <v>26835</v>
      </c>
      <c r="E262" s="389">
        <v>15931</v>
      </c>
      <c r="F262" s="388">
        <f t="shared" si="11"/>
        <v>27237</v>
      </c>
      <c r="G262" s="466">
        <f t="shared" si="9"/>
        <v>19846</v>
      </c>
      <c r="H262" s="465">
        <v>219</v>
      </c>
    </row>
    <row r="263" spans="1:8" x14ac:dyDescent="0.2">
      <c r="A263" s="385">
        <v>272</v>
      </c>
      <c r="B263" s="386">
        <f t="shared" si="10"/>
        <v>23.92</v>
      </c>
      <c r="C263" s="558">
        <v>30</v>
      </c>
      <c r="D263" s="388">
        <v>26835</v>
      </c>
      <c r="E263" s="389">
        <v>15931</v>
      </c>
      <c r="F263" s="388">
        <f t="shared" si="11"/>
        <v>27222</v>
      </c>
      <c r="G263" s="466">
        <f t="shared" si="9"/>
        <v>19835</v>
      </c>
      <c r="H263" s="465">
        <v>219</v>
      </c>
    </row>
    <row r="264" spans="1:8" x14ac:dyDescent="0.2">
      <c r="A264" s="385">
        <v>273</v>
      </c>
      <c r="B264" s="386">
        <f t="shared" si="10"/>
        <v>23.93</v>
      </c>
      <c r="C264" s="558">
        <v>30</v>
      </c>
      <c r="D264" s="388">
        <v>26835</v>
      </c>
      <c r="E264" s="389">
        <v>15931</v>
      </c>
      <c r="F264" s="388">
        <f t="shared" si="11"/>
        <v>27214</v>
      </c>
      <c r="G264" s="466">
        <f t="shared" si="9"/>
        <v>19829</v>
      </c>
      <c r="H264" s="465">
        <v>219</v>
      </c>
    </row>
    <row r="265" spans="1:8" x14ac:dyDescent="0.2">
      <c r="A265" s="385">
        <v>274</v>
      </c>
      <c r="B265" s="386">
        <f t="shared" si="10"/>
        <v>23.95</v>
      </c>
      <c r="C265" s="558">
        <v>30</v>
      </c>
      <c r="D265" s="388">
        <v>26835</v>
      </c>
      <c r="E265" s="389">
        <v>15931</v>
      </c>
      <c r="F265" s="388">
        <f t="shared" si="11"/>
        <v>27199</v>
      </c>
      <c r="G265" s="466">
        <f t="shared" si="9"/>
        <v>19818</v>
      </c>
      <c r="H265" s="465">
        <v>219</v>
      </c>
    </row>
    <row r="266" spans="1:8" x14ac:dyDescent="0.2">
      <c r="A266" s="385">
        <v>275</v>
      </c>
      <c r="B266" s="386">
        <f t="shared" si="10"/>
        <v>23.97</v>
      </c>
      <c r="C266" s="558">
        <v>30</v>
      </c>
      <c r="D266" s="388">
        <v>26835</v>
      </c>
      <c r="E266" s="389">
        <v>15931</v>
      </c>
      <c r="F266" s="388">
        <f t="shared" si="11"/>
        <v>27184</v>
      </c>
      <c r="G266" s="466">
        <f t="shared" si="9"/>
        <v>19807</v>
      </c>
      <c r="H266" s="465">
        <v>219</v>
      </c>
    </row>
    <row r="267" spans="1:8" x14ac:dyDescent="0.2">
      <c r="A267" s="385">
        <v>276</v>
      </c>
      <c r="B267" s="386">
        <v>24</v>
      </c>
      <c r="C267" s="558">
        <v>30</v>
      </c>
      <c r="D267" s="388">
        <v>26835</v>
      </c>
      <c r="E267" s="389">
        <v>15931</v>
      </c>
      <c r="F267" s="388">
        <f t="shared" si="11"/>
        <v>27161</v>
      </c>
      <c r="G267" s="466">
        <f t="shared" si="9"/>
        <v>19790</v>
      </c>
      <c r="H267" s="465">
        <v>219</v>
      </c>
    </row>
    <row r="268" spans="1:8" x14ac:dyDescent="0.2">
      <c r="A268" s="385">
        <v>277</v>
      </c>
      <c r="B268" s="386">
        <v>24</v>
      </c>
      <c r="C268" s="558">
        <v>30</v>
      </c>
      <c r="D268" s="388">
        <v>26835</v>
      </c>
      <c r="E268" s="389">
        <v>15931</v>
      </c>
      <c r="F268" s="388">
        <f t="shared" si="11"/>
        <v>27161</v>
      </c>
      <c r="G268" s="466">
        <f t="shared" si="9"/>
        <v>19790</v>
      </c>
      <c r="H268" s="465">
        <v>219</v>
      </c>
    </row>
    <row r="269" spans="1:8" x14ac:dyDescent="0.2">
      <c r="A269" s="385">
        <v>278</v>
      </c>
      <c r="B269" s="386">
        <v>24</v>
      </c>
      <c r="C269" s="558">
        <v>30</v>
      </c>
      <c r="D269" s="388">
        <v>26835</v>
      </c>
      <c r="E269" s="389">
        <v>15931</v>
      </c>
      <c r="F269" s="388">
        <f t="shared" si="11"/>
        <v>27161</v>
      </c>
      <c r="G269" s="466">
        <f t="shared" ref="G269:G312" si="12">ROUND(12*(1/B269*D269+1/C269*E269),0)</f>
        <v>19790</v>
      </c>
      <c r="H269" s="465">
        <v>219</v>
      </c>
    </row>
    <row r="270" spans="1:8" x14ac:dyDescent="0.2">
      <c r="A270" s="385">
        <v>279</v>
      </c>
      <c r="B270" s="386">
        <v>24</v>
      </c>
      <c r="C270" s="558">
        <v>30</v>
      </c>
      <c r="D270" s="388">
        <v>26835</v>
      </c>
      <c r="E270" s="389">
        <v>15931</v>
      </c>
      <c r="F270" s="388">
        <f t="shared" si="11"/>
        <v>27161</v>
      </c>
      <c r="G270" s="466">
        <f t="shared" si="12"/>
        <v>19790</v>
      </c>
      <c r="H270" s="465">
        <v>219</v>
      </c>
    </row>
    <row r="271" spans="1:8" x14ac:dyDescent="0.2">
      <c r="A271" s="385">
        <v>280</v>
      </c>
      <c r="B271" s="386">
        <v>24</v>
      </c>
      <c r="C271" s="558">
        <v>30</v>
      </c>
      <c r="D271" s="388">
        <v>26835</v>
      </c>
      <c r="E271" s="389">
        <v>15931</v>
      </c>
      <c r="F271" s="388">
        <f t="shared" ref="F271:F312" si="13">ROUND(12*1.3614*(1/B271*D271+1/C271*E271)+H271,0)</f>
        <v>27161</v>
      </c>
      <c r="G271" s="466">
        <f t="shared" si="12"/>
        <v>19790</v>
      </c>
      <c r="H271" s="465">
        <v>219</v>
      </c>
    </row>
    <row r="272" spans="1:8" x14ac:dyDescent="0.2">
      <c r="A272" s="385">
        <v>281</v>
      </c>
      <c r="B272" s="386">
        <v>24</v>
      </c>
      <c r="C272" s="558">
        <v>30</v>
      </c>
      <c r="D272" s="388">
        <v>26835</v>
      </c>
      <c r="E272" s="389">
        <v>15931</v>
      </c>
      <c r="F272" s="388">
        <f t="shared" si="13"/>
        <v>27161</v>
      </c>
      <c r="G272" s="466">
        <f t="shared" si="12"/>
        <v>19790</v>
      </c>
      <c r="H272" s="465">
        <v>219</v>
      </c>
    </row>
    <row r="273" spans="1:8" x14ac:dyDescent="0.2">
      <c r="A273" s="385">
        <v>282</v>
      </c>
      <c r="B273" s="386">
        <v>24</v>
      </c>
      <c r="C273" s="558">
        <v>30</v>
      </c>
      <c r="D273" s="388">
        <v>26835</v>
      </c>
      <c r="E273" s="389">
        <v>15931</v>
      </c>
      <c r="F273" s="388">
        <f t="shared" si="13"/>
        <v>27161</v>
      </c>
      <c r="G273" s="466">
        <f t="shared" si="12"/>
        <v>19790</v>
      </c>
      <c r="H273" s="465">
        <v>219</v>
      </c>
    </row>
    <row r="274" spans="1:8" x14ac:dyDescent="0.2">
      <c r="A274" s="385">
        <v>283</v>
      </c>
      <c r="B274" s="386">
        <v>24</v>
      </c>
      <c r="C274" s="558">
        <v>30</v>
      </c>
      <c r="D274" s="388">
        <v>26835</v>
      </c>
      <c r="E274" s="389">
        <v>15931</v>
      </c>
      <c r="F274" s="388">
        <f t="shared" si="13"/>
        <v>27161</v>
      </c>
      <c r="G274" s="466">
        <f t="shared" si="12"/>
        <v>19790</v>
      </c>
      <c r="H274" s="465">
        <v>219</v>
      </c>
    </row>
    <row r="275" spans="1:8" x14ac:dyDescent="0.2">
      <c r="A275" s="385">
        <v>284</v>
      </c>
      <c r="B275" s="386">
        <v>24</v>
      </c>
      <c r="C275" s="558">
        <v>30</v>
      </c>
      <c r="D275" s="388">
        <v>26835</v>
      </c>
      <c r="E275" s="389">
        <v>15931</v>
      </c>
      <c r="F275" s="388">
        <f t="shared" si="13"/>
        <v>27161</v>
      </c>
      <c r="G275" s="466">
        <f t="shared" si="12"/>
        <v>19790</v>
      </c>
      <c r="H275" s="465">
        <v>219</v>
      </c>
    </row>
    <row r="276" spans="1:8" x14ac:dyDescent="0.2">
      <c r="A276" s="385">
        <v>285</v>
      </c>
      <c r="B276" s="386">
        <v>24</v>
      </c>
      <c r="C276" s="558">
        <v>30</v>
      </c>
      <c r="D276" s="388">
        <v>26835</v>
      </c>
      <c r="E276" s="389">
        <v>15931</v>
      </c>
      <c r="F276" s="388">
        <f t="shared" si="13"/>
        <v>27161</v>
      </c>
      <c r="G276" s="466">
        <f t="shared" si="12"/>
        <v>19790</v>
      </c>
      <c r="H276" s="465">
        <v>219</v>
      </c>
    </row>
    <row r="277" spans="1:8" x14ac:dyDescent="0.2">
      <c r="A277" s="385">
        <v>286</v>
      </c>
      <c r="B277" s="386">
        <v>24</v>
      </c>
      <c r="C277" s="558">
        <v>30</v>
      </c>
      <c r="D277" s="388">
        <v>26835</v>
      </c>
      <c r="E277" s="389">
        <v>15931</v>
      </c>
      <c r="F277" s="388">
        <f t="shared" si="13"/>
        <v>27161</v>
      </c>
      <c r="G277" s="466">
        <f t="shared" si="12"/>
        <v>19790</v>
      </c>
      <c r="H277" s="465">
        <v>219</v>
      </c>
    </row>
    <row r="278" spans="1:8" x14ac:dyDescent="0.2">
      <c r="A278" s="385">
        <v>287</v>
      </c>
      <c r="B278" s="386">
        <v>24</v>
      </c>
      <c r="C278" s="558">
        <v>30</v>
      </c>
      <c r="D278" s="388">
        <v>26835</v>
      </c>
      <c r="E278" s="389">
        <v>15931</v>
      </c>
      <c r="F278" s="388">
        <f t="shared" si="13"/>
        <v>27161</v>
      </c>
      <c r="G278" s="466">
        <f t="shared" si="12"/>
        <v>19790</v>
      </c>
      <c r="H278" s="465">
        <v>219</v>
      </c>
    </row>
    <row r="279" spans="1:8" x14ac:dyDescent="0.2">
      <c r="A279" s="385">
        <v>288</v>
      </c>
      <c r="B279" s="386">
        <v>24</v>
      </c>
      <c r="C279" s="558">
        <v>30</v>
      </c>
      <c r="D279" s="388">
        <v>26835</v>
      </c>
      <c r="E279" s="389">
        <v>15931</v>
      </c>
      <c r="F279" s="388">
        <f t="shared" si="13"/>
        <v>27161</v>
      </c>
      <c r="G279" s="466">
        <f t="shared" si="12"/>
        <v>19790</v>
      </c>
      <c r="H279" s="465">
        <v>219</v>
      </c>
    </row>
    <row r="280" spans="1:8" x14ac:dyDescent="0.2">
      <c r="A280" s="385">
        <v>289</v>
      </c>
      <c r="B280" s="386">
        <v>24</v>
      </c>
      <c r="C280" s="558">
        <v>30</v>
      </c>
      <c r="D280" s="388">
        <v>26835</v>
      </c>
      <c r="E280" s="389">
        <v>15931</v>
      </c>
      <c r="F280" s="388">
        <f t="shared" si="13"/>
        <v>27161</v>
      </c>
      <c r="G280" s="466">
        <f t="shared" si="12"/>
        <v>19790</v>
      </c>
      <c r="H280" s="465">
        <v>219</v>
      </c>
    </row>
    <row r="281" spans="1:8" x14ac:dyDescent="0.2">
      <c r="A281" s="385">
        <v>290</v>
      </c>
      <c r="B281" s="386">
        <v>24</v>
      </c>
      <c r="C281" s="558">
        <v>30</v>
      </c>
      <c r="D281" s="388">
        <v>26835</v>
      </c>
      <c r="E281" s="389">
        <v>15931</v>
      </c>
      <c r="F281" s="388">
        <f t="shared" si="13"/>
        <v>27161</v>
      </c>
      <c r="G281" s="466">
        <f t="shared" si="12"/>
        <v>19790</v>
      </c>
      <c r="H281" s="465">
        <v>219</v>
      </c>
    </row>
    <row r="282" spans="1:8" x14ac:dyDescent="0.2">
      <c r="A282" s="385">
        <v>291</v>
      </c>
      <c r="B282" s="386">
        <v>24</v>
      </c>
      <c r="C282" s="558">
        <v>30</v>
      </c>
      <c r="D282" s="388">
        <v>26835</v>
      </c>
      <c r="E282" s="389">
        <v>15931</v>
      </c>
      <c r="F282" s="388">
        <f t="shared" si="13"/>
        <v>27161</v>
      </c>
      <c r="G282" s="466">
        <f t="shared" si="12"/>
        <v>19790</v>
      </c>
      <c r="H282" s="465">
        <v>219</v>
      </c>
    </row>
    <row r="283" spans="1:8" x14ac:dyDescent="0.2">
      <c r="A283" s="385">
        <v>292</v>
      </c>
      <c r="B283" s="386">
        <v>24</v>
      </c>
      <c r="C283" s="558">
        <v>30</v>
      </c>
      <c r="D283" s="388">
        <v>26835</v>
      </c>
      <c r="E283" s="389">
        <v>15931</v>
      </c>
      <c r="F283" s="388">
        <f t="shared" si="13"/>
        <v>27161</v>
      </c>
      <c r="G283" s="466">
        <f t="shared" si="12"/>
        <v>19790</v>
      </c>
      <c r="H283" s="465">
        <v>219</v>
      </c>
    </row>
    <row r="284" spans="1:8" x14ac:dyDescent="0.2">
      <c r="A284" s="385">
        <v>293</v>
      </c>
      <c r="B284" s="386">
        <v>24</v>
      </c>
      <c r="C284" s="558">
        <v>30</v>
      </c>
      <c r="D284" s="388">
        <v>26835</v>
      </c>
      <c r="E284" s="389">
        <v>15931</v>
      </c>
      <c r="F284" s="388">
        <f t="shared" si="13"/>
        <v>27161</v>
      </c>
      <c r="G284" s="466">
        <f t="shared" si="12"/>
        <v>19790</v>
      </c>
      <c r="H284" s="465">
        <v>219</v>
      </c>
    </row>
    <row r="285" spans="1:8" x14ac:dyDescent="0.2">
      <c r="A285" s="385">
        <v>294</v>
      </c>
      <c r="B285" s="386">
        <v>24</v>
      </c>
      <c r="C285" s="558">
        <v>30</v>
      </c>
      <c r="D285" s="388">
        <v>26835</v>
      </c>
      <c r="E285" s="389">
        <v>15931</v>
      </c>
      <c r="F285" s="388">
        <f t="shared" si="13"/>
        <v>27161</v>
      </c>
      <c r="G285" s="466">
        <f t="shared" si="12"/>
        <v>19790</v>
      </c>
      <c r="H285" s="465">
        <v>219</v>
      </c>
    </row>
    <row r="286" spans="1:8" x14ac:dyDescent="0.2">
      <c r="A286" s="385">
        <v>295</v>
      </c>
      <c r="B286" s="386">
        <v>24</v>
      </c>
      <c r="C286" s="558">
        <v>30</v>
      </c>
      <c r="D286" s="388">
        <v>26835</v>
      </c>
      <c r="E286" s="389">
        <v>15931</v>
      </c>
      <c r="F286" s="388">
        <f t="shared" si="13"/>
        <v>27161</v>
      </c>
      <c r="G286" s="466">
        <f t="shared" si="12"/>
        <v>19790</v>
      </c>
      <c r="H286" s="465">
        <v>219</v>
      </c>
    </row>
    <row r="287" spans="1:8" x14ac:dyDescent="0.2">
      <c r="A287" s="385">
        <v>296</v>
      </c>
      <c r="B287" s="386">
        <v>24</v>
      </c>
      <c r="C287" s="558">
        <v>30</v>
      </c>
      <c r="D287" s="388">
        <v>26835</v>
      </c>
      <c r="E287" s="389">
        <v>15931</v>
      </c>
      <c r="F287" s="388">
        <f t="shared" si="13"/>
        <v>27161</v>
      </c>
      <c r="G287" s="466">
        <f t="shared" si="12"/>
        <v>19790</v>
      </c>
      <c r="H287" s="465">
        <v>219</v>
      </c>
    </row>
    <row r="288" spans="1:8" x14ac:dyDescent="0.2">
      <c r="A288" s="385">
        <v>297</v>
      </c>
      <c r="B288" s="386">
        <v>24</v>
      </c>
      <c r="C288" s="558">
        <v>30</v>
      </c>
      <c r="D288" s="388">
        <v>26835</v>
      </c>
      <c r="E288" s="389">
        <v>15931</v>
      </c>
      <c r="F288" s="388">
        <f t="shared" si="13"/>
        <v>27161</v>
      </c>
      <c r="G288" s="466">
        <f t="shared" si="12"/>
        <v>19790</v>
      </c>
      <c r="H288" s="465">
        <v>219</v>
      </c>
    </row>
    <row r="289" spans="1:8" x14ac:dyDescent="0.2">
      <c r="A289" s="385">
        <v>298</v>
      </c>
      <c r="B289" s="386">
        <v>24</v>
      </c>
      <c r="C289" s="558">
        <v>30</v>
      </c>
      <c r="D289" s="388">
        <v>26835</v>
      </c>
      <c r="E289" s="389">
        <v>15931</v>
      </c>
      <c r="F289" s="388">
        <f t="shared" si="13"/>
        <v>27161</v>
      </c>
      <c r="G289" s="466">
        <f t="shared" si="12"/>
        <v>19790</v>
      </c>
      <c r="H289" s="465">
        <v>219</v>
      </c>
    </row>
    <row r="290" spans="1:8" x14ac:dyDescent="0.2">
      <c r="A290" s="385">
        <v>299</v>
      </c>
      <c r="B290" s="386">
        <v>24</v>
      </c>
      <c r="C290" s="558">
        <v>30</v>
      </c>
      <c r="D290" s="388">
        <v>26835</v>
      </c>
      <c r="E290" s="389">
        <v>15931</v>
      </c>
      <c r="F290" s="388">
        <f t="shared" si="13"/>
        <v>27161</v>
      </c>
      <c r="G290" s="466">
        <f t="shared" si="12"/>
        <v>19790</v>
      </c>
      <c r="H290" s="465">
        <v>219</v>
      </c>
    </row>
    <row r="291" spans="1:8" x14ac:dyDescent="0.2">
      <c r="A291" s="385">
        <v>300</v>
      </c>
      <c r="B291" s="386">
        <v>24</v>
      </c>
      <c r="C291" s="558">
        <v>30</v>
      </c>
      <c r="D291" s="388">
        <v>26835</v>
      </c>
      <c r="E291" s="389">
        <v>15931</v>
      </c>
      <c r="F291" s="388">
        <f t="shared" si="13"/>
        <v>27161</v>
      </c>
      <c r="G291" s="466">
        <f t="shared" si="12"/>
        <v>19790</v>
      </c>
      <c r="H291" s="465">
        <v>219</v>
      </c>
    </row>
    <row r="292" spans="1:8" x14ac:dyDescent="0.2">
      <c r="A292" s="385">
        <v>301</v>
      </c>
      <c r="B292" s="386">
        <v>24</v>
      </c>
      <c r="C292" s="558">
        <v>30</v>
      </c>
      <c r="D292" s="388">
        <v>26835</v>
      </c>
      <c r="E292" s="389">
        <v>15931</v>
      </c>
      <c r="F292" s="388">
        <f t="shared" si="13"/>
        <v>27161</v>
      </c>
      <c r="G292" s="466">
        <f t="shared" si="12"/>
        <v>19790</v>
      </c>
      <c r="H292" s="465">
        <v>219</v>
      </c>
    </row>
    <row r="293" spans="1:8" x14ac:dyDescent="0.2">
      <c r="A293" s="385">
        <v>302</v>
      </c>
      <c r="B293" s="386">
        <v>24</v>
      </c>
      <c r="C293" s="558">
        <v>30</v>
      </c>
      <c r="D293" s="388">
        <v>26835</v>
      </c>
      <c r="E293" s="389">
        <v>15931</v>
      </c>
      <c r="F293" s="388">
        <f t="shared" si="13"/>
        <v>27161</v>
      </c>
      <c r="G293" s="466">
        <f t="shared" si="12"/>
        <v>19790</v>
      </c>
      <c r="H293" s="465">
        <v>219</v>
      </c>
    </row>
    <row r="294" spans="1:8" x14ac:dyDescent="0.2">
      <c r="A294" s="385">
        <v>303</v>
      </c>
      <c r="B294" s="386">
        <v>24</v>
      </c>
      <c r="C294" s="558">
        <v>30</v>
      </c>
      <c r="D294" s="388">
        <v>26835</v>
      </c>
      <c r="E294" s="389">
        <v>15931</v>
      </c>
      <c r="F294" s="388">
        <f t="shared" si="13"/>
        <v>27161</v>
      </c>
      <c r="G294" s="466">
        <f t="shared" si="12"/>
        <v>19790</v>
      </c>
      <c r="H294" s="465">
        <v>219</v>
      </c>
    </row>
    <row r="295" spans="1:8" x14ac:dyDescent="0.2">
      <c r="A295" s="385">
        <v>304</v>
      </c>
      <c r="B295" s="386">
        <v>24</v>
      </c>
      <c r="C295" s="558">
        <v>30</v>
      </c>
      <c r="D295" s="388">
        <v>26835</v>
      </c>
      <c r="E295" s="389">
        <v>15931</v>
      </c>
      <c r="F295" s="388">
        <f t="shared" si="13"/>
        <v>27161</v>
      </c>
      <c r="G295" s="466">
        <f t="shared" si="12"/>
        <v>19790</v>
      </c>
      <c r="H295" s="465">
        <v>219</v>
      </c>
    </row>
    <row r="296" spans="1:8" x14ac:dyDescent="0.2">
      <c r="A296" s="385">
        <v>305</v>
      </c>
      <c r="B296" s="386">
        <v>24</v>
      </c>
      <c r="C296" s="558">
        <v>30</v>
      </c>
      <c r="D296" s="388">
        <v>26835</v>
      </c>
      <c r="E296" s="389">
        <v>15931</v>
      </c>
      <c r="F296" s="388">
        <f t="shared" si="13"/>
        <v>27161</v>
      </c>
      <c r="G296" s="466">
        <f t="shared" si="12"/>
        <v>19790</v>
      </c>
      <c r="H296" s="465">
        <v>219</v>
      </c>
    </row>
    <row r="297" spans="1:8" x14ac:dyDescent="0.2">
      <c r="A297" s="385">
        <v>306</v>
      </c>
      <c r="B297" s="386">
        <v>24</v>
      </c>
      <c r="C297" s="558">
        <v>30</v>
      </c>
      <c r="D297" s="388">
        <v>26835</v>
      </c>
      <c r="E297" s="389">
        <v>15931</v>
      </c>
      <c r="F297" s="388">
        <f t="shared" si="13"/>
        <v>27161</v>
      </c>
      <c r="G297" s="466">
        <f t="shared" si="12"/>
        <v>19790</v>
      </c>
      <c r="H297" s="465">
        <v>219</v>
      </c>
    </row>
    <row r="298" spans="1:8" x14ac:dyDescent="0.2">
      <c r="A298" s="385">
        <v>307</v>
      </c>
      <c r="B298" s="386">
        <v>24</v>
      </c>
      <c r="C298" s="558">
        <v>30</v>
      </c>
      <c r="D298" s="388">
        <v>26835</v>
      </c>
      <c r="E298" s="389">
        <v>15931</v>
      </c>
      <c r="F298" s="388">
        <f t="shared" si="13"/>
        <v>27161</v>
      </c>
      <c r="G298" s="466">
        <f t="shared" si="12"/>
        <v>19790</v>
      </c>
      <c r="H298" s="465">
        <v>219</v>
      </c>
    </row>
    <row r="299" spans="1:8" x14ac:dyDescent="0.2">
      <c r="A299" s="385">
        <v>308</v>
      </c>
      <c r="B299" s="386">
        <v>24</v>
      </c>
      <c r="C299" s="558">
        <v>30</v>
      </c>
      <c r="D299" s="388">
        <v>26835</v>
      </c>
      <c r="E299" s="389">
        <v>15931</v>
      </c>
      <c r="F299" s="388">
        <f t="shared" si="13"/>
        <v>27161</v>
      </c>
      <c r="G299" s="466">
        <f t="shared" si="12"/>
        <v>19790</v>
      </c>
      <c r="H299" s="465">
        <v>219</v>
      </c>
    </row>
    <row r="300" spans="1:8" x14ac:dyDescent="0.2">
      <c r="A300" s="385">
        <v>309</v>
      </c>
      <c r="B300" s="386">
        <v>24</v>
      </c>
      <c r="C300" s="558">
        <v>30</v>
      </c>
      <c r="D300" s="388">
        <v>26835</v>
      </c>
      <c r="E300" s="389">
        <v>15931</v>
      </c>
      <c r="F300" s="388">
        <f t="shared" si="13"/>
        <v>27161</v>
      </c>
      <c r="G300" s="466">
        <f t="shared" si="12"/>
        <v>19790</v>
      </c>
      <c r="H300" s="465">
        <v>219</v>
      </c>
    </row>
    <row r="301" spans="1:8" x14ac:dyDescent="0.2">
      <c r="A301" s="385">
        <v>310</v>
      </c>
      <c r="B301" s="386">
        <v>24</v>
      </c>
      <c r="C301" s="558">
        <v>30</v>
      </c>
      <c r="D301" s="388">
        <v>26835</v>
      </c>
      <c r="E301" s="389">
        <v>15931</v>
      </c>
      <c r="F301" s="388">
        <f t="shared" si="13"/>
        <v>27161</v>
      </c>
      <c r="G301" s="466">
        <f t="shared" si="12"/>
        <v>19790</v>
      </c>
      <c r="H301" s="465">
        <v>219</v>
      </c>
    </row>
    <row r="302" spans="1:8" x14ac:dyDescent="0.2">
      <c r="A302" s="385">
        <v>311</v>
      </c>
      <c r="B302" s="386">
        <v>24</v>
      </c>
      <c r="C302" s="558">
        <v>30</v>
      </c>
      <c r="D302" s="388">
        <v>26835</v>
      </c>
      <c r="E302" s="389">
        <v>15931</v>
      </c>
      <c r="F302" s="388">
        <f t="shared" si="13"/>
        <v>27161</v>
      </c>
      <c r="G302" s="466">
        <f t="shared" si="12"/>
        <v>19790</v>
      </c>
      <c r="H302" s="465">
        <v>219</v>
      </c>
    </row>
    <row r="303" spans="1:8" x14ac:dyDescent="0.2">
      <c r="A303" s="385">
        <v>312</v>
      </c>
      <c r="B303" s="386">
        <v>24</v>
      </c>
      <c r="C303" s="558">
        <v>30</v>
      </c>
      <c r="D303" s="388">
        <v>26835</v>
      </c>
      <c r="E303" s="389">
        <v>15931</v>
      </c>
      <c r="F303" s="388">
        <f t="shared" si="13"/>
        <v>27161</v>
      </c>
      <c r="G303" s="466">
        <f t="shared" si="12"/>
        <v>19790</v>
      </c>
      <c r="H303" s="465">
        <v>219</v>
      </c>
    </row>
    <row r="304" spans="1:8" x14ac:dyDescent="0.2">
      <c r="A304" s="385">
        <v>313</v>
      </c>
      <c r="B304" s="386">
        <v>24</v>
      </c>
      <c r="C304" s="558">
        <v>30</v>
      </c>
      <c r="D304" s="388">
        <v>26835</v>
      </c>
      <c r="E304" s="389">
        <v>15931</v>
      </c>
      <c r="F304" s="388">
        <f t="shared" si="13"/>
        <v>27161</v>
      </c>
      <c r="G304" s="466">
        <f t="shared" si="12"/>
        <v>19790</v>
      </c>
      <c r="H304" s="465">
        <v>219</v>
      </c>
    </row>
    <row r="305" spans="1:8" x14ac:dyDescent="0.2">
      <c r="A305" s="385">
        <v>314</v>
      </c>
      <c r="B305" s="386">
        <v>24</v>
      </c>
      <c r="C305" s="558">
        <v>30</v>
      </c>
      <c r="D305" s="388">
        <v>26835</v>
      </c>
      <c r="E305" s="389">
        <v>15931</v>
      </c>
      <c r="F305" s="388">
        <f t="shared" si="13"/>
        <v>27161</v>
      </c>
      <c r="G305" s="466">
        <f t="shared" si="12"/>
        <v>19790</v>
      </c>
      <c r="H305" s="465">
        <v>219</v>
      </c>
    </row>
    <row r="306" spans="1:8" x14ac:dyDescent="0.2">
      <c r="A306" s="385">
        <v>315</v>
      </c>
      <c r="B306" s="386">
        <v>24</v>
      </c>
      <c r="C306" s="558">
        <v>30</v>
      </c>
      <c r="D306" s="388">
        <v>26835</v>
      </c>
      <c r="E306" s="389">
        <v>15931</v>
      </c>
      <c r="F306" s="388">
        <f t="shared" si="13"/>
        <v>27161</v>
      </c>
      <c r="G306" s="466">
        <f t="shared" si="12"/>
        <v>19790</v>
      </c>
      <c r="H306" s="465">
        <v>219</v>
      </c>
    </row>
    <row r="307" spans="1:8" x14ac:dyDescent="0.2">
      <c r="A307" s="385">
        <v>316</v>
      </c>
      <c r="B307" s="386">
        <v>24</v>
      </c>
      <c r="C307" s="558">
        <v>30</v>
      </c>
      <c r="D307" s="388">
        <v>26835</v>
      </c>
      <c r="E307" s="389">
        <v>15931</v>
      </c>
      <c r="F307" s="388">
        <f t="shared" si="13"/>
        <v>27161</v>
      </c>
      <c r="G307" s="466">
        <f t="shared" si="12"/>
        <v>19790</v>
      </c>
      <c r="H307" s="465">
        <v>219</v>
      </c>
    </row>
    <row r="308" spans="1:8" x14ac:dyDescent="0.2">
      <c r="A308" s="385">
        <v>317</v>
      </c>
      <c r="B308" s="386">
        <v>24</v>
      </c>
      <c r="C308" s="558">
        <v>30</v>
      </c>
      <c r="D308" s="388">
        <v>26835</v>
      </c>
      <c r="E308" s="389">
        <v>15931</v>
      </c>
      <c r="F308" s="388">
        <f t="shared" si="13"/>
        <v>27161</v>
      </c>
      <c r="G308" s="466">
        <f t="shared" si="12"/>
        <v>19790</v>
      </c>
      <c r="H308" s="465">
        <v>219</v>
      </c>
    </row>
    <row r="309" spans="1:8" x14ac:dyDescent="0.2">
      <c r="A309" s="385">
        <v>318</v>
      </c>
      <c r="B309" s="386">
        <v>24</v>
      </c>
      <c r="C309" s="558">
        <v>30</v>
      </c>
      <c r="D309" s="388">
        <v>26835</v>
      </c>
      <c r="E309" s="389">
        <v>15931</v>
      </c>
      <c r="F309" s="388">
        <f t="shared" si="13"/>
        <v>27161</v>
      </c>
      <c r="G309" s="466">
        <f t="shared" si="12"/>
        <v>19790</v>
      </c>
      <c r="H309" s="465">
        <v>219</v>
      </c>
    </row>
    <row r="310" spans="1:8" x14ac:dyDescent="0.2">
      <c r="A310" s="385">
        <v>319</v>
      </c>
      <c r="B310" s="386">
        <v>24</v>
      </c>
      <c r="C310" s="558">
        <v>30</v>
      </c>
      <c r="D310" s="388">
        <v>26835</v>
      </c>
      <c r="E310" s="389">
        <v>15931</v>
      </c>
      <c r="F310" s="388">
        <f t="shared" si="13"/>
        <v>27161</v>
      </c>
      <c r="G310" s="466">
        <f t="shared" si="12"/>
        <v>19790</v>
      </c>
      <c r="H310" s="465">
        <v>219</v>
      </c>
    </row>
    <row r="311" spans="1:8" x14ac:dyDescent="0.2">
      <c r="A311" s="385">
        <v>320</v>
      </c>
      <c r="B311" s="386">
        <v>24</v>
      </c>
      <c r="C311" s="558">
        <v>30</v>
      </c>
      <c r="D311" s="388">
        <v>26835</v>
      </c>
      <c r="E311" s="389">
        <v>15931</v>
      </c>
      <c r="F311" s="388">
        <f t="shared" si="13"/>
        <v>27161</v>
      </c>
      <c r="G311" s="466">
        <f t="shared" si="12"/>
        <v>19790</v>
      </c>
      <c r="H311" s="465">
        <v>219</v>
      </c>
    </row>
    <row r="312" spans="1:8" ht="13.5" thickBot="1" x14ac:dyDescent="0.25">
      <c r="A312" s="392">
        <v>321</v>
      </c>
      <c r="B312" s="393">
        <v>24</v>
      </c>
      <c r="C312" s="563">
        <v>30</v>
      </c>
      <c r="D312" s="395">
        <v>26835</v>
      </c>
      <c r="E312" s="396">
        <v>15931</v>
      </c>
      <c r="F312" s="395">
        <f t="shared" si="13"/>
        <v>27161</v>
      </c>
      <c r="G312" s="469">
        <f t="shared" si="12"/>
        <v>19790</v>
      </c>
      <c r="H312" s="468">
        <v>219</v>
      </c>
    </row>
  </sheetData>
  <mergeCells count="2">
    <mergeCell ref="A10:B10"/>
    <mergeCell ref="G11:H11"/>
  </mergeCells>
  <pageMargins left="0.59055118110236227" right="0.39370078740157483" top="0.98425196850393704" bottom="0.98425196850393704" header="0.51181102362204722" footer="0.51181102362204722"/>
  <pageSetup paperSize="9" scale="98" fitToHeight="19" orientation="portrait" r:id="rId1"/>
  <headerFooter alignWithMargins="0">
    <oddHeader>&amp;LKrajský úřad Plzeňského kraje&amp;R3. 3. 2017</oddHeader>
    <oddFooter>Stránka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workbookViewId="0">
      <pane ySplit="10" topLeftCell="A11" activePane="bottomLeft" state="frozenSplit"/>
      <selection pane="bottomLeft" activeCell="H6" sqref="H6"/>
    </sheetView>
  </sheetViews>
  <sheetFormatPr defaultRowHeight="12.75" x14ac:dyDescent="0.2"/>
  <cols>
    <col min="1" max="1" width="10" style="343" customWidth="1"/>
    <col min="2" max="2" width="9.5703125" style="343" customWidth="1"/>
    <col min="3" max="3" width="10.85546875" style="343" customWidth="1"/>
    <col min="4" max="4" width="13.42578125" style="343" customWidth="1"/>
    <col min="5" max="5" width="13.5703125" style="343" customWidth="1"/>
    <col min="6" max="7" width="12.85546875" style="343" customWidth="1"/>
    <col min="8" max="8" width="10.7109375" style="343" customWidth="1"/>
    <col min="9" max="9" width="16.140625" style="343" customWidth="1"/>
    <col min="10" max="16384" width="9.140625" style="343"/>
  </cols>
  <sheetData>
    <row r="1" spans="1:9" x14ac:dyDescent="0.2">
      <c r="H1" s="343" t="s">
        <v>746</v>
      </c>
    </row>
    <row r="2" spans="1:9" ht="4.5" customHeight="1" x14ac:dyDescent="0.2"/>
    <row r="3" spans="1:9" ht="20.25" x14ac:dyDescent="0.3">
      <c r="A3" s="344" t="s">
        <v>667</v>
      </c>
      <c r="C3" s="345"/>
      <c r="D3" s="345"/>
      <c r="E3" s="345"/>
      <c r="F3" s="346"/>
      <c r="G3" s="346"/>
      <c r="H3" s="347"/>
      <c r="I3" s="347"/>
    </row>
    <row r="4" spans="1:9" x14ac:dyDescent="0.2">
      <c r="A4" s="581" t="s">
        <v>155</v>
      </c>
      <c r="B4" s="349"/>
      <c r="C4" s="349"/>
      <c r="D4" s="349"/>
      <c r="E4" s="349"/>
      <c r="F4" s="349"/>
      <c r="G4" s="349"/>
      <c r="I4" s="347"/>
    </row>
    <row r="5" spans="1:9" ht="6.75" customHeight="1" x14ac:dyDescent="0.25">
      <c r="A5" s="458"/>
      <c r="B5" s="349"/>
      <c r="C5" s="349"/>
      <c r="D5" s="349"/>
      <c r="E5" s="349"/>
      <c r="F5" s="349"/>
      <c r="G5" s="349"/>
      <c r="I5" s="347"/>
    </row>
    <row r="6" spans="1:9" ht="15.75" x14ac:dyDescent="0.25">
      <c r="A6" s="350"/>
      <c r="B6" s="351"/>
      <c r="C6" s="352" t="s">
        <v>7</v>
      </c>
      <c r="F6" s="353" t="s">
        <v>8</v>
      </c>
      <c r="G6" s="353"/>
      <c r="I6" s="347"/>
    </row>
    <row r="7" spans="1:9" ht="15.75" x14ac:dyDescent="0.25">
      <c r="A7" s="354"/>
      <c r="B7" s="351"/>
      <c r="C7" s="355" t="s">
        <v>747</v>
      </c>
      <c r="D7" s="356"/>
      <c r="E7" s="459"/>
      <c r="F7" s="355">
        <v>32</v>
      </c>
      <c r="G7" s="355"/>
      <c r="I7" s="347"/>
    </row>
    <row r="8" spans="1:9" ht="6" customHeight="1" thickBot="1" x14ac:dyDescent="0.25">
      <c r="A8" s="594"/>
      <c r="B8" s="594"/>
      <c r="C8" s="365"/>
      <c r="D8" s="366"/>
      <c r="E8" s="367"/>
      <c r="F8" s="367"/>
      <c r="G8" s="367"/>
      <c r="I8" s="347"/>
    </row>
    <row r="9" spans="1:9" ht="15.75" x14ac:dyDescent="0.2">
      <c r="A9" s="368"/>
      <c r="B9" s="369" t="s">
        <v>1</v>
      </c>
      <c r="C9" s="370"/>
      <c r="D9" s="369" t="s">
        <v>2</v>
      </c>
      <c r="E9" s="370"/>
      <c r="F9" s="371" t="s">
        <v>3</v>
      </c>
      <c r="G9" s="522"/>
      <c r="H9" s="370"/>
    </row>
    <row r="10" spans="1:9" ht="45.75" thickBot="1" x14ac:dyDescent="0.25">
      <c r="A10" s="372" t="s">
        <v>664</v>
      </c>
      <c r="B10" s="373" t="s">
        <v>7</v>
      </c>
      <c r="C10" s="374" t="s">
        <v>8</v>
      </c>
      <c r="D10" s="375" t="s">
        <v>9</v>
      </c>
      <c r="E10" s="376" t="s">
        <v>665</v>
      </c>
      <c r="F10" s="375" t="s">
        <v>3</v>
      </c>
      <c r="G10" s="377" t="s">
        <v>12</v>
      </c>
      <c r="H10" s="376" t="s">
        <v>13</v>
      </c>
    </row>
    <row r="11" spans="1:9" x14ac:dyDescent="0.2">
      <c r="A11" s="399">
        <v>1</v>
      </c>
      <c r="B11" s="400">
        <f t="shared" ref="B11:B74" si="0">ROUND((1.1233*LN(A11)+17)*1.11,2)</f>
        <v>18.87</v>
      </c>
      <c r="C11" s="401">
        <v>32</v>
      </c>
      <c r="D11" s="381">
        <v>26835</v>
      </c>
      <c r="E11" s="382">
        <v>15931</v>
      </c>
      <c r="F11" s="381">
        <f>ROUND(12*1.3614*(1/B11*D11+1/C11*E11)+H11,0)</f>
        <v>31493</v>
      </c>
      <c r="G11" s="582">
        <f t="shared" ref="G11:G74" si="1">ROUND(12*(1/B11*D11+1/C11*E11),0)</f>
        <v>23039</v>
      </c>
      <c r="H11" s="384">
        <v>127</v>
      </c>
    </row>
    <row r="12" spans="1:9" x14ac:dyDescent="0.2">
      <c r="A12" s="385">
        <v>2</v>
      </c>
      <c r="B12" s="379">
        <f t="shared" si="0"/>
        <v>19.73</v>
      </c>
      <c r="C12" s="380">
        <v>32</v>
      </c>
      <c r="D12" s="388">
        <v>26835</v>
      </c>
      <c r="E12" s="389">
        <v>15931</v>
      </c>
      <c r="F12" s="388">
        <f>ROUND(12*1.3614*(1/B12*D12+1/C12*E12)+H12,0)</f>
        <v>30480</v>
      </c>
      <c r="G12" s="583">
        <f t="shared" si="1"/>
        <v>22295</v>
      </c>
      <c r="H12" s="465">
        <v>127</v>
      </c>
    </row>
    <row r="13" spans="1:9" x14ac:dyDescent="0.2">
      <c r="A13" s="385">
        <v>3</v>
      </c>
      <c r="B13" s="379">
        <f t="shared" si="0"/>
        <v>20.239999999999998</v>
      </c>
      <c r="C13" s="380">
        <v>32</v>
      </c>
      <c r="D13" s="388">
        <v>26835</v>
      </c>
      <c r="E13" s="389">
        <v>15931</v>
      </c>
      <c r="F13" s="388">
        <f t="shared" ref="F13:F76" si="2">ROUND(12*1.3614*(1/B13*D13+1/C13*E13)+H13,0)</f>
        <v>29920</v>
      </c>
      <c r="G13" s="583">
        <f t="shared" si="1"/>
        <v>21884</v>
      </c>
      <c r="H13" s="465">
        <v>127</v>
      </c>
    </row>
    <row r="14" spans="1:9" x14ac:dyDescent="0.2">
      <c r="A14" s="378">
        <v>4</v>
      </c>
      <c r="B14" s="379">
        <f t="shared" si="0"/>
        <v>20.6</v>
      </c>
      <c r="C14" s="380">
        <v>32</v>
      </c>
      <c r="D14" s="388">
        <v>26835</v>
      </c>
      <c r="E14" s="389">
        <v>15931</v>
      </c>
      <c r="F14" s="388">
        <f t="shared" si="2"/>
        <v>29542</v>
      </c>
      <c r="G14" s="583">
        <f t="shared" si="1"/>
        <v>21606</v>
      </c>
      <c r="H14" s="465">
        <v>127</v>
      </c>
    </row>
    <row r="15" spans="1:9" x14ac:dyDescent="0.2">
      <c r="A15" s="385">
        <v>5</v>
      </c>
      <c r="B15" s="379">
        <f t="shared" si="0"/>
        <v>20.88</v>
      </c>
      <c r="C15" s="380">
        <v>32</v>
      </c>
      <c r="D15" s="388">
        <v>26835</v>
      </c>
      <c r="E15" s="389">
        <v>15931</v>
      </c>
      <c r="F15" s="388">
        <f t="shared" si="2"/>
        <v>29256</v>
      </c>
      <c r="G15" s="583">
        <f t="shared" si="1"/>
        <v>21397</v>
      </c>
      <c r="H15" s="465">
        <v>127</v>
      </c>
    </row>
    <row r="16" spans="1:9" x14ac:dyDescent="0.2">
      <c r="A16" s="385">
        <v>6</v>
      </c>
      <c r="B16" s="379">
        <f t="shared" si="0"/>
        <v>21.1</v>
      </c>
      <c r="C16" s="380">
        <v>32</v>
      </c>
      <c r="D16" s="388">
        <v>26835</v>
      </c>
      <c r="E16" s="389">
        <v>15931</v>
      </c>
      <c r="F16" s="388">
        <f t="shared" si="2"/>
        <v>29037</v>
      </c>
      <c r="G16" s="583">
        <f t="shared" si="1"/>
        <v>21236</v>
      </c>
      <c r="H16" s="465">
        <v>127</v>
      </c>
    </row>
    <row r="17" spans="1:8" x14ac:dyDescent="0.2">
      <c r="A17" s="378">
        <v>7</v>
      </c>
      <c r="B17" s="379">
        <f t="shared" si="0"/>
        <v>21.3</v>
      </c>
      <c r="C17" s="380">
        <v>32</v>
      </c>
      <c r="D17" s="388">
        <v>26835</v>
      </c>
      <c r="E17" s="389">
        <v>15931</v>
      </c>
      <c r="F17" s="388">
        <f t="shared" si="2"/>
        <v>28842</v>
      </c>
      <c r="G17" s="583">
        <f t="shared" si="1"/>
        <v>21092</v>
      </c>
      <c r="H17" s="465">
        <v>127</v>
      </c>
    </row>
    <row r="18" spans="1:8" x14ac:dyDescent="0.2">
      <c r="A18" s="385">
        <v>8</v>
      </c>
      <c r="B18" s="379">
        <f t="shared" si="0"/>
        <v>21.46</v>
      </c>
      <c r="C18" s="380">
        <v>32</v>
      </c>
      <c r="D18" s="388">
        <v>26835</v>
      </c>
      <c r="E18" s="389">
        <v>15931</v>
      </c>
      <c r="F18" s="388">
        <f t="shared" si="2"/>
        <v>28689</v>
      </c>
      <c r="G18" s="583">
        <f t="shared" si="1"/>
        <v>20980</v>
      </c>
      <c r="H18" s="465">
        <v>127</v>
      </c>
    </row>
    <row r="19" spans="1:8" x14ac:dyDescent="0.2">
      <c r="A19" s="385">
        <v>9</v>
      </c>
      <c r="B19" s="379">
        <f t="shared" si="0"/>
        <v>21.61</v>
      </c>
      <c r="C19" s="380">
        <v>32</v>
      </c>
      <c r="D19" s="388">
        <v>26835</v>
      </c>
      <c r="E19" s="389">
        <v>15931</v>
      </c>
      <c r="F19" s="388">
        <f t="shared" si="2"/>
        <v>28547</v>
      </c>
      <c r="G19" s="583">
        <f t="shared" si="1"/>
        <v>20876</v>
      </c>
      <c r="H19" s="465">
        <v>127</v>
      </c>
    </row>
    <row r="20" spans="1:8" x14ac:dyDescent="0.2">
      <c r="A20" s="378">
        <v>10</v>
      </c>
      <c r="B20" s="379">
        <f t="shared" si="0"/>
        <v>21.74</v>
      </c>
      <c r="C20" s="380">
        <v>32</v>
      </c>
      <c r="D20" s="388">
        <v>26835</v>
      </c>
      <c r="E20" s="389">
        <v>15931</v>
      </c>
      <c r="F20" s="388">
        <f t="shared" si="2"/>
        <v>28426</v>
      </c>
      <c r="G20" s="583">
        <f t="shared" si="1"/>
        <v>20786</v>
      </c>
      <c r="H20" s="465">
        <v>127</v>
      </c>
    </row>
    <row r="21" spans="1:8" x14ac:dyDescent="0.2">
      <c r="A21" s="385">
        <v>11</v>
      </c>
      <c r="B21" s="379">
        <f t="shared" si="0"/>
        <v>21.86</v>
      </c>
      <c r="C21" s="380">
        <v>32</v>
      </c>
      <c r="D21" s="388">
        <v>26835</v>
      </c>
      <c r="E21" s="389">
        <v>15931</v>
      </c>
      <c r="F21" s="388">
        <f t="shared" si="2"/>
        <v>28315</v>
      </c>
      <c r="G21" s="583">
        <f t="shared" si="1"/>
        <v>20705</v>
      </c>
      <c r="H21" s="465">
        <v>127</v>
      </c>
    </row>
    <row r="22" spans="1:8" x14ac:dyDescent="0.2">
      <c r="A22" s="385">
        <v>12</v>
      </c>
      <c r="B22" s="379">
        <f t="shared" si="0"/>
        <v>21.97</v>
      </c>
      <c r="C22" s="380">
        <v>32</v>
      </c>
      <c r="D22" s="388">
        <v>26835</v>
      </c>
      <c r="E22" s="389">
        <v>15931</v>
      </c>
      <c r="F22" s="388">
        <f t="shared" si="2"/>
        <v>28215</v>
      </c>
      <c r="G22" s="583">
        <f t="shared" si="1"/>
        <v>20631</v>
      </c>
      <c r="H22" s="465">
        <v>127</v>
      </c>
    </row>
    <row r="23" spans="1:8" x14ac:dyDescent="0.2">
      <c r="A23" s="378">
        <v>13</v>
      </c>
      <c r="B23" s="379">
        <f t="shared" si="0"/>
        <v>22.07</v>
      </c>
      <c r="C23" s="380">
        <v>32</v>
      </c>
      <c r="D23" s="388">
        <v>26835</v>
      </c>
      <c r="E23" s="389">
        <v>15931</v>
      </c>
      <c r="F23" s="388">
        <f t="shared" si="2"/>
        <v>28124</v>
      </c>
      <c r="G23" s="583">
        <f t="shared" si="1"/>
        <v>20565</v>
      </c>
      <c r="H23" s="465">
        <v>127</v>
      </c>
    </row>
    <row r="24" spans="1:8" x14ac:dyDescent="0.2">
      <c r="A24" s="385">
        <v>14</v>
      </c>
      <c r="B24" s="379">
        <f t="shared" si="0"/>
        <v>22.16</v>
      </c>
      <c r="C24" s="380">
        <v>32</v>
      </c>
      <c r="D24" s="388">
        <v>26835</v>
      </c>
      <c r="E24" s="389">
        <v>15931</v>
      </c>
      <c r="F24" s="388">
        <f t="shared" si="2"/>
        <v>28043</v>
      </c>
      <c r="G24" s="583">
        <f t="shared" si="1"/>
        <v>20506</v>
      </c>
      <c r="H24" s="465">
        <v>127</v>
      </c>
    </row>
    <row r="25" spans="1:8" x14ac:dyDescent="0.2">
      <c r="A25" s="385">
        <v>15</v>
      </c>
      <c r="B25" s="379">
        <f t="shared" si="0"/>
        <v>22.25</v>
      </c>
      <c r="C25" s="380">
        <v>32</v>
      </c>
      <c r="D25" s="388">
        <v>26835</v>
      </c>
      <c r="E25" s="389">
        <v>15931</v>
      </c>
      <c r="F25" s="388">
        <f t="shared" si="2"/>
        <v>27963</v>
      </c>
      <c r="G25" s="583">
        <f t="shared" si="1"/>
        <v>20447</v>
      </c>
      <c r="H25" s="465">
        <v>127</v>
      </c>
    </row>
    <row r="26" spans="1:8" x14ac:dyDescent="0.2">
      <c r="A26" s="378">
        <v>16</v>
      </c>
      <c r="B26" s="379">
        <f t="shared" si="0"/>
        <v>22.33</v>
      </c>
      <c r="C26" s="380">
        <v>32</v>
      </c>
      <c r="D26" s="388">
        <v>26835</v>
      </c>
      <c r="E26" s="389">
        <v>15931</v>
      </c>
      <c r="F26" s="388">
        <f t="shared" si="2"/>
        <v>27893</v>
      </c>
      <c r="G26" s="583">
        <f t="shared" si="1"/>
        <v>20395</v>
      </c>
      <c r="H26" s="465">
        <v>127</v>
      </c>
    </row>
    <row r="27" spans="1:8" x14ac:dyDescent="0.2">
      <c r="A27" s="385">
        <v>17</v>
      </c>
      <c r="B27" s="379">
        <f t="shared" si="0"/>
        <v>22.4</v>
      </c>
      <c r="C27" s="380">
        <v>32</v>
      </c>
      <c r="D27" s="388">
        <v>26835</v>
      </c>
      <c r="E27" s="389">
        <v>15931</v>
      </c>
      <c r="F27" s="388">
        <f t="shared" si="2"/>
        <v>27832</v>
      </c>
      <c r="G27" s="583">
        <f t="shared" si="1"/>
        <v>20350</v>
      </c>
      <c r="H27" s="465">
        <v>127</v>
      </c>
    </row>
    <row r="28" spans="1:8" x14ac:dyDescent="0.2">
      <c r="A28" s="385">
        <v>18</v>
      </c>
      <c r="B28" s="379">
        <f t="shared" si="0"/>
        <v>22.47</v>
      </c>
      <c r="C28" s="380">
        <v>32</v>
      </c>
      <c r="D28" s="388">
        <v>26835</v>
      </c>
      <c r="E28" s="389">
        <v>15931</v>
      </c>
      <c r="F28" s="388">
        <f t="shared" si="2"/>
        <v>27771</v>
      </c>
      <c r="G28" s="583">
        <f t="shared" si="1"/>
        <v>20305</v>
      </c>
      <c r="H28" s="465">
        <v>127</v>
      </c>
    </row>
    <row r="29" spans="1:8" x14ac:dyDescent="0.2">
      <c r="A29" s="378">
        <v>19</v>
      </c>
      <c r="B29" s="379">
        <f t="shared" si="0"/>
        <v>22.54</v>
      </c>
      <c r="C29" s="380">
        <v>32</v>
      </c>
      <c r="D29" s="388">
        <v>26835</v>
      </c>
      <c r="E29" s="389">
        <v>15931</v>
      </c>
      <c r="F29" s="388">
        <f t="shared" si="2"/>
        <v>27710</v>
      </c>
      <c r="G29" s="583">
        <f t="shared" si="1"/>
        <v>20261</v>
      </c>
      <c r="H29" s="465">
        <v>127</v>
      </c>
    </row>
    <row r="30" spans="1:8" x14ac:dyDescent="0.2">
      <c r="A30" s="385">
        <v>20</v>
      </c>
      <c r="B30" s="379">
        <f t="shared" si="0"/>
        <v>22.61</v>
      </c>
      <c r="C30" s="380">
        <v>32</v>
      </c>
      <c r="D30" s="388">
        <v>26835</v>
      </c>
      <c r="E30" s="389">
        <v>15931</v>
      </c>
      <c r="F30" s="388">
        <f t="shared" si="2"/>
        <v>27650</v>
      </c>
      <c r="G30" s="583">
        <f t="shared" si="1"/>
        <v>20216</v>
      </c>
      <c r="H30" s="465">
        <v>127</v>
      </c>
    </row>
    <row r="31" spans="1:8" x14ac:dyDescent="0.2">
      <c r="A31" s="385">
        <v>21</v>
      </c>
      <c r="B31" s="379">
        <f t="shared" si="0"/>
        <v>22.67</v>
      </c>
      <c r="C31" s="380">
        <v>32</v>
      </c>
      <c r="D31" s="388">
        <v>26835</v>
      </c>
      <c r="E31" s="389">
        <v>15931</v>
      </c>
      <c r="F31" s="388">
        <f t="shared" si="2"/>
        <v>27598</v>
      </c>
      <c r="G31" s="583">
        <f t="shared" si="1"/>
        <v>20179</v>
      </c>
      <c r="H31" s="465">
        <v>127</v>
      </c>
    </row>
    <row r="32" spans="1:8" x14ac:dyDescent="0.2">
      <c r="A32" s="378">
        <v>22</v>
      </c>
      <c r="B32" s="379">
        <f t="shared" si="0"/>
        <v>22.72</v>
      </c>
      <c r="C32" s="380">
        <v>32</v>
      </c>
      <c r="D32" s="388">
        <v>26835</v>
      </c>
      <c r="E32" s="389">
        <v>15931</v>
      </c>
      <c r="F32" s="388">
        <f t="shared" si="2"/>
        <v>27556</v>
      </c>
      <c r="G32" s="583">
        <f t="shared" si="1"/>
        <v>20148</v>
      </c>
      <c r="H32" s="465">
        <v>127</v>
      </c>
    </row>
    <row r="33" spans="1:8" x14ac:dyDescent="0.2">
      <c r="A33" s="385">
        <v>23</v>
      </c>
      <c r="B33" s="379">
        <f t="shared" si="0"/>
        <v>22.78</v>
      </c>
      <c r="C33" s="380">
        <v>32</v>
      </c>
      <c r="D33" s="388">
        <v>26835</v>
      </c>
      <c r="E33" s="389">
        <v>15931</v>
      </c>
      <c r="F33" s="388">
        <f t="shared" si="2"/>
        <v>27505</v>
      </c>
      <c r="G33" s="583">
        <f t="shared" si="1"/>
        <v>20110</v>
      </c>
      <c r="H33" s="465">
        <v>127</v>
      </c>
    </row>
    <row r="34" spans="1:8" x14ac:dyDescent="0.2">
      <c r="A34" s="385">
        <v>24</v>
      </c>
      <c r="B34" s="379">
        <f t="shared" si="0"/>
        <v>22.83</v>
      </c>
      <c r="C34" s="380">
        <v>32</v>
      </c>
      <c r="D34" s="388">
        <v>26835</v>
      </c>
      <c r="E34" s="389">
        <v>15931</v>
      </c>
      <c r="F34" s="388">
        <f t="shared" si="2"/>
        <v>27463</v>
      </c>
      <c r="G34" s="583">
        <f t="shared" si="1"/>
        <v>20079</v>
      </c>
      <c r="H34" s="465">
        <v>127</v>
      </c>
    </row>
    <row r="35" spans="1:8" x14ac:dyDescent="0.2">
      <c r="A35" s="378">
        <v>25</v>
      </c>
      <c r="B35" s="379">
        <f t="shared" si="0"/>
        <v>22.88</v>
      </c>
      <c r="C35" s="380">
        <v>32</v>
      </c>
      <c r="D35" s="388">
        <v>26835</v>
      </c>
      <c r="E35" s="389">
        <v>15931</v>
      </c>
      <c r="F35" s="388">
        <f t="shared" si="2"/>
        <v>27421</v>
      </c>
      <c r="G35" s="583">
        <f t="shared" si="1"/>
        <v>20048</v>
      </c>
      <c r="H35" s="465">
        <v>127</v>
      </c>
    </row>
    <row r="36" spans="1:8" x14ac:dyDescent="0.2">
      <c r="A36" s="385">
        <v>26</v>
      </c>
      <c r="B36" s="379">
        <f t="shared" si="0"/>
        <v>22.93</v>
      </c>
      <c r="C36" s="380">
        <v>32</v>
      </c>
      <c r="D36" s="388">
        <v>26835</v>
      </c>
      <c r="E36" s="389">
        <v>15931</v>
      </c>
      <c r="F36" s="388">
        <f t="shared" si="2"/>
        <v>27379</v>
      </c>
      <c r="G36" s="583">
        <f t="shared" si="1"/>
        <v>20018</v>
      </c>
      <c r="H36" s="465">
        <v>127</v>
      </c>
    </row>
    <row r="37" spans="1:8" x14ac:dyDescent="0.2">
      <c r="A37" s="385">
        <v>27</v>
      </c>
      <c r="B37" s="379">
        <f t="shared" si="0"/>
        <v>22.98</v>
      </c>
      <c r="C37" s="380">
        <v>32</v>
      </c>
      <c r="D37" s="388">
        <v>26835</v>
      </c>
      <c r="E37" s="389">
        <v>15931</v>
      </c>
      <c r="F37" s="388">
        <f t="shared" si="2"/>
        <v>27338</v>
      </c>
      <c r="G37" s="583">
        <f t="shared" si="1"/>
        <v>19987</v>
      </c>
      <c r="H37" s="465">
        <v>127</v>
      </c>
    </row>
    <row r="38" spans="1:8" x14ac:dyDescent="0.2">
      <c r="A38" s="378">
        <v>28</v>
      </c>
      <c r="B38" s="379">
        <f t="shared" si="0"/>
        <v>23.02</v>
      </c>
      <c r="C38" s="380">
        <v>32</v>
      </c>
      <c r="D38" s="388">
        <v>26835</v>
      </c>
      <c r="E38" s="389">
        <v>15931</v>
      </c>
      <c r="F38" s="388">
        <f t="shared" si="2"/>
        <v>27304</v>
      </c>
      <c r="G38" s="583">
        <f t="shared" si="1"/>
        <v>19963</v>
      </c>
      <c r="H38" s="465">
        <v>127</v>
      </c>
    </row>
    <row r="39" spans="1:8" x14ac:dyDescent="0.2">
      <c r="A39" s="385">
        <v>29</v>
      </c>
      <c r="B39" s="379">
        <f t="shared" si="0"/>
        <v>23.07</v>
      </c>
      <c r="C39" s="380">
        <v>32</v>
      </c>
      <c r="D39" s="388">
        <v>26835</v>
      </c>
      <c r="E39" s="389">
        <v>15931</v>
      </c>
      <c r="F39" s="388">
        <f t="shared" si="2"/>
        <v>27263</v>
      </c>
      <c r="G39" s="583">
        <f t="shared" si="1"/>
        <v>19933</v>
      </c>
      <c r="H39" s="465">
        <v>127</v>
      </c>
    </row>
    <row r="40" spans="1:8" x14ac:dyDescent="0.2">
      <c r="A40" s="385">
        <v>30</v>
      </c>
      <c r="B40" s="379">
        <f t="shared" si="0"/>
        <v>23.11</v>
      </c>
      <c r="C40" s="380">
        <v>32</v>
      </c>
      <c r="D40" s="388">
        <v>26835</v>
      </c>
      <c r="E40" s="389">
        <v>15931</v>
      </c>
      <c r="F40" s="388">
        <f t="shared" si="2"/>
        <v>27230</v>
      </c>
      <c r="G40" s="583">
        <f t="shared" si="1"/>
        <v>19908</v>
      </c>
      <c r="H40" s="465">
        <v>127</v>
      </c>
    </row>
    <row r="41" spans="1:8" x14ac:dyDescent="0.2">
      <c r="A41" s="378">
        <v>31</v>
      </c>
      <c r="B41" s="379">
        <f t="shared" si="0"/>
        <v>23.15</v>
      </c>
      <c r="C41" s="380">
        <v>32</v>
      </c>
      <c r="D41" s="388">
        <v>26835</v>
      </c>
      <c r="E41" s="389">
        <v>15931</v>
      </c>
      <c r="F41" s="388">
        <f t="shared" si="2"/>
        <v>27197</v>
      </c>
      <c r="G41" s="583">
        <f t="shared" si="1"/>
        <v>19884</v>
      </c>
      <c r="H41" s="465">
        <v>127</v>
      </c>
    </row>
    <row r="42" spans="1:8" x14ac:dyDescent="0.2">
      <c r="A42" s="385">
        <v>32</v>
      </c>
      <c r="B42" s="379">
        <f t="shared" si="0"/>
        <v>23.19</v>
      </c>
      <c r="C42" s="380">
        <v>32</v>
      </c>
      <c r="D42" s="388">
        <v>26835</v>
      </c>
      <c r="E42" s="389">
        <v>15931</v>
      </c>
      <c r="F42" s="388">
        <f t="shared" si="2"/>
        <v>27165</v>
      </c>
      <c r="G42" s="583">
        <f t="shared" si="1"/>
        <v>19860</v>
      </c>
      <c r="H42" s="465">
        <v>127</v>
      </c>
    </row>
    <row r="43" spans="1:8" x14ac:dyDescent="0.2">
      <c r="A43" s="385">
        <v>33</v>
      </c>
      <c r="B43" s="379">
        <f t="shared" si="0"/>
        <v>23.23</v>
      </c>
      <c r="C43" s="380">
        <v>32</v>
      </c>
      <c r="D43" s="388">
        <v>26835</v>
      </c>
      <c r="E43" s="389">
        <v>15931</v>
      </c>
      <c r="F43" s="388">
        <f t="shared" si="2"/>
        <v>27132</v>
      </c>
      <c r="G43" s="583">
        <f t="shared" si="1"/>
        <v>19836</v>
      </c>
      <c r="H43" s="465">
        <v>127</v>
      </c>
    </row>
    <row r="44" spans="1:8" x14ac:dyDescent="0.2">
      <c r="A44" s="378">
        <v>34</v>
      </c>
      <c r="B44" s="379">
        <f t="shared" si="0"/>
        <v>23.27</v>
      </c>
      <c r="C44" s="380">
        <v>32</v>
      </c>
      <c r="D44" s="388">
        <v>26835</v>
      </c>
      <c r="E44" s="389">
        <v>15931</v>
      </c>
      <c r="F44" s="388">
        <f t="shared" si="2"/>
        <v>27100</v>
      </c>
      <c r="G44" s="583">
        <f t="shared" si="1"/>
        <v>19813</v>
      </c>
      <c r="H44" s="465">
        <v>127</v>
      </c>
    </row>
    <row r="45" spans="1:8" x14ac:dyDescent="0.2">
      <c r="A45" s="385">
        <v>35</v>
      </c>
      <c r="B45" s="379">
        <f t="shared" si="0"/>
        <v>23.3</v>
      </c>
      <c r="C45" s="380">
        <v>32</v>
      </c>
      <c r="D45" s="388">
        <v>26835</v>
      </c>
      <c r="E45" s="389">
        <v>15931</v>
      </c>
      <c r="F45" s="388">
        <f t="shared" si="2"/>
        <v>27076</v>
      </c>
      <c r="G45" s="583">
        <f t="shared" si="1"/>
        <v>19795</v>
      </c>
      <c r="H45" s="465">
        <v>127</v>
      </c>
    </row>
    <row r="46" spans="1:8" x14ac:dyDescent="0.2">
      <c r="A46" s="385">
        <v>36</v>
      </c>
      <c r="B46" s="379">
        <f t="shared" si="0"/>
        <v>23.34</v>
      </c>
      <c r="C46" s="380">
        <v>32</v>
      </c>
      <c r="D46" s="388">
        <v>26835</v>
      </c>
      <c r="E46" s="389">
        <v>15931</v>
      </c>
      <c r="F46" s="388">
        <f t="shared" si="2"/>
        <v>27043</v>
      </c>
      <c r="G46" s="583">
        <f t="shared" si="1"/>
        <v>19771</v>
      </c>
      <c r="H46" s="465">
        <v>127</v>
      </c>
    </row>
    <row r="47" spans="1:8" x14ac:dyDescent="0.2">
      <c r="A47" s="378">
        <v>37</v>
      </c>
      <c r="B47" s="379">
        <f t="shared" si="0"/>
        <v>23.37</v>
      </c>
      <c r="C47" s="380">
        <v>32</v>
      </c>
      <c r="D47" s="388">
        <v>26835</v>
      </c>
      <c r="E47" s="389">
        <v>15931</v>
      </c>
      <c r="F47" s="388">
        <f t="shared" si="2"/>
        <v>27019</v>
      </c>
      <c r="G47" s="583">
        <f t="shared" si="1"/>
        <v>19753</v>
      </c>
      <c r="H47" s="465">
        <v>127</v>
      </c>
    </row>
    <row r="48" spans="1:8" x14ac:dyDescent="0.2">
      <c r="A48" s="385">
        <v>38</v>
      </c>
      <c r="B48" s="379">
        <f t="shared" si="0"/>
        <v>23.41</v>
      </c>
      <c r="C48" s="380">
        <v>32</v>
      </c>
      <c r="D48" s="388">
        <v>26835</v>
      </c>
      <c r="E48" s="389">
        <v>15931</v>
      </c>
      <c r="F48" s="388">
        <f t="shared" si="2"/>
        <v>26987</v>
      </c>
      <c r="G48" s="583">
        <f t="shared" si="1"/>
        <v>19730</v>
      </c>
      <c r="H48" s="465">
        <v>127</v>
      </c>
    </row>
    <row r="49" spans="1:8" x14ac:dyDescent="0.2">
      <c r="A49" s="385">
        <v>39</v>
      </c>
      <c r="B49" s="379">
        <f t="shared" si="0"/>
        <v>23.44</v>
      </c>
      <c r="C49" s="380">
        <v>32</v>
      </c>
      <c r="D49" s="388">
        <v>26835</v>
      </c>
      <c r="E49" s="389">
        <v>15931</v>
      </c>
      <c r="F49" s="388">
        <f t="shared" si="2"/>
        <v>26963</v>
      </c>
      <c r="G49" s="583">
        <f t="shared" si="1"/>
        <v>19712</v>
      </c>
      <c r="H49" s="465">
        <v>127</v>
      </c>
    </row>
    <row r="50" spans="1:8" x14ac:dyDescent="0.2">
      <c r="A50" s="378">
        <v>40</v>
      </c>
      <c r="B50" s="379">
        <f t="shared" si="0"/>
        <v>23.47</v>
      </c>
      <c r="C50" s="380">
        <v>32</v>
      </c>
      <c r="D50" s="388">
        <v>26835</v>
      </c>
      <c r="E50" s="389">
        <v>15931</v>
      </c>
      <c r="F50" s="388">
        <f t="shared" si="2"/>
        <v>26939</v>
      </c>
      <c r="G50" s="583">
        <f t="shared" si="1"/>
        <v>19695</v>
      </c>
      <c r="H50" s="465">
        <v>127</v>
      </c>
    </row>
    <row r="51" spans="1:8" x14ac:dyDescent="0.2">
      <c r="A51" s="385">
        <v>41</v>
      </c>
      <c r="B51" s="379">
        <f t="shared" si="0"/>
        <v>23.5</v>
      </c>
      <c r="C51" s="380">
        <v>32</v>
      </c>
      <c r="D51" s="388">
        <v>26835</v>
      </c>
      <c r="E51" s="389">
        <v>15931</v>
      </c>
      <c r="F51" s="388">
        <f t="shared" si="2"/>
        <v>26915</v>
      </c>
      <c r="G51" s="583">
        <f t="shared" si="1"/>
        <v>19677</v>
      </c>
      <c r="H51" s="465">
        <v>127</v>
      </c>
    </row>
    <row r="52" spans="1:8" x14ac:dyDescent="0.2">
      <c r="A52" s="385">
        <v>42</v>
      </c>
      <c r="B52" s="379">
        <f t="shared" si="0"/>
        <v>23.53</v>
      </c>
      <c r="C52" s="380">
        <v>32</v>
      </c>
      <c r="D52" s="388">
        <v>26835</v>
      </c>
      <c r="E52" s="389">
        <v>15931</v>
      </c>
      <c r="F52" s="388">
        <f t="shared" si="2"/>
        <v>26892</v>
      </c>
      <c r="G52" s="583">
        <f t="shared" si="1"/>
        <v>19660</v>
      </c>
      <c r="H52" s="465">
        <v>127</v>
      </c>
    </row>
    <row r="53" spans="1:8" x14ac:dyDescent="0.2">
      <c r="A53" s="378">
        <v>43</v>
      </c>
      <c r="B53" s="379">
        <f t="shared" si="0"/>
        <v>23.56</v>
      </c>
      <c r="C53" s="380">
        <v>32</v>
      </c>
      <c r="D53" s="388">
        <v>26835</v>
      </c>
      <c r="E53" s="389">
        <v>15931</v>
      </c>
      <c r="F53" s="388">
        <f t="shared" si="2"/>
        <v>26868</v>
      </c>
      <c r="G53" s="583">
        <f t="shared" si="1"/>
        <v>19642</v>
      </c>
      <c r="H53" s="465">
        <v>127</v>
      </c>
    </row>
    <row r="54" spans="1:8" x14ac:dyDescent="0.2">
      <c r="A54" s="385">
        <v>44</v>
      </c>
      <c r="B54" s="379">
        <f t="shared" si="0"/>
        <v>23.59</v>
      </c>
      <c r="C54" s="380">
        <v>32</v>
      </c>
      <c r="D54" s="388">
        <v>26835</v>
      </c>
      <c r="E54" s="389">
        <v>15931</v>
      </c>
      <c r="F54" s="388">
        <f t="shared" si="2"/>
        <v>26844</v>
      </c>
      <c r="G54" s="583">
        <f t="shared" si="1"/>
        <v>19625</v>
      </c>
      <c r="H54" s="465">
        <v>127</v>
      </c>
    </row>
    <row r="55" spans="1:8" x14ac:dyDescent="0.2">
      <c r="A55" s="385">
        <v>45</v>
      </c>
      <c r="B55" s="379">
        <f t="shared" si="0"/>
        <v>23.62</v>
      </c>
      <c r="C55" s="380">
        <v>32</v>
      </c>
      <c r="D55" s="388">
        <v>26835</v>
      </c>
      <c r="E55" s="389">
        <v>15931</v>
      </c>
      <c r="F55" s="388">
        <f t="shared" si="2"/>
        <v>26821</v>
      </c>
      <c r="G55" s="583">
        <f t="shared" si="1"/>
        <v>19607</v>
      </c>
      <c r="H55" s="465">
        <v>127</v>
      </c>
    </row>
    <row r="56" spans="1:8" x14ac:dyDescent="0.2">
      <c r="A56" s="378">
        <v>46</v>
      </c>
      <c r="B56" s="379">
        <f t="shared" si="0"/>
        <v>23.64</v>
      </c>
      <c r="C56" s="380">
        <v>32</v>
      </c>
      <c r="D56" s="388">
        <v>26835</v>
      </c>
      <c r="E56" s="389">
        <v>15931</v>
      </c>
      <c r="F56" s="388">
        <f t="shared" si="2"/>
        <v>26805</v>
      </c>
      <c r="G56" s="583">
        <f t="shared" si="1"/>
        <v>19596</v>
      </c>
      <c r="H56" s="465">
        <v>127</v>
      </c>
    </row>
    <row r="57" spans="1:8" x14ac:dyDescent="0.2">
      <c r="A57" s="385">
        <v>47</v>
      </c>
      <c r="B57" s="379">
        <f t="shared" si="0"/>
        <v>23.67</v>
      </c>
      <c r="C57" s="380">
        <v>32</v>
      </c>
      <c r="D57" s="388">
        <v>26835</v>
      </c>
      <c r="E57" s="389">
        <v>15931</v>
      </c>
      <c r="F57" s="388">
        <f t="shared" si="2"/>
        <v>26781</v>
      </c>
      <c r="G57" s="583">
        <f t="shared" si="1"/>
        <v>19579</v>
      </c>
      <c r="H57" s="465">
        <v>127</v>
      </c>
    </row>
    <row r="58" spans="1:8" x14ac:dyDescent="0.2">
      <c r="A58" s="385">
        <v>48</v>
      </c>
      <c r="B58" s="379">
        <f t="shared" si="0"/>
        <v>23.7</v>
      </c>
      <c r="C58" s="380">
        <v>32</v>
      </c>
      <c r="D58" s="388">
        <v>26835</v>
      </c>
      <c r="E58" s="389">
        <v>15931</v>
      </c>
      <c r="F58" s="388">
        <f t="shared" si="2"/>
        <v>26758</v>
      </c>
      <c r="G58" s="583">
        <f t="shared" si="1"/>
        <v>19561</v>
      </c>
      <c r="H58" s="465">
        <v>127</v>
      </c>
    </row>
    <row r="59" spans="1:8" x14ac:dyDescent="0.2">
      <c r="A59" s="378">
        <v>49</v>
      </c>
      <c r="B59" s="379">
        <f t="shared" si="0"/>
        <v>23.72</v>
      </c>
      <c r="C59" s="380">
        <v>32</v>
      </c>
      <c r="D59" s="388">
        <v>26835</v>
      </c>
      <c r="E59" s="389">
        <v>15931</v>
      </c>
      <c r="F59" s="388">
        <f t="shared" si="2"/>
        <v>26742</v>
      </c>
      <c r="G59" s="583">
        <f t="shared" si="1"/>
        <v>19550</v>
      </c>
      <c r="H59" s="465">
        <v>127</v>
      </c>
    </row>
    <row r="60" spans="1:8" x14ac:dyDescent="0.2">
      <c r="A60" s="385">
        <v>50</v>
      </c>
      <c r="B60" s="379">
        <f t="shared" si="0"/>
        <v>23.75</v>
      </c>
      <c r="C60" s="380">
        <v>32</v>
      </c>
      <c r="D60" s="388">
        <v>26835</v>
      </c>
      <c r="E60" s="389">
        <v>15931</v>
      </c>
      <c r="F60" s="388">
        <f t="shared" si="2"/>
        <v>26719</v>
      </c>
      <c r="G60" s="583">
        <f t="shared" si="1"/>
        <v>19533</v>
      </c>
      <c r="H60" s="465">
        <v>127</v>
      </c>
    </row>
    <row r="61" spans="1:8" x14ac:dyDescent="0.2">
      <c r="A61" s="385">
        <v>51</v>
      </c>
      <c r="B61" s="379">
        <f t="shared" si="0"/>
        <v>23.77</v>
      </c>
      <c r="C61" s="380">
        <v>32</v>
      </c>
      <c r="D61" s="388">
        <v>26835</v>
      </c>
      <c r="E61" s="389">
        <v>15931</v>
      </c>
      <c r="F61" s="388">
        <f t="shared" si="2"/>
        <v>26704</v>
      </c>
      <c r="G61" s="583">
        <f t="shared" si="1"/>
        <v>19521</v>
      </c>
      <c r="H61" s="465">
        <v>127</v>
      </c>
    </row>
    <row r="62" spans="1:8" x14ac:dyDescent="0.2">
      <c r="A62" s="378">
        <v>52</v>
      </c>
      <c r="B62" s="379">
        <f t="shared" si="0"/>
        <v>23.8</v>
      </c>
      <c r="C62" s="380">
        <v>32</v>
      </c>
      <c r="D62" s="388">
        <v>26835</v>
      </c>
      <c r="E62" s="389">
        <v>15931</v>
      </c>
      <c r="F62" s="388">
        <f t="shared" si="2"/>
        <v>26680</v>
      </c>
      <c r="G62" s="583">
        <f t="shared" si="1"/>
        <v>19504</v>
      </c>
      <c r="H62" s="465">
        <v>127</v>
      </c>
    </row>
    <row r="63" spans="1:8" x14ac:dyDescent="0.2">
      <c r="A63" s="385">
        <v>53</v>
      </c>
      <c r="B63" s="379">
        <f t="shared" si="0"/>
        <v>23.82</v>
      </c>
      <c r="C63" s="380">
        <v>32</v>
      </c>
      <c r="D63" s="388">
        <v>26835</v>
      </c>
      <c r="E63" s="389">
        <v>15931</v>
      </c>
      <c r="F63" s="388">
        <f t="shared" si="2"/>
        <v>26665</v>
      </c>
      <c r="G63" s="583">
        <f t="shared" si="1"/>
        <v>19493</v>
      </c>
      <c r="H63" s="465">
        <v>127</v>
      </c>
    </row>
    <row r="64" spans="1:8" x14ac:dyDescent="0.2">
      <c r="A64" s="385">
        <v>54</v>
      </c>
      <c r="B64" s="379">
        <f t="shared" si="0"/>
        <v>23.84</v>
      </c>
      <c r="C64" s="380">
        <v>32</v>
      </c>
      <c r="D64" s="388">
        <v>26835</v>
      </c>
      <c r="E64" s="389">
        <v>15931</v>
      </c>
      <c r="F64" s="388">
        <f t="shared" si="2"/>
        <v>26649</v>
      </c>
      <c r="G64" s="583">
        <f t="shared" si="1"/>
        <v>19482</v>
      </c>
      <c r="H64" s="465">
        <v>127</v>
      </c>
    </row>
    <row r="65" spans="1:8" x14ac:dyDescent="0.2">
      <c r="A65" s="378">
        <v>55</v>
      </c>
      <c r="B65" s="379">
        <f t="shared" si="0"/>
        <v>23.87</v>
      </c>
      <c r="C65" s="380">
        <v>32</v>
      </c>
      <c r="D65" s="388">
        <v>26835</v>
      </c>
      <c r="E65" s="389">
        <v>15931</v>
      </c>
      <c r="F65" s="388">
        <f t="shared" si="2"/>
        <v>26626</v>
      </c>
      <c r="G65" s="583">
        <f t="shared" si="1"/>
        <v>19465</v>
      </c>
      <c r="H65" s="465">
        <v>127</v>
      </c>
    </row>
    <row r="66" spans="1:8" x14ac:dyDescent="0.2">
      <c r="A66" s="385">
        <v>56</v>
      </c>
      <c r="B66" s="379">
        <f t="shared" si="0"/>
        <v>23.89</v>
      </c>
      <c r="C66" s="380">
        <v>32</v>
      </c>
      <c r="D66" s="388">
        <v>26835</v>
      </c>
      <c r="E66" s="389">
        <v>15931</v>
      </c>
      <c r="F66" s="388">
        <f t="shared" si="2"/>
        <v>26611</v>
      </c>
      <c r="G66" s="583">
        <f t="shared" si="1"/>
        <v>19453</v>
      </c>
      <c r="H66" s="465">
        <v>127</v>
      </c>
    </row>
    <row r="67" spans="1:8" x14ac:dyDescent="0.2">
      <c r="A67" s="385">
        <v>57</v>
      </c>
      <c r="B67" s="379">
        <f t="shared" si="0"/>
        <v>23.91</v>
      </c>
      <c r="C67" s="380">
        <v>32</v>
      </c>
      <c r="D67" s="388">
        <v>26835</v>
      </c>
      <c r="E67" s="389">
        <v>15931</v>
      </c>
      <c r="F67" s="388">
        <f t="shared" si="2"/>
        <v>26596</v>
      </c>
      <c r="G67" s="583">
        <f t="shared" si="1"/>
        <v>19442</v>
      </c>
      <c r="H67" s="465">
        <v>127</v>
      </c>
    </row>
    <row r="68" spans="1:8" x14ac:dyDescent="0.2">
      <c r="A68" s="378">
        <v>58</v>
      </c>
      <c r="B68" s="379">
        <f t="shared" si="0"/>
        <v>23.93</v>
      </c>
      <c r="C68" s="380">
        <v>32</v>
      </c>
      <c r="D68" s="388">
        <v>26835</v>
      </c>
      <c r="E68" s="389">
        <v>15931</v>
      </c>
      <c r="F68" s="388">
        <f t="shared" si="2"/>
        <v>26580</v>
      </c>
      <c r="G68" s="583">
        <f t="shared" si="1"/>
        <v>19431</v>
      </c>
      <c r="H68" s="465">
        <v>127</v>
      </c>
    </row>
    <row r="69" spans="1:8" x14ac:dyDescent="0.2">
      <c r="A69" s="385">
        <v>59</v>
      </c>
      <c r="B69" s="379">
        <f t="shared" si="0"/>
        <v>23.95</v>
      </c>
      <c r="C69" s="380">
        <v>32</v>
      </c>
      <c r="D69" s="388">
        <v>26835</v>
      </c>
      <c r="E69" s="389">
        <v>15931</v>
      </c>
      <c r="F69" s="388">
        <f t="shared" si="2"/>
        <v>26565</v>
      </c>
      <c r="G69" s="583">
        <f t="shared" si="1"/>
        <v>19420</v>
      </c>
      <c r="H69" s="465">
        <v>127</v>
      </c>
    </row>
    <row r="70" spans="1:8" x14ac:dyDescent="0.2">
      <c r="A70" s="385">
        <v>60</v>
      </c>
      <c r="B70" s="379">
        <f t="shared" si="0"/>
        <v>23.98</v>
      </c>
      <c r="C70" s="380">
        <v>32</v>
      </c>
      <c r="D70" s="388">
        <v>26835</v>
      </c>
      <c r="E70" s="389">
        <v>15931</v>
      </c>
      <c r="F70" s="388">
        <f t="shared" si="2"/>
        <v>26542</v>
      </c>
      <c r="G70" s="583">
        <f t="shared" si="1"/>
        <v>19403</v>
      </c>
      <c r="H70" s="465">
        <v>127</v>
      </c>
    </row>
    <row r="71" spans="1:8" x14ac:dyDescent="0.2">
      <c r="A71" s="378">
        <v>61</v>
      </c>
      <c r="B71" s="379">
        <f t="shared" si="0"/>
        <v>24</v>
      </c>
      <c r="C71" s="380">
        <v>32</v>
      </c>
      <c r="D71" s="388">
        <v>26835</v>
      </c>
      <c r="E71" s="389">
        <v>15931</v>
      </c>
      <c r="F71" s="388">
        <f t="shared" si="2"/>
        <v>26527</v>
      </c>
      <c r="G71" s="583">
        <f t="shared" si="1"/>
        <v>19392</v>
      </c>
      <c r="H71" s="465">
        <v>127</v>
      </c>
    </row>
    <row r="72" spans="1:8" x14ac:dyDescent="0.2">
      <c r="A72" s="385">
        <v>62</v>
      </c>
      <c r="B72" s="379">
        <f t="shared" si="0"/>
        <v>24.02</v>
      </c>
      <c r="C72" s="380">
        <v>32</v>
      </c>
      <c r="D72" s="388">
        <v>26835</v>
      </c>
      <c r="E72" s="389">
        <v>15931</v>
      </c>
      <c r="F72" s="388">
        <f t="shared" si="2"/>
        <v>26512</v>
      </c>
      <c r="G72" s="583">
        <f t="shared" si="1"/>
        <v>19380</v>
      </c>
      <c r="H72" s="465">
        <v>127</v>
      </c>
    </row>
    <row r="73" spans="1:8" x14ac:dyDescent="0.2">
      <c r="A73" s="385">
        <v>63</v>
      </c>
      <c r="B73" s="379">
        <f t="shared" si="0"/>
        <v>24.04</v>
      </c>
      <c r="C73" s="380">
        <v>32</v>
      </c>
      <c r="D73" s="388">
        <v>26835</v>
      </c>
      <c r="E73" s="389">
        <v>15931</v>
      </c>
      <c r="F73" s="388">
        <f t="shared" si="2"/>
        <v>26496</v>
      </c>
      <c r="G73" s="583">
        <f t="shared" si="1"/>
        <v>19369</v>
      </c>
      <c r="H73" s="465">
        <v>127</v>
      </c>
    </row>
    <row r="74" spans="1:8" x14ac:dyDescent="0.2">
      <c r="A74" s="378">
        <v>64</v>
      </c>
      <c r="B74" s="379">
        <f t="shared" si="0"/>
        <v>24.06</v>
      </c>
      <c r="C74" s="380">
        <v>32</v>
      </c>
      <c r="D74" s="388">
        <v>26835</v>
      </c>
      <c r="E74" s="389">
        <v>15931</v>
      </c>
      <c r="F74" s="388">
        <f t="shared" si="2"/>
        <v>26481</v>
      </c>
      <c r="G74" s="583">
        <f t="shared" si="1"/>
        <v>19358</v>
      </c>
      <c r="H74" s="465">
        <v>127</v>
      </c>
    </row>
    <row r="75" spans="1:8" x14ac:dyDescent="0.2">
      <c r="A75" s="385">
        <v>65</v>
      </c>
      <c r="B75" s="379">
        <f t="shared" ref="B75:B138" si="3">ROUND((1.1233*LN(A75)+17)*1.11,2)</f>
        <v>24.07</v>
      </c>
      <c r="C75" s="380">
        <v>32</v>
      </c>
      <c r="D75" s="388">
        <v>26835</v>
      </c>
      <c r="E75" s="389">
        <v>15931</v>
      </c>
      <c r="F75" s="388">
        <f t="shared" si="2"/>
        <v>26474</v>
      </c>
      <c r="G75" s="583">
        <f t="shared" ref="G75:G138" si="4">ROUND(12*(1/B75*D75+1/C75*E75),0)</f>
        <v>19353</v>
      </c>
      <c r="H75" s="465">
        <v>127</v>
      </c>
    </row>
    <row r="76" spans="1:8" x14ac:dyDescent="0.2">
      <c r="A76" s="385">
        <v>66</v>
      </c>
      <c r="B76" s="379">
        <f t="shared" si="3"/>
        <v>24.09</v>
      </c>
      <c r="C76" s="380">
        <v>32</v>
      </c>
      <c r="D76" s="388">
        <v>26835</v>
      </c>
      <c r="E76" s="389">
        <v>15931</v>
      </c>
      <c r="F76" s="388">
        <f t="shared" si="2"/>
        <v>26459</v>
      </c>
      <c r="G76" s="583">
        <f t="shared" si="4"/>
        <v>19341</v>
      </c>
      <c r="H76" s="465">
        <v>127</v>
      </c>
    </row>
    <row r="77" spans="1:8" x14ac:dyDescent="0.2">
      <c r="A77" s="378">
        <v>67</v>
      </c>
      <c r="B77" s="379">
        <f t="shared" si="3"/>
        <v>24.11</v>
      </c>
      <c r="C77" s="380">
        <v>32</v>
      </c>
      <c r="D77" s="388">
        <v>26835</v>
      </c>
      <c r="E77" s="389">
        <v>15931</v>
      </c>
      <c r="F77" s="388">
        <f t="shared" ref="F77:F140" si="5">ROUND(12*1.3614*(1/B77*D77+1/C77*E77)+H77,0)</f>
        <v>26443</v>
      </c>
      <c r="G77" s="583">
        <f t="shared" si="4"/>
        <v>19330</v>
      </c>
      <c r="H77" s="465">
        <v>127</v>
      </c>
    </row>
    <row r="78" spans="1:8" x14ac:dyDescent="0.2">
      <c r="A78" s="385">
        <v>68</v>
      </c>
      <c r="B78" s="379">
        <f t="shared" si="3"/>
        <v>24.13</v>
      </c>
      <c r="C78" s="380">
        <v>32</v>
      </c>
      <c r="D78" s="388">
        <v>26835</v>
      </c>
      <c r="E78" s="389">
        <v>15931</v>
      </c>
      <c r="F78" s="388">
        <f t="shared" si="5"/>
        <v>26428</v>
      </c>
      <c r="G78" s="583">
        <f t="shared" si="4"/>
        <v>19319</v>
      </c>
      <c r="H78" s="465">
        <v>127</v>
      </c>
    </row>
    <row r="79" spans="1:8" x14ac:dyDescent="0.2">
      <c r="A79" s="385">
        <v>69</v>
      </c>
      <c r="B79" s="379">
        <f t="shared" si="3"/>
        <v>24.15</v>
      </c>
      <c r="C79" s="380">
        <v>32</v>
      </c>
      <c r="D79" s="388">
        <v>26835</v>
      </c>
      <c r="E79" s="389">
        <v>15931</v>
      </c>
      <c r="F79" s="388">
        <f t="shared" si="5"/>
        <v>26413</v>
      </c>
      <c r="G79" s="583">
        <f t="shared" si="4"/>
        <v>19308</v>
      </c>
      <c r="H79" s="465">
        <v>127</v>
      </c>
    </row>
    <row r="80" spans="1:8" x14ac:dyDescent="0.2">
      <c r="A80" s="378">
        <v>70</v>
      </c>
      <c r="B80" s="379">
        <f t="shared" si="3"/>
        <v>24.17</v>
      </c>
      <c r="C80" s="380">
        <v>32</v>
      </c>
      <c r="D80" s="388">
        <v>26835</v>
      </c>
      <c r="E80" s="389">
        <v>15931</v>
      </c>
      <c r="F80" s="388">
        <f t="shared" si="5"/>
        <v>26398</v>
      </c>
      <c r="G80" s="583">
        <f t="shared" si="4"/>
        <v>19297</v>
      </c>
      <c r="H80" s="465">
        <v>127</v>
      </c>
    </row>
    <row r="81" spans="1:8" x14ac:dyDescent="0.2">
      <c r="A81" s="385">
        <v>71</v>
      </c>
      <c r="B81" s="379">
        <f t="shared" si="3"/>
        <v>24.18</v>
      </c>
      <c r="C81" s="380">
        <v>32</v>
      </c>
      <c r="D81" s="388">
        <v>26835</v>
      </c>
      <c r="E81" s="389">
        <v>15931</v>
      </c>
      <c r="F81" s="388">
        <f t="shared" si="5"/>
        <v>26391</v>
      </c>
      <c r="G81" s="583">
        <f t="shared" si="4"/>
        <v>19292</v>
      </c>
      <c r="H81" s="465">
        <v>127</v>
      </c>
    </row>
    <row r="82" spans="1:8" x14ac:dyDescent="0.2">
      <c r="A82" s="385">
        <v>72</v>
      </c>
      <c r="B82" s="379">
        <f t="shared" si="3"/>
        <v>24.2</v>
      </c>
      <c r="C82" s="380">
        <v>32</v>
      </c>
      <c r="D82" s="388">
        <v>26835</v>
      </c>
      <c r="E82" s="389">
        <v>15931</v>
      </c>
      <c r="F82" s="388">
        <f t="shared" si="5"/>
        <v>26376</v>
      </c>
      <c r="G82" s="583">
        <f t="shared" si="4"/>
        <v>19281</v>
      </c>
      <c r="H82" s="465">
        <v>127</v>
      </c>
    </row>
    <row r="83" spans="1:8" x14ac:dyDescent="0.2">
      <c r="A83" s="378">
        <v>73</v>
      </c>
      <c r="B83" s="379">
        <f t="shared" si="3"/>
        <v>24.22</v>
      </c>
      <c r="C83" s="380">
        <v>32</v>
      </c>
      <c r="D83" s="388">
        <v>26835</v>
      </c>
      <c r="E83" s="389">
        <v>15931</v>
      </c>
      <c r="F83" s="388">
        <f t="shared" si="5"/>
        <v>26361</v>
      </c>
      <c r="G83" s="583">
        <f t="shared" si="4"/>
        <v>19270</v>
      </c>
      <c r="H83" s="465">
        <v>127</v>
      </c>
    </row>
    <row r="84" spans="1:8" x14ac:dyDescent="0.2">
      <c r="A84" s="385">
        <v>74</v>
      </c>
      <c r="B84" s="379">
        <f t="shared" si="3"/>
        <v>24.24</v>
      </c>
      <c r="C84" s="380">
        <v>32</v>
      </c>
      <c r="D84" s="388">
        <v>26835</v>
      </c>
      <c r="E84" s="389">
        <v>15931</v>
      </c>
      <c r="F84" s="388">
        <f t="shared" si="5"/>
        <v>26346</v>
      </c>
      <c r="G84" s="583">
        <f t="shared" si="4"/>
        <v>19259</v>
      </c>
      <c r="H84" s="465">
        <v>127</v>
      </c>
    </row>
    <row r="85" spans="1:8" x14ac:dyDescent="0.2">
      <c r="A85" s="385">
        <v>75</v>
      </c>
      <c r="B85" s="379">
        <f t="shared" si="3"/>
        <v>24.25</v>
      </c>
      <c r="C85" s="380">
        <v>32</v>
      </c>
      <c r="D85" s="388">
        <v>26835</v>
      </c>
      <c r="E85" s="389">
        <v>15931</v>
      </c>
      <c r="F85" s="388">
        <f t="shared" si="5"/>
        <v>26338</v>
      </c>
      <c r="G85" s="583">
        <f t="shared" si="4"/>
        <v>19253</v>
      </c>
      <c r="H85" s="465">
        <v>127</v>
      </c>
    </row>
    <row r="86" spans="1:8" x14ac:dyDescent="0.2">
      <c r="A86" s="378">
        <v>76</v>
      </c>
      <c r="B86" s="379">
        <f t="shared" si="3"/>
        <v>24.27</v>
      </c>
      <c r="C86" s="380">
        <v>32</v>
      </c>
      <c r="D86" s="388">
        <v>26835</v>
      </c>
      <c r="E86" s="389">
        <v>15931</v>
      </c>
      <c r="F86" s="388">
        <f t="shared" si="5"/>
        <v>26324</v>
      </c>
      <c r="G86" s="583">
        <f t="shared" si="4"/>
        <v>19242</v>
      </c>
      <c r="H86" s="465">
        <v>127</v>
      </c>
    </row>
    <row r="87" spans="1:8" x14ac:dyDescent="0.2">
      <c r="A87" s="385">
        <v>77</v>
      </c>
      <c r="B87" s="379">
        <f t="shared" si="3"/>
        <v>24.29</v>
      </c>
      <c r="C87" s="380">
        <v>32</v>
      </c>
      <c r="D87" s="388">
        <v>26835</v>
      </c>
      <c r="E87" s="389">
        <v>15931</v>
      </c>
      <c r="F87" s="388">
        <f t="shared" si="5"/>
        <v>26309</v>
      </c>
      <c r="G87" s="583">
        <f t="shared" si="4"/>
        <v>19231</v>
      </c>
      <c r="H87" s="465">
        <v>127</v>
      </c>
    </row>
    <row r="88" spans="1:8" x14ac:dyDescent="0.2">
      <c r="A88" s="385">
        <v>78</v>
      </c>
      <c r="B88" s="379">
        <f t="shared" si="3"/>
        <v>24.3</v>
      </c>
      <c r="C88" s="380">
        <v>32</v>
      </c>
      <c r="D88" s="388">
        <v>26835</v>
      </c>
      <c r="E88" s="389">
        <v>15931</v>
      </c>
      <c r="F88" s="388">
        <f t="shared" si="5"/>
        <v>26301</v>
      </c>
      <c r="G88" s="583">
        <f t="shared" si="4"/>
        <v>19226</v>
      </c>
      <c r="H88" s="465">
        <v>127</v>
      </c>
    </row>
    <row r="89" spans="1:8" x14ac:dyDescent="0.2">
      <c r="A89" s="378">
        <v>79</v>
      </c>
      <c r="B89" s="379">
        <f t="shared" si="3"/>
        <v>24.32</v>
      </c>
      <c r="C89" s="380">
        <v>32</v>
      </c>
      <c r="D89" s="388">
        <v>26835</v>
      </c>
      <c r="E89" s="389">
        <v>15931</v>
      </c>
      <c r="F89" s="388">
        <f t="shared" si="5"/>
        <v>26286</v>
      </c>
      <c r="G89" s="583">
        <f t="shared" si="4"/>
        <v>19215</v>
      </c>
      <c r="H89" s="465">
        <v>127</v>
      </c>
    </row>
    <row r="90" spans="1:8" x14ac:dyDescent="0.2">
      <c r="A90" s="385">
        <v>80</v>
      </c>
      <c r="B90" s="379">
        <f t="shared" si="3"/>
        <v>24.33</v>
      </c>
      <c r="C90" s="380">
        <v>32</v>
      </c>
      <c r="D90" s="388">
        <v>26835</v>
      </c>
      <c r="E90" s="389">
        <v>15931</v>
      </c>
      <c r="F90" s="388">
        <f t="shared" si="5"/>
        <v>26279</v>
      </c>
      <c r="G90" s="583">
        <f t="shared" si="4"/>
        <v>19210</v>
      </c>
      <c r="H90" s="465">
        <v>127</v>
      </c>
    </row>
    <row r="91" spans="1:8" x14ac:dyDescent="0.2">
      <c r="A91" s="385">
        <v>81</v>
      </c>
      <c r="B91" s="379">
        <f t="shared" si="3"/>
        <v>24.35</v>
      </c>
      <c r="C91" s="380">
        <v>32</v>
      </c>
      <c r="D91" s="388">
        <v>26835</v>
      </c>
      <c r="E91" s="389">
        <v>15931</v>
      </c>
      <c r="F91" s="388">
        <f t="shared" si="5"/>
        <v>26264</v>
      </c>
      <c r="G91" s="583">
        <f t="shared" si="4"/>
        <v>19199</v>
      </c>
      <c r="H91" s="465">
        <v>127</v>
      </c>
    </row>
    <row r="92" spans="1:8" x14ac:dyDescent="0.2">
      <c r="A92" s="378">
        <v>82</v>
      </c>
      <c r="B92" s="379">
        <f t="shared" si="3"/>
        <v>24.36</v>
      </c>
      <c r="C92" s="380">
        <v>32</v>
      </c>
      <c r="D92" s="388">
        <v>26835</v>
      </c>
      <c r="E92" s="389">
        <v>15931</v>
      </c>
      <c r="F92" s="388">
        <f t="shared" si="5"/>
        <v>26257</v>
      </c>
      <c r="G92" s="583">
        <f t="shared" si="4"/>
        <v>19193</v>
      </c>
      <c r="H92" s="465">
        <v>127</v>
      </c>
    </row>
    <row r="93" spans="1:8" x14ac:dyDescent="0.2">
      <c r="A93" s="385">
        <v>83</v>
      </c>
      <c r="B93" s="379">
        <f t="shared" si="3"/>
        <v>24.38</v>
      </c>
      <c r="C93" s="380">
        <v>32</v>
      </c>
      <c r="D93" s="388">
        <v>26835</v>
      </c>
      <c r="E93" s="389">
        <v>15931</v>
      </c>
      <c r="F93" s="388">
        <f t="shared" si="5"/>
        <v>26242</v>
      </c>
      <c r="G93" s="583">
        <f t="shared" si="4"/>
        <v>19182</v>
      </c>
      <c r="H93" s="465">
        <v>127</v>
      </c>
    </row>
    <row r="94" spans="1:8" x14ac:dyDescent="0.2">
      <c r="A94" s="385">
        <v>84</v>
      </c>
      <c r="B94" s="379">
        <f t="shared" si="3"/>
        <v>24.39</v>
      </c>
      <c r="C94" s="380">
        <v>32</v>
      </c>
      <c r="D94" s="388">
        <v>26835</v>
      </c>
      <c r="E94" s="389">
        <v>15931</v>
      </c>
      <c r="F94" s="388">
        <f t="shared" si="5"/>
        <v>26235</v>
      </c>
      <c r="G94" s="583">
        <f t="shared" si="4"/>
        <v>19177</v>
      </c>
      <c r="H94" s="465">
        <v>127</v>
      </c>
    </row>
    <row r="95" spans="1:8" x14ac:dyDescent="0.2">
      <c r="A95" s="378">
        <v>85</v>
      </c>
      <c r="B95" s="379">
        <f t="shared" si="3"/>
        <v>24.41</v>
      </c>
      <c r="C95" s="380">
        <v>32</v>
      </c>
      <c r="D95" s="388">
        <v>26835</v>
      </c>
      <c r="E95" s="389">
        <v>15931</v>
      </c>
      <c r="F95" s="388">
        <f t="shared" si="5"/>
        <v>26220</v>
      </c>
      <c r="G95" s="583">
        <f t="shared" si="4"/>
        <v>19166</v>
      </c>
      <c r="H95" s="465">
        <v>127</v>
      </c>
    </row>
    <row r="96" spans="1:8" x14ac:dyDescent="0.2">
      <c r="A96" s="385">
        <v>86</v>
      </c>
      <c r="B96" s="379">
        <f t="shared" si="3"/>
        <v>24.42</v>
      </c>
      <c r="C96" s="380">
        <v>32</v>
      </c>
      <c r="D96" s="388">
        <v>26835</v>
      </c>
      <c r="E96" s="389">
        <v>15931</v>
      </c>
      <c r="F96" s="388">
        <f t="shared" si="5"/>
        <v>26213</v>
      </c>
      <c r="G96" s="583">
        <f t="shared" si="4"/>
        <v>19161</v>
      </c>
      <c r="H96" s="465">
        <v>127</v>
      </c>
    </row>
    <row r="97" spans="1:8" x14ac:dyDescent="0.2">
      <c r="A97" s="385">
        <v>87</v>
      </c>
      <c r="B97" s="379">
        <f t="shared" si="3"/>
        <v>24.44</v>
      </c>
      <c r="C97" s="380">
        <v>32</v>
      </c>
      <c r="D97" s="388">
        <v>26835</v>
      </c>
      <c r="E97" s="389">
        <v>15931</v>
      </c>
      <c r="F97" s="388">
        <f t="shared" si="5"/>
        <v>26198</v>
      </c>
      <c r="G97" s="583">
        <f t="shared" si="4"/>
        <v>19150</v>
      </c>
      <c r="H97" s="465">
        <v>127</v>
      </c>
    </row>
    <row r="98" spans="1:8" x14ac:dyDescent="0.2">
      <c r="A98" s="378">
        <v>88</v>
      </c>
      <c r="B98" s="379">
        <f t="shared" si="3"/>
        <v>24.45</v>
      </c>
      <c r="C98" s="380">
        <v>32</v>
      </c>
      <c r="D98" s="388">
        <v>26835</v>
      </c>
      <c r="E98" s="389">
        <v>15931</v>
      </c>
      <c r="F98" s="388">
        <f t="shared" si="5"/>
        <v>26191</v>
      </c>
      <c r="G98" s="583">
        <f t="shared" si="4"/>
        <v>19145</v>
      </c>
      <c r="H98" s="465">
        <v>127</v>
      </c>
    </row>
    <row r="99" spans="1:8" x14ac:dyDescent="0.2">
      <c r="A99" s="385">
        <v>89</v>
      </c>
      <c r="B99" s="379">
        <f t="shared" si="3"/>
        <v>24.47</v>
      </c>
      <c r="C99" s="380">
        <v>32</v>
      </c>
      <c r="D99" s="388">
        <v>26835</v>
      </c>
      <c r="E99" s="389">
        <v>15931</v>
      </c>
      <c r="F99" s="388">
        <f t="shared" si="5"/>
        <v>26176</v>
      </c>
      <c r="G99" s="583">
        <f t="shared" si="4"/>
        <v>19134</v>
      </c>
      <c r="H99" s="465">
        <v>127</v>
      </c>
    </row>
    <row r="100" spans="1:8" x14ac:dyDescent="0.2">
      <c r="A100" s="385">
        <v>90</v>
      </c>
      <c r="B100" s="379">
        <f t="shared" si="3"/>
        <v>24.48</v>
      </c>
      <c r="C100" s="380">
        <v>32</v>
      </c>
      <c r="D100" s="388">
        <v>26835</v>
      </c>
      <c r="E100" s="389">
        <v>15931</v>
      </c>
      <c r="F100" s="388">
        <f t="shared" si="5"/>
        <v>26169</v>
      </c>
      <c r="G100" s="583">
        <f t="shared" si="4"/>
        <v>19129</v>
      </c>
      <c r="H100" s="465">
        <v>127</v>
      </c>
    </row>
    <row r="101" spans="1:8" x14ac:dyDescent="0.2">
      <c r="A101" s="378">
        <v>91</v>
      </c>
      <c r="B101" s="379">
        <f t="shared" si="3"/>
        <v>24.49</v>
      </c>
      <c r="C101" s="380">
        <v>32</v>
      </c>
      <c r="D101" s="388">
        <v>26835</v>
      </c>
      <c r="E101" s="389">
        <v>15931</v>
      </c>
      <c r="F101" s="388">
        <f t="shared" si="5"/>
        <v>26161</v>
      </c>
      <c r="G101" s="583">
        <f t="shared" si="4"/>
        <v>19123</v>
      </c>
      <c r="H101" s="465">
        <v>127</v>
      </c>
    </row>
    <row r="102" spans="1:8" x14ac:dyDescent="0.2">
      <c r="A102" s="385">
        <v>92</v>
      </c>
      <c r="B102" s="379">
        <f t="shared" si="3"/>
        <v>24.51</v>
      </c>
      <c r="C102" s="380">
        <v>32</v>
      </c>
      <c r="D102" s="388">
        <v>26835</v>
      </c>
      <c r="E102" s="389">
        <v>15931</v>
      </c>
      <c r="F102" s="388">
        <f t="shared" si="5"/>
        <v>26147</v>
      </c>
      <c r="G102" s="583">
        <f t="shared" si="4"/>
        <v>19112</v>
      </c>
      <c r="H102" s="465">
        <v>127</v>
      </c>
    </row>
    <row r="103" spans="1:8" x14ac:dyDescent="0.2">
      <c r="A103" s="385">
        <v>93</v>
      </c>
      <c r="B103" s="379">
        <f t="shared" si="3"/>
        <v>24.52</v>
      </c>
      <c r="C103" s="380">
        <v>32</v>
      </c>
      <c r="D103" s="388">
        <v>26835</v>
      </c>
      <c r="E103" s="389">
        <v>15931</v>
      </c>
      <c r="F103" s="388">
        <f t="shared" si="5"/>
        <v>26139</v>
      </c>
      <c r="G103" s="583">
        <f t="shared" si="4"/>
        <v>19107</v>
      </c>
      <c r="H103" s="465">
        <v>127</v>
      </c>
    </row>
    <row r="104" spans="1:8" x14ac:dyDescent="0.2">
      <c r="A104" s="378">
        <v>94</v>
      </c>
      <c r="B104" s="379">
        <f t="shared" si="3"/>
        <v>24.53</v>
      </c>
      <c r="C104" s="380">
        <v>32</v>
      </c>
      <c r="D104" s="388">
        <v>26835</v>
      </c>
      <c r="E104" s="389">
        <v>15931</v>
      </c>
      <c r="F104" s="388">
        <f t="shared" si="5"/>
        <v>26132</v>
      </c>
      <c r="G104" s="583">
        <f t="shared" si="4"/>
        <v>19102</v>
      </c>
      <c r="H104" s="465">
        <v>127</v>
      </c>
    </row>
    <row r="105" spans="1:8" x14ac:dyDescent="0.2">
      <c r="A105" s="385">
        <v>95</v>
      </c>
      <c r="B105" s="379">
        <f t="shared" si="3"/>
        <v>24.55</v>
      </c>
      <c r="C105" s="380">
        <v>32</v>
      </c>
      <c r="D105" s="388">
        <v>26835</v>
      </c>
      <c r="E105" s="389">
        <v>15931</v>
      </c>
      <c r="F105" s="388">
        <f t="shared" si="5"/>
        <v>26118</v>
      </c>
      <c r="G105" s="583">
        <f t="shared" si="4"/>
        <v>19091</v>
      </c>
      <c r="H105" s="465">
        <v>127</v>
      </c>
    </row>
    <row r="106" spans="1:8" x14ac:dyDescent="0.2">
      <c r="A106" s="385">
        <v>96</v>
      </c>
      <c r="B106" s="379">
        <f t="shared" si="3"/>
        <v>24.56</v>
      </c>
      <c r="C106" s="380">
        <v>32</v>
      </c>
      <c r="D106" s="388">
        <v>26835</v>
      </c>
      <c r="E106" s="389">
        <v>15931</v>
      </c>
      <c r="F106" s="388">
        <f t="shared" si="5"/>
        <v>26110</v>
      </c>
      <c r="G106" s="583">
        <f t="shared" si="4"/>
        <v>19086</v>
      </c>
      <c r="H106" s="465">
        <v>127</v>
      </c>
    </row>
    <row r="107" spans="1:8" x14ac:dyDescent="0.2">
      <c r="A107" s="378">
        <v>97</v>
      </c>
      <c r="B107" s="379">
        <f t="shared" si="3"/>
        <v>24.57</v>
      </c>
      <c r="C107" s="380">
        <v>32</v>
      </c>
      <c r="D107" s="388">
        <v>26835</v>
      </c>
      <c r="E107" s="389">
        <v>15931</v>
      </c>
      <c r="F107" s="388">
        <f t="shared" si="5"/>
        <v>26103</v>
      </c>
      <c r="G107" s="583">
        <f t="shared" si="4"/>
        <v>19080</v>
      </c>
      <c r="H107" s="465">
        <v>127</v>
      </c>
    </row>
    <row r="108" spans="1:8" x14ac:dyDescent="0.2">
      <c r="A108" s="385">
        <v>98</v>
      </c>
      <c r="B108" s="379">
        <f t="shared" si="3"/>
        <v>24.59</v>
      </c>
      <c r="C108" s="380">
        <v>32</v>
      </c>
      <c r="D108" s="388">
        <v>26835</v>
      </c>
      <c r="E108" s="389">
        <v>15931</v>
      </c>
      <c r="F108" s="388">
        <f t="shared" si="5"/>
        <v>26088</v>
      </c>
      <c r="G108" s="583">
        <f t="shared" si="4"/>
        <v>19070</v>
      </c>
      <c r="H108" s="465">
        <v>127</v>
      </c>
    </row>
    <row r="109" spans="1:8" x14ac:dyDescent="0.2">
      <c r="A109" s="385">
        <v>99</v>
      </c>
      <c r="B109" s="379">
        <f t="shared" si="3"/>
        <v>24.6</v>
      </c>
      <c r="C109" s="380">
        <v>32</v>
      </c>
      <c r="D109" s="388">
        <v>26835</v>
      </c>
      <c r="E109" s="389">
        <v>15931</v>
      </c>
      <c r="F109" s="388">
        <f t="shared" si="5"/>
        <v>26081</v>
      </c>
      <c r="G109" s="583">
        <f t="shared" si="4"/>
        <v>19064</v>
      </c>
      <c r="H109" s="465">
        <v>127</v>
      </c>
    </row>
    <row r="110" spans="1:8" x14ac:dyDescent="0.2">
      <c r="A110" s="378">
        <v>100</v>
      </c>
      <c r="B110" s="379">
        <f t="shared" si="3"/>
        <v>24.61</v>
      </c>
      <c r="C110" s="380">
        <v>32</v>
      </c>
      <c r="D110" s="388">
        <v>26835</v>
      </c>
      <c r="E110" s="389">
        <v>15931</v>
      </c>
      <c r="F110" s="388">
        <f t="shared" si="5"/>
        <v>26074</v>
      </c>
      <c r="G110" s="583">
        <f t="shared" si="4"/>
        <v>19059</v>
      </c>
      <c r="H110" s="465">
        <v>127</v>
      </c>
    </row>
    <row r="111" spans="1:8" x14ac:dyDescent="0.2">
      <c r="A111" s="385">
        <v>101</v>
      </c>
      <c r="B111" s="379">
        <f t="shared" si="3"/>
        <v>24.62</v>
      </c>
      <c r="C111" s="380">
        <v>32</v>
      </c>
      <c r="D111" s="388">
        <v>26835</v>
      </c>
      <c r="E111" s="389">
        <v>15931</v>
      </c>
      <c r="F111" s="388">
        <f t="shared" si="5"/>
        <v>26067</v>
      </c>
      <c r="G111" s="583">
        <f t="shared" si="4"/>
        <v>19054</v>
      </c>
      <c r="H111" s="465">
        <v>127</v>
      </c>
    </row>
    <row r="112" spans="1:8" x14ac:dyDescent="0.2">
      <c r="A112" s="385">
        <v>102</v>
      </c>
      <c r="B112" s="379">
        <f t="shared" si="3"/>
        <v>24.64</v>
      </c>
      <c r="C112" s="380">
        <v>32</v>
      </c>
      <c r="D112" s="388">
        <v>26835</v>
      </c>
      <c r="E112" s="389">
        <v>15931</v>
      </c>
      <c r="F112" s="388">
        <f t="shared" si="5"/>
        <v>26052</v>
      </c>
      <c r="G112" s="583">
        <f t="shared" si="4"/>
        <v>19043</v>
      </c>
      <c r="H112" s="465">
        <v>127</v>
      </c>
    </row>
    <row r="113" spans="1:8" x14ac:dyDescent="0.2">
      <c r="A113" s="378">
        <v>103</v>
      </c>
      <c r="B113" s="379">
        <f t="shared" si="3"/>
        <v>24.65</v>
      </c>
      <c r="C113" s="380">
        <v>32</v>
      </c>
      <c r="D113" s="388">
        <v>26835</v>
      </c>
      <c r="E113" s="389">
        <v>15931</v>
      </c>
      <c r="F113" s="388">
        <f t="shared" si="5"/>
        <v>26045</v>
      </c>
      <c r="G113" s="583">
        <f t="shared" si="4"/>
        <v>19038</v>
      </c>
      <c r="H113" s="465">
        <v>127</v>
      </c>
    </row>
    <row r="114" spans="1:8" x14ac:dyDescent="0.2">
      <c r="A114" s="385">
        <v>104</v>
      </c>
      <c r="B114" s="379">
        <f t="shared" si="3"/>
        <v>24.66</v>
      </c>
      <c r="C114" s="380">
        <v>32</v>
      </c>
      <c r="D114" s="388">
        <v>26835</v>
      </c>
      <c r="E114" s="389">
        <v>15931</v>
      </c>
      <c r="F114" s="388">
        <f t="shared" si="5"/>
        <v>26038</v>
      </c>
      <c r="G114" s="583">
        <f t="shared" si="4"/>
        <v>19033</v>
      </c>
      <c r="H114" s="465">
        <v>127</v>
      </c>
    </row>
    <row r="115" spans="1:8" x14ac:dyDescent="0.2">
      <c r="A115" s="385">
        <v>105</v>
      </c>
      <c r="B115" s="379">
        <f t="shared" si="3"/>
        <v>24.67</v>
      </c>
      <c r="C115" s="380">
        <v>32</v>
      </c>
      <c r="D115" s="388">
        <v>26835</v>
      </c>
      <c r="E115" s="389">
        <v>15931</v>
      </c>
      <c r="F115" s="388">
        <f t="shared" si="5"/>
        <v>26031</v>
      </c>
      <c r="G115" s="583">
        <f t="shared" si="4"/>
        <v>19027</v>
      </c>
      <c r="H115" s="465">
        <v>127</v>
      </c>
    </row>
    <row r="116" spans="1:8" x14ac:dyDescent="0.2">
      <c r="A116" s="378">
        <v>106</v>
      </c>
      <c r="B116" s="379">
        <f t="shared" si="3"/>
        <v>24.68</v>
      </c>
      <c r="C116" s="380">
        <v>32</v>
      </c>
      <c r="D116" s="388">
        <v>26835</v>
      </c>
      <c r="E116" s="389">
        <v>15931</v>
      </c>
      <c r="F116" s="388">
        <f t="shared" si="5"/>
        <v>26023</v>
      </c>
      <c r="G116" s="583">
        <f t="shared" si="4"/>
        <v>19022</v>
      </c>
      <c r="H116" s="465">
        <v>127</v>
      </c>
    </row>
    <row r="117" spans="1:8" x14ac:dyDescent="0.2">
      <c r="A117" s="385">
        <v>107</v>
      </c>
      <c r="B117" s="379">
        <f t="shared" si="3"/>
        <v>24.7</v>
      </c>
      <c r="C117" s="380">
        <v>32</v>
      </c>
      <c r="D117" s="388">
        <v>26835</v>
      </c>
      <c r="E117" s="389">
        <v>15931</v>
      </c>
      <c r="F117" s="388">
        <f t="shared" si="5"/>
        <v>26009</v>
      </c>
      <c r="G117" s="583">
        <f t="shared" si="4"/>
        <v>19011</v>
      </c>
      <c r="H117" s="465">
        <v>127</v>
      </c>
    </row>
    <row r="118" spans="1:8" x14ac:dyDescent="0.2">
      <c r="A118" s="385">
        <v>108</v>
      </c>
      <c r="B118" s="379">
        <f t="shared" si="3"/>
        <v>24.71</v>
      </c>
      <c r="C118" s="380">
        <v>32</v>
      </c>
      <c r="D118" s="388">
        <v>26835</v>
      </c>
      <c r="E118" s="389">
        <v>15931</v>
      </c>
      <c r="F118" s="388">
        <f t="shared" si="5"/>
        <v>26002</v>
      </c>
      <c r="G118" s="583">
        <f t="shared" si="4"/>
        <v>19006</v>
      </c>
      <c r="H118" s="465">
        <v>127</v>
      </c>
    </row>
    <row r="119" spans="1:8" x14ac:dyDescent="0.2">
      <c r="A119" s="378">
        <v>109</v>
      </c>
      <c r="B119" s="379">
        <f t="shared" si="3"/>
        <v>24.72</v>
      </c>
      <c r="C119" s="380">
        <v>32</v>
      </c>
      <c r="D119" s="388">
        <v>26835</v>
      </c>
      <c r="E119" s="389">
        <v>15931</v>
      </c>
      <c r="F119" s="388">
        <f t="shared" si="5"/>
        <v>25995</v>
      </c>
      <c r="G119" s="583">
        <f t="shared" si="4"/>
        <v>19001</v>
      </c>
      <c r="H119" s="465">
        <v>127</v>
      </c>
    </row>
    <row r="120" spans="1:8" x14ac:dyDescent="0.2">
      <c r="A120" s="385">
        <v>110</v>
      </c>
      <c r="B120" s="379">
        <f t="shared" si="3"/>
        <v>24.73</v>
      </c>
      <c r="C120" s="380">
        <v>32</v>
      </c>
      <c r="D120" s="388">
        <v>26835</v>
      </c>
      <c r="E120" s="389">
        <v>15931</v>
      </c>
      <c r="F120" s="388">
        <f t="shared" si="5"/>
        <v>25988</v>
      </c>
      <c r="G120" s="583">
        <f t="shared" si="4"/>
        <v>18996</v>
      </c>
      <c r="H120" s="465">
        <v>127</v>
      </c>
    </row>
    <row r="121" spans="1:8" x14ac:dyDescent="0.2">
      <c r="A121" s="385">
        <v>111</v>
      </c>
      <c r="B121" s="379">
        <f t="shared" si="3"/>
        <v>24.74</v>
      </c>
      <c r="C121" s="380">
        <v>32</v>
      </c>
      <c r="D121" s="388">
        <v>26835</v>
      </c>
      <c r="E121" s="389">
        <v>15931</v>
      </c>
      <c r="F121" s="388">
        <f t="shared" si="5"/>
        <v>25980</v>
      </c>
      <c r="G121" s="583">
        <f t="shared" si="4"/>
        <v>18990</v>
      </c>
      <c r="H121" s="465">
        <v>127</v>
      </c>
    </row>
    <row r="122" spans="1:8" x14ac:dyDescent="0.2">
      <c r="A122" s="378">
        <v>112</v>
      </c>
      <c r="B122" s="379">
        <f t="shared" si="3"/>
        <v>24.75</v>
      </c>
      <c r="C122" s="380">
        <v>32</v>
      </c>
      <c r="D122" s="388">
        <v>26835</v>
      </c>
      <c r="E122" s="389">
        <v>15931</v>
      </c>
      <c r="F122" s="388">
        <f t="shared" si="5"/>
        <v>25973</v>
      </c>
      <c r="G122" s="583">
        <f t="shared" si="4"/>
        <v>18985</v>
      </c>
      <c r="H122" s="465">
        <v>127</v>
      </c>
    </row>
    <row r="123" spans="1:8" x14ac:dyDescent="0.2">
      <c r="A123" s="385">
        <v>113</v>
      </c>
      <c r="B123" s="379">
        <f t="shared" si="3"/>
        <v>24.76</v>
      </c>
      <c r="C123" s="380">
        <v>32</v>
      </c>
      <c r="D123" s="388">
        <v>26835</v>
      </c>
      <c r="E123" s="389">
        <v>15931</v>
      </c>
      <c r="F123" s="388">
        <f t="shared" si="5"/>
        <v>25966</v>
      </c>
      <c r="G123" s="583">
        <f t="shared" si="4"/>
        <v>18980</v>
      </c>
      <c r="H123" s="465">
        <v>127</v>
      </c>
    </row>
    <row r="124" spans="1:8" x14ac:dyDescent="0.2">
      <c r="A124" s="385">
        <v>114</v>
      </c>
      <c r="B124" s="379">
        <f t="shared" si="3"/>
        <v>24.78</v>
      </c>
      <c r="C124" s="380">
        <v>32</v>
      </c>
      <c r="D124" s="388">
        <v>26835</v>
      </c>
      <c r="E124" s="389">
        <v>15931</v>
      </c>
      <c r="F124" s="388">
        <f t="shared" si="5"/>
        <v>25952</v>
      </c>
      <c r="G124" s="583">
        <f t="shared" si="4"/>
        <v>18969</v>
      </c>
      <c r="H124" s="465">
        <v>127</v>
      </c>
    </row>
    <row r="125" spans="1:8" x14ac:dyDescent="0.2">
      <c r="A125" s="378">
        <v>115</v>
      </c>
      <c r="B125" s="379">
        <f t="shared" si="3"/>
        <v>24.79</v>
      </c>
      <c r="C125" s="380">
        <v>32</v>
      </c>
      <c r="D125" s="388">
        <v>26835</v>
      </c>
      <c r="E125" s="389">
        <v>15931</v>
      </c>
      <c r="F125" s="388">
        <f t="shared" si="5"/>
        <v>25945</v>
      </c>
      <c r="G125" s="583">
        <f t="shared" si="4"/>
        <v>18964</v>
      </c>
      <c r="H125" s="465">
        <v>127</v>
      </c>
    </row>
    <row r="126" spans="1:8" x14ac:dyDescent="0.2">
      <c r="A126" s="385">
        <v>116</v>
      </c>
      <c r="B126" s="379">
        <f t="shared" si="3"/>
        <v>24.8</v>
      </c>
      <c r="C126" s="380">
        <v>32</v>
      </c>
      <c r="D126" s="388">
        <v>26835</v>
      </c>
      <c r="E126" s="389">
        <v>15931</v>
      </c>
      <c r="F126" s="388">
        <f t="shared" si="5"/>
        <v>25938</v>
      </c>
      <c r="G126" s="583">
        <f t="shared" si="4"/>
        <v>18959</v>
      </c>
      <c r="H126" s="465">
        <v>127</v>
      </c>
    </row>
    <row r="127" spans="1:8" x14ac:dyDescent="0.2">
      <c r="A127" s="385">
        <v>117</v>
      </c>
      <c r="B127" s="379">
        <f t="shared" si="3"/>
        <v>24.81</v>
      </c>
      <c r="C127" s="380">
        <v>32</v>
      </c>
      <c r="D127" s="388">
        <v>26835</v>
      </c>
      <c r="E127" s="389">
        <v>15931</v>
      </c>
      <c r="F127" s="388">
        <f t="shared" si="5"/>
        <v>25930</v>
      </c>
      <c r="G127" s="583">
        <f t="shared" si="4"/>
        <v>18954</v>
      </c>
      <c r="H127" s="465">
        <v>127</v>
      </c>
    </row>
    <row r="128" spans="1:8" x14ac:dyDescent="0.2">
      <c r="A128" s="378">
        <v>118</v>
      </c>
      <c r="B128" s="379">
        <f t="shared" si="3"/>
        <v>24.82</v>
      </c>
      <c r="C128" s="380">
        <v>32</v>
      </c>
      <c r="D128" s="388">
        <v>26835</v>
      </c>
      <c r="E128" s="389">
        <v>15931</v>
      </c>
      <c r="F128" s="388">
        <f t="shared" si="5"/>
        <v>25923</v>
      </c>
      <c r="G128" s="583">
        <f t="shared" si="4"/>
        <v>18948</v>
      </c>
      <c r="H128" s="465">
        <v>127</v>
      </c>
    </row>
    <row r="129" spans="1:8" x14ac:dyDescent="0.2">
      <c r="A129" s="385">
        <v>119</v>
      </c>
      <c r="B129" s="379">
        <f t="shared" si="3"/>
        <v>24.83</v>
      </c>
      <c r="C129" s="380">
        <v>32</v>
      </c>
      <c r="D129" s="388">
        <v>26835</v>
      </c>
      <c r="E129" s="389">
        <v>15931</v>
      </c>
      <c r="F129" s="388">
        <f t="shared" si="5"/>
        <v>25916</v>
      </c>
      <c r="G129" s="583">
        <f t="shared" si="4"/>
        <v>18943</v>
      </c>
      <c r="H129" s="465">
        <v>127</v>
      </c>
    </row>
    <row r="130" spans="1:8" x14ac:dyDescent="0.2">
      <c r="A130" s="385">
        <v>120</v>
      </c>
      <c r="B130" s="379">
        <f t="shared" si="3"/>
        <v>24.84</v>
      </c>
      <c r="C130" s="380">
        <v>32</v>
      </c>
      <c r="D130" s="388">
        <v>26835</v>
      </c>
      <c r="E130" s="389">
        <v>15931</v>
      </c>
      <c r="F130" s="388">
        <f t="shared" si="5"/>
        <v>25909</v>
      </c>
      <c r="G130" s="583">
        <f t="shared" si="4"/>
        <v>18938</v>
      </c>
      <c r="H130" s="465">
        <v>127</v>
      </c>
    </row>
    <row r="131" spans="1:8" x14ac:dyDescent="0.2">
      <c r="A131" s="378">
        <v>121</v>
      </c>
      <c r="B131" s="379">
        <f t="shared" si="3"/>
        <v>24.85</v>
      </c>
      <c r="C131" s="380">
        <v>32</v>
      </c>
      <c r="D131" s="388">
        <v>26835</v>
      </c>
      <c r="E131" s="389">
        <v>15931</v>
      </c>
      <c r="F131" s="388">
        <f t="shared" si="5"/>
        <v>25902</v>
      </c>
      <c r="G131" s="583">
        <f t="shared" si="4"/>
        <v>18933</v>
      </c>
      <c r="H131" s="465">
        <v>127</v>
      </c>
    </row>
    <row r="132" spans="1:8" x14ac:dyDescent="0.2">
      <c r="A132" s="385">
        <v>122</v>
      </c>
      <c r="B132" s="379">
        <f t="shared" si="3"/>
        <v>24.86</v>
      </c>
      <c r="C132" s="380">
        <v>32</v>
      </c>
      <c r="D132" s="388">
        <v>26835</v>
      </c>
      <c r="E132" s="389">
        <v>15931</v>
      </c>
      <c r="F132" s="388">
        <f t="shared" si="5"/>
        <v>25895</v>
      </c>
      <c r="G132" s="583">
        <f t="shared" si="4"/>
        <v>18927</v>
      </c>
      <c r="H132" s="465">
        <v>127</v>
      </c>
    </row>
    <row r="133" spans="1:8" x14ac:dyDescent="0.2">
      <c r="A133" s="385">
        <v>123</v>
      </c>
      <c r="B133" s="379">
        <f t="shared" si="3"/>
        <v>24.87</v>
      </c>
      <c r="C133" s="380">
        <v>32</v>
      </c>
      <c r="D133" s="388">
        <v>26835</v>
      </c>
      <c r="E133" s="389">
        <v>15931</v>
      </c>
      <c r="F133" s="388">
        <f t="shared" si="5"/>
        <v>25888</v>
      </c>
      <c r="G133" s="583">
        <f t="shared" si="4"/>
        <v>18922</v>
      </c>
      <c r="H133" s="465">
        <v>127</v>
      </c>
    </row>
    <row r="134" spans="1:8" x14ac:dyDescent="0.2">
      <c r="A134" s="378">
        <v>124</v>
      </c>
      <c r="B134" s="379">
        <f t="shared" si="3"/>
        <v>24.88</v>
      </c>
      <c r="C134" s="380">
        <v>32</v>
      </c>
      <c r="D134" s="388">
        <v>26835</v>
      </c>
      <c r="E134" s="389">
        <v>15931</v>
      </c>
      <c r="F134" s="388">
        <f t="shared" si="5"/>
        <v>25881</v>
      </c>
      <c r="G134" s="583">
        <f t="shared" si="4"/>
        <v>18917</v>
      </c>
      <c r="H134" s="465">
        <v>127</v>
      </c>
    </row>
    <row r="135" spans="1:8" x14ac:dyDescent="0.2">
      <c r="A135" s="385">
        <v>125</v>
      </c>
      <c r="B135" s="379">
        <f t="shared" si="3"/>
        <v>24.89</v>
      </c>
      <c r="C135" s="380">
        <v>32</v>
      </c>
      <c r="D135" s="388">
        <v>26835</v>
      </c>
      <c r="E135" s="389">
        <v>15931</v>
      </c>
      <c r="F135" s="388">
        <f t="shared" si="5"/>
        <v>25874</v>
      </c>
      <c r="G135" s="583">
        <f t="shared" si="4"/>
        <v>18912</v>
      </c>
      <c r="H135" s="465">
        <v>127</v>
      </c>
    </row>
    <row r="136" spans="1:8" x14ac:dyDescent="0.2">
      <c r="A136" s="385">
        <v>126</v>
      </c>
      <c r="B136" s="379">
        <f t="shared" si="3"/>
        <v>24.9</v>
      </c>
      <c r="C136" s="380">
        <v>32</v>
      </c>
      <c r="D136" s="388">
        <v>26835</v>
      </c>
      <c r="E136" s="389">
        <v>15931</v>
      </c>
      <c r="F136" s="388">
        <f t="shared" si="5"/>
        <v>25867</v>
      </c>
      <c r="G136" s="583">
        <f t="shared" si="4"/>
        <v>18907</v>
      </c>
      <c r="H136" s="465">
        <v>127</v>
      </c>
    </row>
    <row r="137" spans="1:8" x14ac:dyDescent="0.2">
      <c r="A137" s="378">
        <v>127</v>
      </c>
      <c r="B137" s="379">
        <f t="shared" si="3"/>
        <v>24.91</v>
      </c>
      <c r="C137" s="380">
        <v>32</v>
      </c>
      <c r="D137" s="388">
        <v>26835</v>
      </c>
      <c r="E137" s="389">
        <v>15931</v>
      </c>
      <c r="F137" s="388">
        <f t="shared" si="5"/>
        <v>25859</v>
      </c>
      <c r="G137" s="583">
        <f t="shared" si="4"/>
        <v>18901</v>
      </c>
      <c r="H137" s="465">
        <v>127</v>
      </c>
    </row>
    <row r="138" spans="1:8" x14ac:dyDescent="0.2">
      <c r="A138" s="385">
        <v>128</v>
      </c>
      <c r="B138" s="379">
        <f t="shared" si="3"/>
        <v>24.92</v>
      </c>
      <c r="C138" s="380">
        <v>32</v>
      </c>
      <c r="D138" s="388">
        <v>26835</v>
      </c>
      <c r="E138" s="389">
        <v>15931</v>
      </c>
      <c r="F138" s="388">
        <f t="shared" si="5"/>
        <v>25852</v>
      </c>
      <c r="G138" s="583">
        <f t="shared" si="4"/>
        <v>18896</v>
      </c>
      <c r="H138" s="465">
        <v>127</v>
      </c>
    </row>
    <row r="139" spans="1:8" x14ac:dyDescent="0.2">
      <c r="A139" s="385">
        <v>129</v>
      </c>
      <c r="B139" s="379">
        <f t="shared" ref="B139:B182" si="6">ROUND((1.1233*LN(A139)+17)*1.11,2)</f>
        <v>24.93</v>
      </c>
      <c r="C139" s="380">
        <v>32</v>
      </c>
      <c r="D139" s="388">
        <v>26835</v>
      </c>
      <c r="E139" s="389">
        <v>15931</v>
      </c>
      <c r="F139" s="388">
        <f t="shared" si="5"/>
        <v>25845</v>
      </c>
      <c r="G139" s="583">
        <f t="shared" ref="G139:G182" si="7">ROUND(12*(1/B139*D139+1/C139*E139),0)</f>
        <v>18891</v>
      </c>
      <c r="H139" s="465">
        <v>127</v>
      </c>
    </row>
    <row r="140" spans="1:8" x14ac:dyDescent="0.2">
      <c r="A140" s="378">
        <v>130</v>
      </c>
      <c r="B140" s="379">
        <f t="shared" si="6"/>
        <v>24.94</v>
      </c>
      <c r="C140" s="380">
        <v>32</v>
      </c>
      <c r="D140" s="388">
        <v>26835</v>
      </c>
      <c r="E140" s="389">
        <v>15931</v>
      </c>
      <c r="F140" s="388">
        <f t="shared" si="5"/>
        <v>25838</v>
      </c>
      <c r="G140" s="583">
        <f t="shared" si="7"/>
        <v>18886</v>
      </c>
      <c r="H140" s="465">
        <v>127</v>
      </c>
    </row>
    <row r="141" spans="1:8" x14ac:dyDescent="0.2">
      <c r="A141" s="385">
        <v>131</v>
      </c>
      <c r="B141" s="379">
        <f t="shared" si="6"/>
        <v>24.95</v>
      </c>
      <c r="C141" s="380">
        <v>32</v>
      </c>
      <c r="D141" s="388">
        <v>26835</v>
      </c>
      <c r="E141" s="389">
        <v>15931</v>
      </c>
      <c r="F141" s="388">
        <f t="shared" ref="F141:F182" si="8">ROUND(12*1.3614*(1/B141*D141+1/C141*E141)+H141,0)</f>
        <v>25831</v>
      </c>
      <c r="G141" s="583">
        <f t="shared" si="7"/>
        <v>18881</v>
      </c>
      <c r="H141" s="465">
        <v>127</v>
      </c>
    </row>
    <row r="142" spans="1:8" x14ac:dyDescent="0.2">
      <c r="A142" s="385">
        <v>132</v>
      </c>
      <c r="B142" s="379">
        <f t="shared" si="6"/>
        <v>24.96</v>
      </c>
      <c r="C142" s="380">
        <v>32</v>
      </c>
      <c r="D142" s="388">
        <v>26835</v>
      </c>
      <c r="E142" s="389">
        <v>15931</v>
      </c>
      <c r="F142" s="388">
        <f t="shared" si="8"/>
        <v>25824</v>
      </c>
      <c r="G142" s="583">
        <f t="shared" si="7"/>
        <v>18876</v>
      </c>
      <c r="H142" s="465">
        <v>127</v>
      </c>
    </row>
    <row r="143" spans="1:8" x14ac:dyDescent="0.2">
      <c r="A143" s="378">
        <v>133</v>
      </c>
      <c r="B143" s="379">
        <f t="shared" si="6"/>
        <v>24.97</v>
      </c>
      <c r="C143" s="380">
        <v>32</v>
      </c>
      <c r="D143" s="388">
        <v>26835</v>
      </c>
      <c r="E143" s="389">
        <v>15931</v>
      </c>
      <c r="F143" s="388">
        <f t="shared" si="8"/>
        <v>25817</v>
      </c>
      <c r="G143" s="583">
        <f t="shared" si="7"/>
        <v>18870</v>
      </c>
      <c r="H143" s="465">
        <v>127</v>
      </c>
    </row>
    <row r="144" spans="1:8" x14ac:dyDescent="0.2">
      <c r="A144" s="385">
        <v>134</v>
      </c>
      <c r="B144" s="379">
        <f t="shared" si="6"/>
        <v>24.98</v>
      </c>
      <c r="C144" s="380">
        <v>32</v>
      </c>
      <c r="D144" s="388">
        <v>26835</v>
      </c>
      <c r="E144" s="389">
        <v>15931</v>
      </c>
      <c r="F144" s="388">
        <f t="shared" si="8"/>
        <v>25810</v>
      </c>
      <c r="G144" s="583">
        <f t="shared" si="7"/>
        <v>18865</v>
      </c>
      <c r="H144" s="465">
        <v>127</v>
      </c>
    </row>
    <row r="145" spans="1:8" x14ac:dyDescent="0.2">
      <c r="A145" s="385">
        <v>135</v>
      </c>
      <c r="B145" s="379">
        <f t="shared" si="6"/>
        <v>24.99</v>
      </c>
      <c r="C145" s="380">
        <v>32</v>
      </c>
      <c r="D145" s="388">
        <v>26835</v>
      </c>
      <c r="E145" s="389">
        <v>15931</v>
      </c>
      <c r="F145" s="388">
        <f t="shared" si="8"/>
        <v>25803</v>
      </c>
      <c r="G145" s="583">
        <f t="shared" si="7"/>
        <v>18860</v>
      </c>
      <c r="H145" s="465">
        <v>127</v>
      </c>
    </row>
    <row r="146" spans="1:8" x14ac:dyDescent="0.2">
      <c r="A146" s="378">
        <v>136</v>
      </c>
      <c r="B146" s="379">
        <f t="shared" si="6"/>
        <v>25</v>
      </c>
      <c r="C146" s="380">
        <v>32</v>
      </c>
      <c r="D146" s="388">
        <v>26835</v>
      </c>
      <c r="E146" s="389">
        <v>15931</v>
      </c>
      <c r="F146" s="388">
        <f t="shared" si="8"/>
        <v>25796</v>
      </c>
      <c r="G146" s="583">
        <f t="shared" si="7"/>
        <v>18855</v>
      </c>
      <c r="H146" s="465">
        <v>127</v>
      </c>
    </row>
    <row r="147" spans="1:8" x14ac:dyDescent="0.2">
      <c r="A147" s="385">
        <v>137</v>
      </c>
      <c r="B147" s="379">
        <f t="shared" si="6"/>
        <v>25</v>
      </c>
      <c r="C147" s="380">
        <v>32</v>
      </c>
      <c r="D147" s="388">
        <v>26835</v>
      </c>
      <c r="E147" s="389">
        <v>15931</v>
      </c>
      <c r="F147" s="388">
        <f t="shared" si="8"/>
        <v>25796</v>
      </c>
      <c r="G147" s="583">
        <f t="shared" si="7"/>
        <v>18855</v>
      </c>
      <c r="H147" s="465">
        <v>127</v>
      </c>
    </row>
    <row r="148" spans="1:8" x14ac:dyDescent="0.2">
      <c r="A148" s="385">
        <v>138</v>
      </c>
      <c r="B148" s="379">
        <f t="shared" si="6"/>
        <v>25.01</v>
      </c>
      <c r="C148" s="380">
        <v>32</v>
      </c>
      <c r="D148" s="388">
        <v>26835</v>
      </c>
      <c r="E148" s="389">
        <v>15931</v>
      </c>
      <c r="F148" s="388">
        <f t="shared" si="8"/>
        <v>25789</v>
      </c>
      <c r="G148" s="583">
        <f t="shared" si="7"/>
        <v>18850</v>
      </c>
      <c r="H148" s="465">
        <v>127</v>
      </c>
    </row>
    <row r="149" spans="1:8" x14ac:dyDescent="0.2">
      <c r="A149" s="378">
        <v>139</v>
      </c>
      <c r="B149" s="379">
        <f t="shared" si="6"/>
        <v>25.02</v>
      </c>
      <c r="C149" s="380">
        <v>32</v>
      </c>
      <c r="D149" s="388">
        <v>26835</v>
      </c>
      <c r="E149" s="389">
        <v>15931</v>
      </c>
      <c r="F149" s="388">
        <f t="shared" si="8"/>
        <v>25782</v>
      </c>
      <c r="G149" s="583">
        <f t="shared" si="7"/>
        <v>18845</v>
      </c>
      <c r="H149" s="465">
        <v>127</v>
      </c>
    </row>
    <row r="150" spans="1:8" x14ac:dyDescent="0.2">
      <c r="A150" s="385">
        <v>140</v>
      </c>
      <c r="B150" s="379">
        <f t="shared" si="6"/>
        <v>25.03</v>
      </c>
      <c r="C150" s="380">
        <v>32</v>
      </c>
      <c r="D150" s="388">
        <v>26835</v>
      </c>
      <c r="E150" s="389">
        <v>15931</v>
      </c>
      <c r="F150" s="388">
        <f t="shared" si="8"/>
        <v>25775</v>
      </c>
      <c r="G150" s="583">
        <f t="shared" si="7"/>
        <v>18839</v>
      </c>
      <c r="H150" s="465">
        <v>127</v>
      </c>
    </row>
    <row r="151" spans="1:8" x14ac:dyDescent="0.2">
      <c r="A151" s="385">
        <v>141</v>
      </c>
      <c r="B151" s="379">
        <f t="shared" si="6"/>
        <v>25.04</v>
      </c>
      <c r="C151" s="380">
        <v>32</v>
      </c>
      <c r="D151" s="388">
        <v>26835</v>
      </c>
      <c r="E151" s="389">
        <v>15931</v>
      </c>
      <c r="F151" s="388">
        <f t="shared" si="8"/>
        <v>25768</v>
      </c>
      <c r="G151" s="583">
        <f t="shared" si="7"/>
        <v>18834</v>
      </c>
      <c r="H151" s="465">
        <v>127</v>
      </c>
    </row>
    <row r="152" spans="1:8" x14ac:dyDescent="0.2">
      <c r="A152" s="378">
        <v>142</v>
      </c>
      <c r="B152" s="379">
        <f t="shared" si="6"/>
        <v>25.05</v>
      </c>
      <c r="C152" s="380">
        <v>32</v>
      </c>
      <c r="D152" s="388">
        <v>26835</v>
      </c>
      <c r="E152" s="389">
        <v>15931</v>
      </c>
      <c r="F152" s="388">
        <f t="shared" si="8"/>
        <v>25761</v>
      </c>
      <c r="G152" s="583">
        <f t="shared" si="7"/>
        <v>18829</v>
      </c>
      <c r="H152" s="465">
        <v>127</v>
      </c>
    </row>
    <row r="153" spans="1:8" x14ac:dyDescent="0.2">
      <c r="A153" s="385">
        <v>143</v>
      </c>
      <c r="B153" s="379">
        <f t="shared" si="6"/>
        <v>25.06</v>
      </c>
      <c r="C153" s="380">
        <v>32</v>
      </c>
      <c r="D153" s="388">
        <v>26835</v>
      </c>
      <c r="E153" s="389">
        <v>15931</v>
      </c>
      <c r="F153" s="388">
        <f t="shared" si="8"/>
        <v>25754</v>
      </c>
      <c r="G153" s="583">
        <f t="shared" si="7"/>
        <v>18824</v>
      </c>
      <c r="H153" s="465">
        <v>127</v>
      </c>
    </row>
    <row r="154" spans="1:8" x14ac:dyDescent="0.2">
      <c r="A154" s="385">
        <v>144</v>
      </c>
      <c r="B154" s="379">
        <f t="shared" si="6"/>
        <v>25.07</v>
      </c>
      <c r="C154" s="380">
        <v>32</v>
      </c>
      <c r="D154" s="388">
        <v>26835</v>
      </c>
      <c r="E154" s="389">
        <v>15931</v>
      </c>
      <c r="F154" s="388">
        <f t="shared" si="8"/>
        <v>25747</v>
      </c>
      <c r="G154" s="583">
        <f t="shared" si="7"/>
        <v>18819</v>
      </c>
      <c r="H154" s="465">
        <v>127</v>
      </c>
    </row>
    <row r="155" spans="1:8" x14ac:dyDescent="0.2">
      <c r="A155" s="378">
        <v>145</v>
      </c>
      <c r="B155" s="379">
        <f t="shared" si="6"/>
        <v>25.08</v>
      </c>
      <c r="C155" s="380">
        <v>32</v>
      </c>
      <c r="D155" s="388">
        <v>26835</v>
      </c>
      <c r="E155" s="389">
        <v>15931</v>
      </c>
      <c r="F155" s="388">
        <f t="shared" si="8"/>
        <v>25740</v>
      </c>
      <c r="G155" s="583">
        <f t="shared" si="7"/>
        <v>18814</v>
      </c>
      <c r="H155" s="465">
        <v>127</v>
      </c>
    </row>
    <row r="156" spans="1:8" x14ac:dyDescent="0.2">
      <c r="A156" s="385">
        <v>146</v>
      </c>
      <c r="B156" s="379">
        <f t="shared" si="6"/>
        <v>25.08</v>
      </c>
      <c r="C156" s="380">
        <v>32</v>
      </c>
      <c r="D156" s="388">
        <v>26835</v>
      </c>
      <c r="E156" s="389">
        <v>15931</v>
      </c>
      <c r="F156" s="388">
        <f t="shared" si="8"/>
        <v>25740</v>
      </c>
      <c r="G156" s="583">
        <f t="shared" si="7"/>
        <v>18814</v>
      </c>
      <c r="H156" s="465">
        <v>127</v>
      </c>
    </row>
    <row r="157" spans="1:8" x14ac:dyDescent="0.2">
      <c r="A157" s="385">
        <v>147</v>
      </c>
      <c r="B157" s="379">
        <f t="shared" si="6"/>
        <v>25.09</v>
      </c>
      <c r="C157" s="380">
        <v>32</v>
      </c>
      <c r="D157" s="388">
        <v>26835</v>
      </c>
      <c r="E157" s="389">
        <v>15931</v>
      </c>
      <c r="F157" s="388">
        <f t="shared" si="8"/>
        <v>25733</v>
      </c>
      <c r="G157" s="583">
        <f t="shared" si="7"/>
        <v>18809</v>
      </c>
      <c r="H157" s="465">
        <v>127</v>
      </c>
    </row>
    <row r="158" spans="1:8" x14ac:dyDescent="0.2">
      <c r="A158" s="378">
        <v>148</v>
      </c>
      <c r="B158" s="379">
        <f t="shared" si="6"/>
        <v>25.1</v>
      </c>
      <c r="C158" s="380">
        <v>32</v>
      </c>
      <c r="D158" s="388">
        <v>26835</v>
      </c>
      <c r="E158" s="389">
        <v>15931</v>
      </c>
      <c r="F158" s="388">
        <f t="shared" si="8"/>
        <v>25726</v>
      </c>
      <c r="G158" s="583">
        <f t="shared" si="7"/>
        <v>18804</v>
      </c>
      <c r="H158" s="465">
        <v>127</v>
      </c>
    </row>
    <row r="159" spans="1:8" x14ac:dyDescent="0.2">
      <c r="A159" s="385">
        <v>149</v>
      </c>
      <c r="B159" s="379">
        <f t="shared" si="6"/>
        <v>25.11</v>
      </c>
      <c r="C159" s="380">
        <v>32</v>
      </c>
      <c r="D159" s="388">
        <v>26835</v>
      </c>
      <c r="E159" s="389">
        <v>15931</v>
      </c>
      <c r="F159" s="388">
        <f t="shared" si="8"/>
        <v>25719</v>
      </c>
      <c r="G159" s="583">
        <f t="shared" si="7"/>
        <v>18798</v>
      </c>
      <c r="H159" s="465">
        <v>127</v>
      </c>
    </row>
    <row r="160" spans="1:8" x14ac:dyDescent="0.2">
      <c r="A160" s="385">
        <v>150</v>
      </c>
      <c r="B160" s="379">
        <f t="shared" si="6"/>
        <v>25.12</v>
      </c>
      <c r="C160" s="380">
        <v>32</v>
      </c>
      <c r="D160" s="388">
        <v>26835</v>
      </c>
      <c r="E160" s="389">
        <v>15931</v>
      </c>
      <c r="F160" s="388">
        <f t="shared" si="8"/>
        <v>25712</v>
      </c>
      <c r="G160" s="583">
        <f t="shared" si="7"/>
        <v>18793</v>
      </c>
      <c r="H160" s="465">
        <v>127</v>
      </c>
    </row>
    <row r="161" spans="1:8" x14ac:dyDescent="0.2">
      <c r="A161" s="378">
        <v>151</v>
      </c>
      <c r="B161" s="379">
        <f t="shared" si="6"/>
        <v>25.13</v>
      </c>
      <c r="C161" s="380">
        <v>32</v>
      </c>
      <c r="D161" s="388">
        <v>26835</v>
      </c>
      <c r="E161" s="389">
        <v>15931</v>
      </c>
      <c r="F161" s="388">
        <f t="shared" si="8"/>
        <v>25705</v>
      </c>
      <c r="G161" s="583">
        <f t="shared" si="7"/>
        <v>18788</v>
      </c>
      <c r="H161" s="465">
        <v>127</v>
      </c>
    </row>
    <row r="162" spans="1:8" x14ac:dyDescent="0.2">
      <c r="A162" s="385">
        <v>152</v>
      </c>
      <c r="B162" s="379">
        <f t="shared" si="6"/>
        <v>25.13</v>
      </c>
      <c r="C162" s="380">
        <v>32</v>
      </c>
      <c r="D162" s="388">
        <v>26835</v>
      </c>
      <c r="E162" s="389">
        <v>15931</v>
      </c>
      <c r="F162" s="388">
        <f t="shared" si="8"/>
        <v>25705</v>
      </c>
      <c r="G162" s="583">
        <f t="shared" si="7"/>
        <v>18788</v>
      </c>
      <c r="H162" s="465">
        <v>127</v>
      </c>
    </row>
    <row r="163" spans="1:8" x14ac:dyDescent="0.2">
      <c r="A163" s="385">
        <v>153</v>
      </c>
      <c r="B163" s="379">
        <f t="shared" si="6"/>
        <v>25.14</v>
      </c>
      <c r="C163" s="380">
        <v>32</v>
      </c>
      <c r="D163" s="388">
        <v>26835</v>
      </c>
      <c r="E163" s="389">
        <v>15931</v>
      </c>
      <c r="F163" s="388">
        <f t="shared" si="8"/>
        <v>25698</v>
      </c>
      <c r="G163" s="583">
        <f t="shared" si="7"/>
        <v>18783</v>
      </c>
      <c r="H163" s="465">
        <v>127</v>
      </c>
    </row>
    <row r="164" spans="1:8" x14ac:dyDescent="0.2">
      <c r="A164" s="378">
        <v>154</v>
      </c>
      <c r="B164" s="379">
        <f t="shared" si="6"/>
        <v>25.15</v>
      </c>
      <c r="C164" s="380">
        <v>32</v>
      </c>
      <c r="D164" s="388">
        <v>26835</v>
      </c>
      <c r="E164" s="389">
        <v>15931</v>
      </c>
      <c r="F164" s="388">
        <f t="shared" si="8"/>
        <v>25692</v>
      </c>
      <c r="G164" s="583">
        <f t="shared" si="7"/>
        <v>18778</v>
      </c>
      <c r="H164" s="465">
        <v>127</v>
      </c>
    </row>
    <row r="165" spans="1:8" x14ac:dyDescent="0.2">
      <c r="A165" s="385">
        <v>155</v>
      </c>
      <c r="B165" s="379">
        <f t="shared" si="6"/>
        <v>25.16</v>
      </c>
      <c r="C165" s="380">
        <v>32</v>
      </c>
      <c r="D165" s="388">
        <v>26835</v>
      </c>
      <c r="E165" s="389">
        <v>15931</v>
      </c>
      <c r="F165" s="388">
        <f t="shared" si="8"/>
        <v>25685</v>
      </c>
      <c r="G165" s="583">
        <f t="shared" si="7"/>
        <v>18773</v>
      </c>
      <c r="H165" s="465">
        <v>127</v>
      </c>
    </row>
    <row r="166" spans="1:8" x14ac:dyDescent="0.2">
      <c r="A166" s="385">
        <v>156</v>
      </c>
      <c r="B166" s="379">
        <f t="shared" si="6"/>
        <v>25.17</v>
      </c>
      <c r="C166" s="380">
        <v>32</v>
      </c>
      <c r="D166" s="388">
        <v>26835</v>
      </c>
      <c r="E166" s="389">
        <v>15931</v>
      </c>
      <c r="F166" s="388">
        <f t="shared" si="8"/>
        <v>25678</v>
      </c>
      <c r="G166" s="583">
        <f t="shared" si="7"/>
        <v>18768</v>
      </c>
      <c r="H166" s="465">
        <v>127</v>
      </c>
    </row>
    <row r="167" spans="1:8" x14ac:dyDescent="0.2">
      <c r="A167" s="378">
        <v>157</v>
      </c>
      <c r="B167" s="379">
        <f t="shared" si="6"/>
        <v>25.17</v>
      </c>
      <c r="C167" s="380">
        <v>32</v>
      </c>
      <c r="D167" s="388">
        <v>26835</v>
      </c>
      <c r="E167" s="389">
        <v>15931</v>
      </c>
      <c r="F167" s="388">
        <f t="shared" si="8"/>
        <v>25678</v>
      </c>
      <c r="G167" s="583">
        <f t="shared" si="7"/>
        <v>18768</v>
      </c>
      <c r="H167" s="465">
        <v>127</v>
      </c>
    </row>
    <row r="168" spans="1:8" x14ac:dyDescent="0.2">
      <c r="A168" s="385">
        <v>158</v>
      </c>
      <c r="B168" s="379">
        <f t="shared" si="6"/>
        <v>25.18</v>
      </c>
      <c r="C168" s="380">
        <v>32</v>
      </c>
      <c r="D168" s="388">
        <v>26835</v>
      </c>
      <c r="E168" s="389">
        <v>15931</v>
      </c>
      <c r="F168" s="388">
        <f t="shared" si="8"/>
        <v>25671</v>
      </c>
      <c r="G168" s="583">
        <f t="shared" si="7"/>
        <v>18763</v>
      </c>
      <c r="H168" s="465">
        <v>127</v>
      </c>
    </row>
    <row r="169" spans="1:8" x14ac:dyDescent="0.2">
      <c r="A169" s="385">
        <v>159</v>
      </c>
      <c r="B169" s="379">
        <f t="shared" si="6"/>
        <v>25.19</v>
      </c>
      <c r="C169" s="380">
        <v>32</v>
      </c>
      <c r="D169" s="388">
        <v>26835</v>
      </c>
      <c r="E169" s="389">
        <v>15931</v>
      </c>
      <c r="F169" s="388">
        <f t="shared" si="8"/>
        <v>25664</v>
      </c>
      <c r="G169" s="583">
        <f t="shared" si="7"/>
        <v>18758</v>
      </c>
      <c r="H169" s="465">
        <v>127</v>
      </c>
    </row>
    <row r="170" spans="1:8" x14ac:dyDescent="0.2">
      <c r="A170" s="378">
        <v>160</v>
      </c>
      <c r="B170" s="379">
        <f t="shared" si="6"/>
        <v>25.2</v>
      </c>
      <c r="C170" s="380">
        <v>32</v>
      </c>
      <c r="D170" s="388">
        <v>26835</v>
      </c>
      <c r="E170" s="389">
        <v>15931</v>
      </c>
      <c r="F170" s="388">
        <f t="shared" si="8"/>
        <v>25657</v>
      </c>
      <c r="G170" s="583">
        <f t="shared" si="7"/>
        <v>18753</v>
      </c>
      <c r="H170" s="465">
        <v>127</v>
      </c>
    </row>
    <row r="171" spans="1:8" x14ac:dyDescent="0.2">
      <c r="A171" s="385">
        <v>161</v>
      </c>
      <c r="B171" s="379">
        <f t="shared" si="6"/>
        <v>25.21</v>
      </c>
      <c r="C171" s="380">
        <v>32</v>
      </c>
      <c r="D171" s="388">
        <v>26835</v>
      </c>
      <c r="E171" s="389">
        <v>15931</v>
      </c>
      <c r="F171" s="388">
        <f t="shared" si="8"/>
        <v>25650</v>
      </c>
      <c r="G171" s="583">
        <f t="shared" si="7"/>
        <v>18748</v>
      </c>
      <c r="H171" s="465">
        <v>127</v>
      </c>
    </row>
    <row r="172" spans="1:8" x14ac:dyDescent="0.2">
      <c r="A172" s="385">
        <v>162</v>
      </c>
      <c r="B172" s="379">
        <f t="shared" si="6"/>
        <v>25.21</v>
      </c>
      <c r="C172" s="380">
        <v>32</v>
      </c>
      <c r="D172" s="388">
        <v>26835</v>
      </c>
      <c r="E172" s="389">
        <v>15931</v>
      </c>
      <c r="F172" s="388">
        <f t="shared" si="8"/>
        <v>25650</v>
      </c>
      <c r="G172" s="583">
        <f t="shared" si="7"/>
        <v>18748</v>
      </c>
      <c r="H172" s="465">
        <v>127</v>
      </c>
    </row>
    <row r="173" spans="1:8" x14ac:dyDescent="0.2">
      <c r="A173" s="378">
        <v>163</v>
      </c>
      <c r="B173" s="379">
        <f t="shared" si="6"/>
        <v>25.22</v>
      </c>
      <c r="C173" s="380">
        <v>32</v>
      </c>
      <c r="D173" s="388">
        <v>26835</v>
      </c>
      <c r="E173" s="389">
        <v>15931</v>
      </c>
      <c r="F173" s="388">
        <f t="shared" si="8"/>
        <v>25643</v>
      </c>
      <c r="G173" s="583">
        <f t="shared" si="7"/>
        <v>18743</v>
      </c>
      <c r="H173" s="465">
        <v>127</v>
      </c>
    </row>
    <row r="174" spans="1:8" x14ac:dyDescent="0.2">
      <c r="A174" s="385">
        <v>164</v>
      </c>
      <c r="B174" s="379">
        <f t="shared" si="6"/>
        <v>25.23</v>
      </c>
      <c r="C174" s="380">
        <v>32</v>
      </c>
      <c r="D174" s="388">
        <v>26835</v>
      </c>
      <c r="E174" s="389">
        <v>15931</v>
      </c>
      <c r="F174" s="388">
        <f t="shared" si="8"/>
        <v>25636</v>
      </c>
      <c r="G174" s="583">
        <f t="shared" si="7"/>
        <v>18738</v>
      </c>
      <c r="H174" s="465">
        <v>127</v>
      </c>
    </row>
    <row r="175" spans="1:8" x14ac:dyDescent="0.2">
      <c r="A175" s="385">
        <v>165</v>
      </c>
      <c r="B175" s="379">
        <f t="shared" si="6"/>
        <v>25.24</v>
      </c>
      <c r="C175" s="380">
        <v>32</v>
      </c>
      <c r="D175" s="388">
        <v>26835</v>
      </c>
      <c r="E175" s="389">
        <v>15931</v>
      </c>
      <c r="F175" s="388">
        <f t="shared" si="8"/>
        <v>25629</v>
      </c>
      <c r="G175" s="583">
        <f t="shared" si="7"/>
        <v>18732</v>
      </c>
      <c r="H175" s="465">
        <v>127</v>
      </c>
    </row>
    <row r="176" spans="1:8" x14ac:dyDescent="0.2">
      <c r="A176" s="378">
        <v>166</v>
      </c>
      <c r="B176" s="379">
        <f t="shared" si="6"/>
        <v>25.24</v>
      </c>
      <c r="C176" s="380">
        <v>32</v>
      </c>
      <c r="D176" s="388">
        <v>26835</v>
      </c>
      <c r="E176" s="389">
        <v>15931</v>
      </c>
      <c r="F176" s="388">
        <f t="shared" si="8"/>
        <v>25629</v>
      </c>
      <c r="G176" s="583">
        <f t="shared" si="7"/>
        <v>18732</v>
      </c>
      <c r="H176" s="465">
        <v>127</v>
      </c>
    </row>
    <row r="177" spans="1:8" x14ac:dyDescent="0.2">
      <c r="A177" s="385">
        <v>167</v>
      </c>
      <c r="B177" s="379">
        <f t="shared" si="6"/>
        <v>25.25</v>
      </c>
      <c r="C177" s="380">
        <v>32</v>
      </c>
      <c r="D177" s="388">
        <v>26835</v>
      </c>
      <c r="E177" s="389">
        <v>15931</v>
      </c>
      <c r="F177" s="388">
        <f t="shared" si="8"/>
        <v>25622</v>
      </c>
      <c r="G177" s="583">
        <f t="shared" si="7"/>
        <v>18727</v>
      </c>
      <c r="H177" s="465">
        <v>127</v>
      </c>
    </row>
    <row r="178" spans="1:8" x14ac:dyDescent="0.2">
      <c r="A178" s="385">
        <v>168</v>
      </c>
      <c r="B178" s="379">
        <f t="shared" si="6"/>
        <v>25.26</v>
      </c>
      <c r="C178" s="380">
        <v>32</v>
      </c>
      <c r="D178" s="388">
        <v>26835</v>
      </c>
      <c r="E178" s="389">
        <v>15931</v>
      </c>
      <c r="F178" s="388">
        <f t="shared" si="8"/>
        <v>25616</v>
      </c>
      <c r="G178" s="583">
        <f t="shared" si="7"/>
        <v>18722</v>
      </c>
      <c r="H178" s="465">
        <v>127</v>
      </c>
    </row>
    <row r="179" spans="1:8" x14ac:dyDescent="0.2">
      <c r="A179" s="378">
        <v>169</v>
      </c>
      <c r="B179" s="379">
        <f t="shared" si="6"/>
        <v>25.27</v>
      </c>
      <c r="C179" s="380">
        <v>32</v>
      </c>
      <c r="D179" s="388">
        <v>26835</v>
      </c>
      <c r="E179" s="389">
        <v>15931</v>
      </c>
      <c r="F179" s="388">
        <f t="shared" si="8"/>
        <v>25609</v>
      </c>
      <c r="G179" s="583">
        <f t="shared" si="7"/>
        <v>18717</v>
      </c>
      <c r="H179" s="465">
        <v>127</v>
      </c>
    </row>
    <row r="180" spans="1:8" x14ac:dyDescent="0.2">
      <c r="A180" s="385">
        <v>170</v>
      </c>
      <c r="B180" s="379">
        <f t="shared" si="6"/>
        <v>25.27</v>
      </c>
      <c r="C180" s="380">
        <v>32</v>
      </c>
      <c r="D180" s="388">
        <v>26835</v>
      </c>
      <c r="E180" s="389">
        <v>15931</v>
      </c>
      <c r="F180" s="388">
        <f t="shared" si="8"/>
        <v>25609</v>
      </c>
      <c r="G180" s="583">
        <f t="shared" si="7"/>
        <v>18717</v>
      </c>
      <c r="H180" s="465">
        <v>127</v>
      </c>
    </row>
    <row r="181" spans="1:8" x14ac:dyDescent="0.2">
      <c r="A181" s="385">
        <v>171</v>
      </c>
      <c r="B181" s="379">
        <f t="shared" si="6"/>
        <v>25.28</v>
      </c>
      <c r="C181" s="380">
        <v>32</v>
      </c>
      <c r="D181" s="388">
        <v>26835</v>
      </c>
      <c r="E181" s="389">
        <v>15931</v>
      </c>
      <c r="F181" s="388">
        <f t="shared" si="8"/>
        <v>25602</v>
      </c>
      <c r="G181" s="583">
        <f t="shared" si="7"/>
        <v>18712</v>
      </c>
      <c r="H181" s="465">
        <v>127</v>
      </c>
    </row>
    <row r="182" spans="1:8" ht="13.5" thickBot="1" x14ac:dyDescent="0.25">
      <c r="A182" s="392">
        <v>172</v>
      </c>
      <c r="B182" s="393">
        <f t="shared" si="6"/>
        <v>25.29</v>
      </c>
      <c r="C182" s="394">
        <v>32</v>
      </c>
      <c r="D182" s="395">
        <v>26835</v>
      </c>
      <c r="E182" s="396">
        <v>15931</v>
      </c>
      <c r="F182" s="395">
        <f t="shared" si="8"/>
        <v>25595</v>
      </c>
      <c r="G182" s="584">
        <f t="shared" si="7"/>
        <v>18707</v>
      </c>
      <c r="H182" s="468">
        <v>127</v>
      </c>
    </row>
  </sheetData>
  <mergeCells count="1">
    <mergeCell ref="A8:B8"/>
  </mergeCells>
  <pageMargins left="0.59055118110236227" right="0.39370078740157483" top="0.98425196850393704" bottom="0.98425196850393704" header="0.51181102362204722" footer="0.51181102362204722"/>
  <pageSetup paperSize="9" scale="98" fitToHeight="11" orientation="portrait" r:id="rId1"/>
  <headerFooter alignWithMargins="0">
    <oddHeader>&amp;LKrajský úřad Plzeňského kraje&amp;R3. 3. 2017</oddHeader>
    <oddFooter>Stránka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4"/>
  <sheetViews>
    <sheetView zoomScaleNormal="100" workbookViewId="0">
      <pane xSplit="5" ySplit="3" topLeftCell="F190" activePane="bottomRight" state="frozenSplit"/>
      <selection pane="topRight" activeCell="G1" sqref="G1"/>
      <selection pane="bottomLeft" activeCell="A5" sqref="A5"/>
      <selection pane="bottomRight" activeCell="N145" sqref="N145"/>
    </sheetView>
  </sheetViews>
  <sheetFormatPr defaultRowHeight="12.75" outlineLevelCol="1" x14ac:dyDescent="0.2"/>
  <cols>
    <col min="1" max="1" width="9.5703125" style="292" customWidth="1"/>
    <col min="2" max="2" width="6.85546875" style="292" customWidth="1" outlineLevel="1"/>
    <col min="3" max="3" width="4.5703125" style="292" customWidth="1" outlineLevel="1"/>
    <col min="4" max="4" width="4.140625" style="292" customWidth="1" outlineLevel="1"/>
    <col min="5" max="5" width="30.42578125" style="292" customWidth="1"/>
    <col min="6" max="7" width="16.42578125" style="293" customWidth="1" outlineLevel="1"/>
    <col min="8" max="9" width="13.5703125" style="206" customWidth="1"/>
    <col min="10" max="11" width="10.28515625" style="206" customWidth="1" outlineLevel="1"/>
    <col min="12" max="12" width="7.28515625" style="206" customWidth="1"/>
    <col min="13" max="68" width="9.140625" style="183"/>
    <col min="69" max="69" width="8.85546875" style="183" customWidth="1"/>
    <col min="70" max="70" width="40.28515625" style="183" customWidth="1"/>
    <col min="71" max="72" width="16.42578125" style="183" customWidth="1"/>
    <col min="73" max="74" width="13.5703125" style="183" customWidth="1"/>
    <col min="75" max="77" width="10.28515625" style="183" customWidth="1"/>
    <col min="78" max="78" width="7.28515625" style="183" customWidth="1"/>
    <col min="79" max="79" width="4" style="183" bestFit="1" customWidth="1"/>
    <col min="80" max="80" width="5.7109375" style="183" customWidth="1"/>
    <col min="81" max="81" width="5.42578125" style="183" customWidth="1"/>
    <col min="82" max="82" width="6" style="183" customWidth="1"/>
    <col min="83" max="83" width="5.7109375" style="183" customWidth="1"/>
    <col min="84" max="84" width="5.42578125" style="183" customWidth="1"/>
    <col min="85" max="85" width="4.5703125" style="183" customWidth="1"/>
    <col min="86" max="86" width="7.85546875" style="183" customWidth="1"/>
    <col min="87" max="88" width="7.7109375" style="183" customWidth="1"/>
    <col min="89" max="89" width="2" style="183" customWidth="1"/>
    <col min="90" max="90" width="9.140625" style="183" customWidth="1"/>
    <col min="91" max="91" width="5.140625" style="183" customWidth="1"/>
    <col min="92" max="92" width="5.7109375" style="183" customWidth="1"/>
    <col min="93" max="93" width="5.85546875" style="183" customWidth="1"/>
    <col min="94" max="94" width="5.5703125" style="183" customWidth="1"/>
    <col min="95" max="96" width="6" style="183" customWidth="1"/>
    <col min="97" max="97" width="3.7109375" style="183" customWidth="1"/>
    <col min="98" max="98" width="2.5703125" style="183" customWidth="1"/>
    <col min="99" max="99" width="8.5703125" style="183" customWidth="1"/>
    <col min="100" max="100" width="6.42578125" style="183" customWidth="1"/>
    <col min="101" max="101" width="6" style="183" customWidth="1"/>
    <col min="102" max="105" width="9.140625" style="183" customWidth="1"/>
    <col min="106" max="107" width="4.42578125" style="183" customWidth="1"/>
    <col min="108" max="108" width="9.140625" style="183"/>
    <col min="109" max="109" width="11.28515625" style="183" bestFit="1" customWidth="1"/>
    <col min="110" max="324" width="9.140625" style="183"/>
    <col min="325" max="325" width="8.85546875" style="183" customWidth="1"/>
    <col min="326" max="326" width="40.28515625" style="183" customWidth="1"/>
    <col min="327" max="328" width="16.42578125" style="183" customWidth="1"/>
    <col min="329" max="330" width="13.5703125" style="183" customWidth="1"/>
    <col min="331" max="333" width="10.28515625" style="183" customWidth="1"/>
    <col min="334" max="334" width="7.28515625" style="183" customWidth="1"/>
    <col min="335" max="335" width="4" style="183" bestFit="1" customWidth="1"/>
    <col min="336" max="336" width="5.7109375" style="183" customWidth="1"/>
    <col min="337" max="337" width="5.42578125" style="183" customWidth="1"/>
    <col min="338" max="338" width="6" style="183" customWidth="1"/>
    <col min="339" max="339" width="5.7109375" style="183" customWidth="1"/>
    <col min="340" max="340" width="5.42578125" style="183" customWidth="1"/>
    <col min="341" max="341" width="4.5703125" style="183" customWidth="1"/>
    <col min="342" max="342" width="7.85546875" style="183" customWidth="1"/>
    <col min="343" max="344" width="7.7109375" style="183" customWidth="1"/>
    <col min="345" max="345" width="2" style="183" customWidth="1"/>
    <col min="346" max="346" width="9.140625" style="183" customWidth="1"/>
    <col min="347" max="347" width="5.140625" style="183" customWidth="1"/>
    <col min="348" max="348" width="5.7109375" style="183" customWidth="1"/>
    <col min="349" max="349" width="5.85546875" style="183" customWidth="1"/>
    <col min="350" max="350" width="5.5703125" style="183" customWidth="1"/>
    <col min="351" max="352" width="6" style="183" customWidth="1"/>
    <col min="353" max="353" width="3.7109375" style="183" customWidth="1"/>
    <col min="354" max="354" width="2.5703125" style="183" customWidth="1"/>
    <col min="355" max="355" width="8.5703125" style="183" customWidth="1"/>
    <col min="356" max="356" width="6.42578125" style="183" customWidth="1"/>
    <col min="357" max="357" width="6" style="183" customWidth="1"/>
    <col min="358" max="361" width="9.140625" style="183" customWidth="1"/>
    <col min="362" max="363" width="4.42578125" style="183" customWidth="1"/>
    <col min="364" max="364" width="9.140625" style="183"/>
    <col min="365" max="365" width="11.28515625" style="183" bestFit="1" customWidth="1"/>
    <col min="366" max="580" width="9.140625" style="183"/>
    <col min="581" max="581" width="8.85546875" style="183" customWidth="1"/>
    <col min="582" max="582" width="40.28515625" style="183" customWidth="1"/>
    <col min="583" max="584" width="16.42578125" style="183" customWidth="1"/>
    <col min="585" max="586" width="13.5703125" style="183" customWidth="1"/>
    <col min="587" max="589" width="10.28515625" style="183" customWidth="1"/>
    <col min="590" max="590" width="7.28515625" style="183" customWidth="1"/>
    <col min="591" max="591" width="4" style="183" bestFit="1" customWidth="1"/>
    <col min="592" max="592" width="5.7109375" style="183" customWidth="1"/>
    <col min="593" max="593" width="5.42578125" style="183" customWidth="1"/>
    <col min="594" max="594" width="6" style="183" customWidth="1"/>
    <col min="595" max="595" width="5.7109375" style="183" customWidth="1"/>
    <col min="596" max="596" width="5.42578125" style="183" customWidth="1"/>
    <col min="597" max="597" width="4.5703125" style="183" customWidth="1"/>
    <col min="598" max="598" width="7.85546875" style="183" customWidth="1"/>
    <col min="599" max="600" width="7.7109375" style="183" customWidth="1"/>
    <col min="601" max="601" width="2" style="183" customWidth="1"/>
    <col min="602" max="602" width="9.140625" style="183" customWidth="1"/>
    <col min="603" max="603" width="5.140625" style="183" customWidth="1"/>
    <col min="604" max="604" width="5.7109375" style="183" customWidth="1"/>
    <col min="605" max="605" width="5.85546875" style="183" customWidth="1"/>
    <col min="606" max="606" width="5.5703125" style="183" customWidth="1"/>
    <col min="607" max="608" width="6" style="183" customWidth="1"/>
    <col min="609" max="609" width="3.7109375" style="183" customWidth="1"/>
    <col min="610" max="610" width="2.5703125" style="183" customWidth="1"/>
    <col min="611" max="611" width="8.5703125" style="183" customWidth="1"/>
    <col min="612" max="612" width="6.42578125" style="183" customWidth="1"/>
    <col min="613" max="613" width="6" style="183" customWidth="1"/>
    <col min="614" max="617" width="9.140625" style="183" customWidth="1"/>
    <col min="618" max="619" width="4.42578125" style="183" customWidth="1"/>
    <col min="620" max="620" width="9.140625" style="183"/>
    <col min="621" max="621" width="11.28515625" style="183" bestFit="1" customWidth="1"/>
    <col min="622" max="836" width="9.140625" style="183"/>
    <col min="837" max="837" width="8.85546875" style="183" customWidth="1"/>
    <col min="838" max="838" width="40.28515625" style="183" customWidth="1"/>
    <col min="839" max="840" width="16.42578125" style="183" customWidth="1"/>
    <col min="841" max="842" width="13.5703125" style="183" customWidth="1"/>
    <col min="843" max="845" width="10.28515625" style="183" customWidth="1"/>
    <col min="846" max="846" width="7.28515625" style="183" customWidth="1"/>
    <col min="847" max="847" width="4" style="183" bestFit="1" customWidth="1"/>
    <col min="848" max="848" width="5.7109375" style="183" customWidth="1"/>
    <col min="849" max="849" width="5.42578125" style="183" customWidth="1"/>
    <col min="850" max="850" width="6" style="183" customWidth="1"/>
    <col min="851" max="851" width="5.7109375" style="183" customWidth="1"/>
    <col min="852" max="852" width="5.42578125" style="183" customWidth="1"/>
    <col min="853" max="853" width="4.5703125" style="183" customWidth="1"/>
    <col min="854" max="854" width="7.85546875" style="183" customWidth="1"/>
    <col min="855" max="856" width="7.7109375" style="183" customWidth="1"/>
    <col min="857" max="857" width="2" style="183" customWidth="1"/>
    <col min="858" max="858" width="9.140625" style="183" customWidth="1"/>
    <col min="859" max="859" width="5.140625" style="183" customWidth="1"/>
    <col min="860" max="860" width="5.7109375" style="183" customWidth="1"/>
    <col min="861" max="861" width="5.85546875" style="183" customWidth="1"/>
    <col min="862" max="862" width="5.5703125" style="183" customWidth="1"/>
    <col min="863" max="864" width="6" style="183" customWidth="1"/>
    <col min="865" max="865" width="3.7109375" style="183" customWidth="1"/>
    <col min="866" max="866" width="2.5703125" style="183" customWidth="1"/>
    <col min="867" max="867" width="8.5703125" style="183" customWidth="1"/>
    <col min="868" max="868" width="6.42578125" style="183" customWidth="1"/>
    <col min="869" max="869" width="6" style="183" customWidth="1"/>
    <col min="870" max="873" width="9.140625" style="183" customWidth="1"/>
    <col min="874" max="875" width="4.42578125" style="183" customWidth="1"/>
    <col min="876" max="876" width="9.140625" style="183"/>
    <col min="877" max="877" width="11.28515625" style="183" bestFit="1" customWidth="1"/>
    <col min="878" max="1092" width="9.140625" style="183"/>
    <col min="1093" max="1093" width="8.85546875" style="183" customWidth="1"/>
    <col min="1094" max="1094" width="40.28515625" style="183" customWidth="1"/>
    <col min="1095" max="1096" width="16.42578125" style="183" customWidth="1"/>
    <col min="1097" max="1098" width="13.5703125" style="183" customWidth="1"/>
    <col min="1099" max="1101" width="10.28515625" style="183" customWidth="1"/>
    <col min="1102" max="1102" width="7.28515625" style="183" customWidth="1"/>
    <col min="1103" max="1103" width="4" style="183" bestFit="1" customWidth="1"/>
    <col min="1104" max="1104" width="5.7109375" style="183" customWidth="1"/>
    <col min="1105" max="1105" width="5.42578125" style="183" customWidth="1"/>
    <col min="1106" max="1106" width="6" style="183" customWidth="1"/>
    <col min="1107" max="1107" width="5.7109375" style="183" customWidth="1"/>
    <col min="1108" max="1108" width="5.42578125" style="183" customWidth="1"/>
    <col min="1109" max="1109" width="4.5703125" style="183" customWidth="1"/>
    <col min="1110" max="1110" width="7.85546875" style="183" customWidth="1"/>
    <col min="1111" max="1112" width="7.7109375" style="183" customWidth="1"/>
    <col min="1113" max="1113" width="2" style="183" customWidth="1"/>
    <col min="1114" max="1114" width="9.140625" style="183" customWidth="1"/>
    <col min="1115" max="1115" width="5.140625" style="183" customWidth="1"/>
    <col min="1116" max="1116" width="5.7109375" style="183" customWidth="1"/>
    <col min="1117" max="1117" width="5.85546875" style="183" customWidth="1"/>
    <col min="1118" max="1118" width="5.5703125" style="183" customWidth="1"/>
    <col min="1119" max="1120" width="6" style="183" customWidth="1"/>
    <col min="1121" max="1121" width="3.7109375" style="183" customWidth="1"/>
    <col min="1122" max="1122" width="2.5703125" style="183" customWidth="1"/>
    <col min="1123" max="1123" width="8.5703125" style="183" customWidth="1"/>
    <col min="1124" max="1124" width="6.42578125" style="183" customWidth="1"/>
    <col min="1125" max="1125" width="6" style="183" customWidth="1"/>
    <col min="1126" max="1129" width="9.140625" style="183" customWidth="1"/>
    <col min="1130" max="1131" width="4.42578125" style="183" customWidth="1"/>
    <col min="1132" max="1132" width="9.140625" style="183"/>
    <col min="1133" max="1133" width="11.28515625" style="183" bestFit="1" customWidth="1"/>
    <col min="1134" max="1348" width="9.140625" style="183"/>
    <col min="1349" max="1349" width="8.85546875" style="183" customWidth="1"/>
    <col min="1350" max="1350" width="40.28515625" style="183" customWidth="1"/>
    <col min="1351" max="1352" width="16.42578125" style="183" customWidth="1"/>
    <col min="1353" max="1354" width="13.5703125" style="183" customWidth="1"/>
    <col min="1355" max="1357" width="10.28515625" style="183" customWidth="1"/>
    <col min="1358" max="1358" width="7.28515625" style="183" customWidth="1"/>
    <col min="1359" max="1359" width="4" style="183" bestFit="1" customWidth="1"/>
    <col min="1360" max="1360" width="5.7109375" style="183" customWidth="1"/>
    <col min="1361" max="1361" width="5.42578125" style="183" customWidth="1"/>
    <col min="1362" max="1362" width="6" style="183" customWidth="1"/>
    <col min="1363" max="1363" width="5.7109375" style="183" customWidth="1"/>
    <col min="1364" max="1364" width="5.42578125" style="183" customWidth="1"/>
    <col min="1365" max="1365" width="4.5703125" style="183" customWidth="1"/>
    <col min="1366" max="1366" width="7.85546875" style="183" customWidth="1"/>
    <col min="1367" max="1368" width="7.7109375" style="183" customWidth="1"/>
    <col min="1369" max="1369" width="2" style="183" customWidth="1"/>
    <col min="1370" max="1370" width="9.140625" style="183" customWidth="1"/>
    <col min="1371" max="1371" width="5.140625" style="183" customWidth="1"/>
    <col min="1372" max="1372" width="5.7109375" style="183" customWidth="1"/>
    <col min="1373" max="1373" width="5.85546875" style="183" customWidth="1"/>
    <col min="1374" max="1374" width="5.5703125" style="183" customWidth="1"/>
    <col min="1375" max="1376" width="6" style="183" customWidth="1"/>
    <col min="1377" max="1377" width="3.7109375" style="183" customWidth="1"/>
    <col min="1378" max="1378" width="2.5703125" style="183" customWidth="1"/>
    <col min="1379" max="1379" width="8.5703125" style="183" customWidth="1"/>
    <col min="1380" max="1380" width="6.42578125" style="183" customWidth="1"/>
    <col min="1381" max="1381" width="6" style="183" customWidth="1"/>
    <col min="1382" max="1385" width="9.140625" style="183" customWidth="1"/>
    <col min="1386" max="1387" width="4.42578125" style="183" customWidth="1"/>
    <col min="1388" max="1388" width="9.140625" style="183"/>
    <col min="1389" max="1389" width="11.28515625" style="183" bestFit="1" customWidth="1"/>
    <col min="1390" max="1604" width="9.140625" style="183"/>
    <col min="1605" max="1605" width="8.85546875" style="183" customWidth="1"/>
    <col min="1606" max="1606" width="40.28515625" style="183" customWidth="1"/>
    <col min="1607" max="1608" width="16.42578125" style="183" customWidth="1"/>
    <col min="1609" max="1610" width="13.5703125" style="183" customWidth="1"/>
    <col min="1611" max="1613" width="10.28515625" style="183" customWidth="1"/>
    <col min="1614" max="1614" width="7.28515625" style="183" customWidth="1"/>
    <col min="1615" max="1615" width="4" style="183" bestFit="1" customWidth="1"/>
    <col min="1616" max="1616" width="5.7109375" style="183" customWidth="1"/>
    <col min="1617" max="1617" width="5.42578125" style="183" customWidth="1"/>
    <col min="1618" max="1618" width="6" style="183" customWidth="1"/>
    <col min="1619" max="1619" width="5.7109375" style="183" customWidth="1"/>
    <col min="1620" max="1620" width="5.42578125" style="183" customWidth="1"/>
    <col min="1621" max="1621" width="4.5703125" style="183" customWidth="1"/>
    <col min="1622" max="1622" width="7.85546875" style="183" customWidth="1"/>
    <col min="1623" max="1624" width="7.7109375" style="183" customWidth="1"/>
    <col min="1625" max="1625" width="2" style="183" customWidth="1"/>
    <col min="1626" max="1626" width="9.140625" style="183" customWidth="1"/>
    <col min="1627" max="1627" width="5.140625" style="183" customWidth="1"/>
    <col min="1628" max="1628" width="5.7109375" style="183" customWidth="1"/>
    <col min="1629" max="1629" width="5.85546875" style="183" customWidth="1"/>
    <col min="1630" max="1630" width="5.5703125" style="183" customWidth="1"/>
    <col min="1631" max="1632" width="6" style="183" customWidth="1"/>
    <col min="1633" max="1633" width="3.7109375" style="183" customWidth="1"/>
    <col min="1634" max="1634" width="2.5703125" style="183" customWidth="1"/>
    <col min="1635" max="1635" width="8.5703125" style="183" customWidth="1"/>
    <col min="1636" max="1636" width="6.42578125" style="183" customWidth="1"/>
    <col min="1637" max="1637" width="6" style="183" customWidth="1"/>
    <col min="1638" max="1641" width="9.140625" style="183" customWidth="1"/>
    <col min="1642" max="1643" width="4.42578125" style="183" customWidth="1"/>
    <col min="1644" max="1644" width="9.140625" style="183"/>
    <col min="1645" max="1645" width="11.28515625" style="183" bestFit="1" customWidth="1"/>
    <col min="1646" max="1860" width="9.140625" style="183"/>
    <col min="1861" max="1861" width="8.85546875" style="183" customWidth="1"/>
    <col min="1862" max="1862" width="40.28515625" style="183" customWidth="1"/>
    <col min="1863" max="1864" width="16.42578125" style="183" customWidth="1"/>
    <col min="1865" max="1866" width="13.5703125" style="183" customWidth="1"/>
    <col min="1867" max="1869" width="10.28515625" style="183" customWidth="1"/>
    <col min="1870" max="1870" width="7.28515625" style="183" customWidth="1"/>
    <col min="1871" max="1871" width="4" style="183" bestFit="1" customWidth="1"/>
    <col min="1872" max="1872" width="5.7109375" style="183" customWidth="1"/>
    <col min="1873" max="1873" width="5.42578125" style="183" customWidth="1"/>
    <col min="1874" max="1874" width="6" style="183" customWidth="1"/>
    <col min="1875" max="1875" width="5.7109375" style="183" customWidth="1"/>
    <col min="1876" max="1876" width="5.42578125" style="183" customWidth="1"/>
    <col min="1877" max="1877" width="4.5703125" style="183" customWidth="1"/>
    <col min="1878" max="1878" width="7.85546875" style="183" customWidth="1"/>
    <col min="1879" max="1880" width="7.7109375" style="183" customWidth="1"/>
    <col min="1881" max="1881" width="2" style="183" customWidth="1"/>
    <col min="1882" max="1882" width="9.140625" style="183" customWidth="1"/>
    <col min="1883" max="1883" width="5.140625" style="183" customWidth="1"/>
    <col min="1884" max="1884" width="5.7109375" style="183" customWidth="1"/>
    <col min="1885" max="1885" width="5.85546875" style="183" customWidth="1"/>
    <col min="1886" max="1886" width="5.5703125" style="183" customWidth="1"/>
    <col min="1887" max="1888" width="6" style="183" customWidth="1"/>
    <col min="1889" max="1889" width="3.7109375" style="183" customWidth="1"/>
    <col min="1890" max="1890" width="2.5703125" style="183" customWidth="1"/>
    <col min="1891" max="1891" width="8.5703125" style="183" customWidth="1"/>
    <col min="1892" max="1892" width="6.42578125" style="183" customWidth="1"/>
    <col min="1893" max="1893" width="6" style="183" customWidth="1"/>
    <col min="1894" max="1897" width="9.140625" style="183" customWidth="1"/>
    <col min="1898" max="1899" width="4.42578125" style="183" customWidth="1"/>
    <col min="1900" max="1900" width="9.140625" style="183"/>
    <col min="1901" max="1901" width="11.28515625" style="183" bestFit="1" customWidth="1"/>
    <col min="1902" max="2116" width="9.140625" style="183"/>
    <col min="2117" max="2117" width="8.85546875" style="183" customWidth="1"/>
    <col min="2118" max="2118" width="40.28515625" style="183" customWidth="1"/>
    <col min="2119" max="2120" width="16.42578125" style="183" customWidth="1"/>
    <col min="2121" max="2122" width="13.5703125" style="183" customWidth="1"/>
    <col min="2123" max="2125" width="10.28515625" style="183" customWidth="1"/>
    <col min="2126" max="2126" width="7.28515625" style="183" customWidth="1"/>
    <col min="2127" max="2127" width="4" style="183" bestFit="1" customWidth="1"/>
    <col min="2128" max="2128" width="5.7109375" style="183" customWidth="1"/>
    <col min="2129" max="2129" width="5.42578125" style="183" customWidth="1"/>
    <col min="2130" max="2130" width="6" style="183" customWidth="1"/>
    <col min="2131" max="2131" width="5.7109375" style="183" customWidth="1"/>
    <col min="2132" max="2132" width="5.42578125" style="183" customWidth="1"/>
    <col min="2133" max="2133" width="4.5703125" style="183" customWidth="1"/>
    <col min="2134" max="2134" width="7.85546875" style="183" customWidth="1"/>
    <col min="2135" max="2136" width="7.7109375" style="183" customWidth="1"/>
    <col min="2137" max="2137" width="2" style="183" customWidth="1"/>
    <col min="2138" max="2138" width="9.140625" style="183" customWidth="1"/>
    <col min="2139" max="2139" width="5.140625" style="183" customWidth="1"/>
    <col min="2140" max="2140" width="5.7109375" style="183" customWidth="1"/>
    <col min="2141" max="2141" width="5.85546875" style="183" customWidth="1"/>
    <col min="2142" max="2142" width="5.5703125" style="183" customWidth="1"/>
    <col min="2143" max="2144" width="6" style="183" customWidth="1"/>
    <col min="2145" max="2145" width="3.7109375" style="183" customWidth="1"/>
    <col min="2146" max="2146" width="2.5703125" style="183" customWidth="1"/>
    <col min="2147" max="2147" width="8.5703125" style="183" customWidth="1"/>
    <col min="2148" max="2148" width="6.42578125" style="183" customWidth="1"/>
    <col min="2149" max="2149" width="6" style="183" customWidth="1"/>
    <col min="2150" max="2153" width="9.140625" style="183" customWidth="1"/>
    <col min="2154" max="2155" width="4.42578125" style="183" customWidth="1"/>
    <col min="2156" max="2156" width="9.140625" style="183"/>
    <col min="2157" max="2157" width="11.28515625" style="183" bestFit="1" customWidth="1"/>
    <col min="2158" max="2372" width="9.140625" style="183"/>
    <col min="2373" max="2373" width="8.85546875" style="183" customWidth="1"/>
    <col min="2374" max="2374" width="40.28515625" style="183" customWidth="1"/>
    <col min="2375" max="2376" width="16.42578125" style="183" customWidth="1"/>
    <col min="2377" max="2378" width="13.5703125" style="183" customWidth="1"/>
    <col min="2379" max="2381" width="10.28515625" style="183" customWidth="1"/>
    <col min="2382" max="2382" width="7.28515625" style="183" customWidth="1"/>
    <col min="2383" max="2383" width="4" style="183" bestFit="1" customWidth="1"/>
    <col min="2384" max="2384" width="5.7109375" style="183" customWidth="1"/>
    <col min="2385" max="2385" width="5.42578125" style="183" customWidth="1"/>
    <col min="2386" max="2386" width="6" style="183" customWidth="1"/>
    <col min="2387" max="2387" width="5.7109375" style="183" customWidth="1"/>
    <col min="2388" max="2388" width="5.42578125" style="183" customWidth="1"/>
    <col min="2389" max="2389" width="4.5703125" style="183" customWidth="1"/>
    <col min="2390" max="2390" width="7.85546875" style="183" customWidth="1"/>
    <col min="2391" max="2392" width="7.7109375" style="183" customWidth="1"/>
    <col min="2393" max="2393" width="2" style="183" customWidth="1"/>
    <col min="2394" max="2394" width="9.140625" style="183" customWidth="1"/>
    <col min="2395" max="2395" width="5.140625" style="183" customWidth="1"/>
    <col min="2396" max="2396" width="5.7109375" style="183" customWidth="1"/>
    <col min="2397" max="2397" width="5.85546875" style="183" customWidth="1"/>
    <col min="2398" max="2398" width="5.5703125" style="183" customWidth="1"/>
    <col min="2399" max="2400" width="6" style="183" customWidth="1"/>
    <col min="2401" max="2401" width="3.7109375" style="183" customWidth="1"/>
    <col min="2402" max="2402" width="2.5703125" style="183" customWidth="1"/>
    <col min="2403" max="2403" width="8.5703125" style="183" customWidth="1"/>
    <col min="2404" max="2404" width="6.42578125" style="183" customWidth="1"/>
    <col min="2405" max="2405" width="6" style="183" customWidth="1"/>
    <col min="2406" max="2409" width="9.140625" style="183" customWidth="1"/>
    <col min="2410" max="2411" width="4.42578125" style="183" customWidth="1"/>
    <col min="2412" max="2412" width="9.140625" style="183"/>
    <col min="2413" max="2413" width="11.28515625" style="183" bestFit="1" customWidth="1"/>
    <col min="2414" max="2628" width="9.140625" style="183"/>
    <col min="2629" max="2629" width="8.85546875" style="183" customWidth="1"/>
    <col min="2630" max="2630" width="40.28515625" style="183" customWidth="1"/>
    <col min="2631" max="2632" width="16.42578125" style="183" customWidth="1"/>
    <col min="2633" max="2634" width="13.5703125" style="183" customWidth="1"/>
    <col min="2635" max="2637" width="10.28515625" style="183" customWidth="1"/>
    <col min="2638" max="2638" width="7.28515625" style="183" customWidth="1"/>
    <col min="2639" max="2639" width="4" style="183" bestFit="1" customWidth="1"/>
    <col min="2640" max="2640" width="5.7109375" style="183" customWidth="1"/>
    <col min="2641" max="2641" width="5.42578125" style="183" customWidth="1"/>
    <col min="2642" max="2642" width="6" style="183" customWidth="1"/>
    <col min="2643" max="2643" width="5.7109375" style="183" customWidth="1"/>
    <col min="2644" max="2644" width="5.42578125" style="183" customWidth="1"/>
    <col min="2645" max="2645" width="4.5703125" style="183" customWidth="1"/>
    <col min="2646" max="2646" width="7.85546875" style="183" customWidth="1"/>
    <col min="2647" max="2648" width="7.7109375" style="183" customWidth="1"/>
    <col min="2649" max="2649" width="2" style="183" customWidth="1"/>
    <col min="2650" max="2650" width="9.140625" style="183" customWidth="1"/>
    <col min="2651" max="2651" width="5.140625" style="183" customWidth="1"/>
    <col min="2652" max="2652" width="5.7109375" style="183" customWidth="1"/>
    <col min="2653" max="2653" width="5.85546875" style="183" customWidth="1"/>
    <col min="2654" max="2654" width="5.5703125" style="183" customWidth="1"/>
    <col min="2655" max="2656" width="6" style="183" customWidth="1"/>
    <col min="2657" max="2657" width="3.7109375" style="183" customWidth="1"/>
    <col min="2658" max="2658" width="2.5703125" style="183" customWidth="1"/>
    <col min="2659" max="2659" width="8.5703125" style="183" customWidth="1"/>
    <col min="2660" max="2660" width="6.42578125" style="183" customWidth="1"/>
    <col min="2661" max="2661" width="6" style="183" customWidth="1"/>
    <col min="2662" max="2665" width="9.140625" style="183" customWidth="1"/>
    <col min="2666" max="2667" width="4.42578125" style="183" customWidth="1"/>
    <col min="2668" max="2668" width="9.140625" style="183"/>
    <col min="2669" max="2669" width="11.28515625" style="183" bestFit="1" customWidth="1"/>
    <col min="2670" max="2884" width="9.140625" style="183"/>
    <col min="2885" max="2885" width="8.85546875" style="183" customWidth="1"/>
    <col min="2886" max="2886" width="40.28515625" style="183" customWidth="1"/>
    <col min="2887" max="2888" width="16.42578125" style="183" customWidth="1"/>
    <col min="2889" max="2890" width="13.5703125" style="183" customWidth="1"/>
    <col min="2891" max="2893" width="10.28515625" style="183" customWidth="1"/>
    <col min="2894" max="2894" width="7.28515625" style="183" customWidth="1"/>
    <col min="2895" max="2895" width="4" style="183" bestFit="1" customWidth="1"/>
    <col min="2896" max="2896" width="5.7109375" style="183" customWidth="1"/>
    <col min="2897" max="2897" width="5.42578125" style="183" customWidth="1"/>
    <col min="2898" max="2898" width="6" style="183" customWidth="1"/>
    <col min="2899" max="2899" width="5.7109375" style="183" customWidth="1"/>
    <col min="2900" max="2900" width="5.42578125" style="183" customWidth="1"/>
    <col min="2901" max="2901" width="4.5703125" style="183" customWidth="1"/>
    <col min="2902" max="2902" width="7.85546875" style="183" customWidth="1"/>
    <col min="2903" max="2904" width="7.7109375" style="183" customWidth="1"/>
    <col min="2905" max="2905" width="2" style="183" customWidth="1"/>
    <col min="2906" max="2906" width="9.140625" style="183" customWidth="1"/>
    <col min="2907" max="2907" width="5.140625" style="183" customWidth="1"/>
    <col min="2908" max="2908" width="5.7109375" style="183" customWidth="1"/>
    <col min="2909" max="2909" width="5.85546875" style="183" customWidth="1"/>
    <col min="2910" max="2910" width="5.5703125" style="183" customWidth="1"/>
    <col min="2911" max="2912" width="6" style="183" customWidth="1"/>
    <col min="2913" max="2913" width="3.7109375" style="183" customWidth="1"/>
    <col min="2914" max="2914" width="2.5703125" style="183" customWidth="1"/>
    <col min="2915" max="2915" width="8.5703125" style="183" customWidth="1"/>
    <col min="2916" max="2916" width="6.42578125" style="183" customWidth="1"/>
    <col min="2917" max="2917" width="6" style="183" customWidth="1"/>
    <col min="2918" max="2921" width="9.140625" style="183" customWidth="1"/>
    <col min="2922" max="2923" width="4.42578125" style="183" customWidth="1"/>
    <col min="2924" max="2924" width="9.140625" style="183"/>
    <col min="2925" max="2925" width="11.28515625" style="183" bestFit="1" customWidth="1"/>
    <col min="2926" max="3140" width="9.140625" style="183"/>
    <col min="3141" max="3141" width="8.85546875" style="183" customWidth="1"/>
    <col min="3142" max="3142" width="40.28515625" style="183" customWidth="1"/>
    <col min="3143" max="3144" width="16.42578125" style="183" customWidth="1"/>
    <col min="3145" max="3146" width="13.5703125" style="183" customWidth="1"/>
    <col min="3147" max="3149" width="10.28515625" style="183" customWidth="1"/>
    <col min="3150" max="3150" width="7.28515625" style="183" customWidth="1"/>
    <col min="3151" max="3151" width="4" style="183" bestFit="1" customWidth="1"/>
    <col min="3152" max="3152" width="5.7109375" style="183" customWidth="1"/>
    <col min="3153" max="3153" width="5.42578125" style="183" customWidth="1"/>
    <col min="3154" max="3154" width="6" style="183" customWidth="1"/>
    <col min="3155" max="3155" width="5.7109375" style="183" customWidth="1"/>
    <col min="3156" max="3156" width="5.42578125" style="183" customWidth="1"/>
    <col min="3157" max="3157" width="4.5703125" style="183" customWidth="1"/>
    <col min="3158" max="3158" width="7.85546875" style="183" customWidth="1"/>
    <col min="3159" max="3160" width="7.7109375" style="183" customWidth="1"/>
    <col min="3161" max="3161" width="2" style="183" customWidth="1"/>
    <col min="3162" max="3162" width="9.140625" style="183" customWidth="1"/>
    <col min="3163" max="3163" width="5.140625" style="183" customWidth="1"/>
    <col min="3164" max="3164" width="5.7109375" style="183" customWidth="1"/>
    <col min="3165" max="3165" width="5.85546875" style="183" customWidth="1"/>
    <col min="3166" max="3166" width="5.5703125" style="183" customWidth="1"/>
    <col min="3167" max="3168" width="6" style="183" customWidth="1"/>
    <col min="3169" max="3169" width="3.7109375" style="183" customWidth="1"/>
    <col min="3170" max="3170" width="2.5703125" style="183" customWidth="1"/>
    <col min="3171" max="3171" width="8.5703125" style="183" customWidth="1"/>
    <col min="3172" max="3172" width="6.42578125" style="183" customWidth="1"/>
    <col min="3173" max="3173" width="6" style="183" customWidth="1"/>
    <col min="3174" max="3177" width="9.140625" style="183" customWidth="1"/>
    <col min="3178" max="3179" width="4.42578125" style="183" customWidth="1"/>
    <col min="3180" max="3180" width="9.140625" style="183"/>
    <col min="3181" max="3181" width="11.28515625" style="183" bestFit="1" customWidth="1"/>
    <col min="3182" max="3396" width="9.140625" style="183"/>
    <col min="3397" max="3397" width="8.85546875" style="183" customWidth="1"/>
    <col min="3398" max="3398" width="40.28515625" style="183" customWidth="1"/>
    <col min="3399" max="3400" width="16.42578125" style="183" customWidth="1"/>
    <col min="3401" max="3402" width="13.5703125" style="183" customWidth="1"/>
    <col min="3403" max="3405" width="10.28515625" style="183" customWidth="1"/>
    <col min="3406" max="3406" width="7.28515625" style="183" customWidth="1"/>
    <col min="3407" max="3407" width="4" style="183" bestFit="1" customWidth="1"/>
    <col min="3408" max="3408" width="5.7109375" style="183" customWidth="1"/>
    <col min="3409" max="3409" width="5.42578125" style="183" customWidth="1"/>
    <col min="3410" max="3410" width="6" style="183" customWidth="1"/>
    <col min="3411" max="3411" width="5.7109375" style="183" customWidth="1"/>
    <col min="3412" max="3412" width="5.42578125" style="183" customWidth="1"/>
    <col min="3413" max="3413" width="4.5703125" style="183" customWidth="1"/>
    <col min="3414" max="3414" width="7.85546875" style="183" customWidth="1"/>
    <col min="3415" max="3416" width="7.7109375" style="183" customWidth="1"/>
    <col min="3417" max="3417" width="2" style="183" customWidth="1"/>
    <col min="3418" max="3418" width="9.140625" style="183" customWidth="1"/>
    <col min="3419" max="3419" width="5.140625" style="183" customWidth="1"/>
    <col min="3420" max="3420" width="5.7109375" style="183" customWidth="1"/>
    <col min="3421" max="3421" width="5.85546875" style="183" customWidth="1"/>
    <col min="3422" max="3422" width="5.5703125" style="183" customWidth="1"/>
    <col min="3423" max="3424" width="6" style="183" customWidth="1"/>
    <col min="3425" max="3425" width="3.7109375" style="183" customWidth="1"/>
    <col min="3426" max="3426" width="2.5703125" style="183" customWidth="1"/>
    <col min="3427" max="3427" width="8.5703125" style="183" customWidth="1"/>
    <col min="3428" max="3428" width="6.42578125" style="183" customWidth="1"/>
    <col min="3429" max="3429" width="6" style="183" customWidth="1"/>
    <col min="3430" max="3433" width="9.140625" style="183" customWidth="1"/>
    <col min="3434" max="3435" width="4.42578125" style="183" customWidth="1"/>
    <col min="3436" max="3436" width="9.140625" style="183"/>
    <col min="3437" max="3437" width="11.28515625" style="183" bestFit="1" customWidth="1"/>
    <col min="3438" max="3652" width="9.140625" style="183"/>
    <col min="3653" max="3653" width="8.85546875" style="183" customWidth="1"/>
    <col min="3654" max="3654" width="40.28515625" style="183" customWidth="1"/>
    <col min="3655" max="3656" width="16.42578125" style="183" customWidth="1"/>
    <col min="3657" max="3658" width="13.5703125" style="183" customWidth="1"/>
    <col min="3659" max="3661" width="10.28515625" style="183" customWidth="1"/>
    <col min="3662" max="3662" width="7.28515625" style="183" customWidth="1"/>
    <col min="3663" max="3663" width="4" style="183" bestFit="1" customWidth="1"/>
    <col min="3664" max="3664" width="5.7109375" style="183" customWidth="1"/>
    <col min="3665" max="3665" width="5.42578125" style="183" customWidth="1"/>
    <col min="3666" max="3666" width="6" style="183" customWidth="1"/>
    <col min="3667" max="3667" width="5.7109375" style="183" customWidth="1"/>
    <col min="3668" max="3668" width="5.42578125" style="183" customWidth="1"/>
    <col min="3669" max="3669" width="4.5703125" style="183" customWidth="1"/>
    <col min="3670" max="3670" width="7.85546875" style="183" customWidth="1"/>
    <col min="3671" max="3672" width="7.7109375" style="183" customWidth="1"/>
    <col min="3673" max="3673" width="2" style="183" customWidth="1"/>
    <col min="3674" max="3674" width="9.140625" style="183" customWidth="1"/>
    <col min="3675" max="3675" width="5.140625" style="183" customWidth="1"/>
    <col min="3676" max="3676" width="5.7109375" style="183" customWidth="1"/>
    <col min="3677" max="3677" width="5.85546875" style="183" customWidth="1"/>
    <col min="3678" max="3678" width="5.5703125" style="183" customWidth="1"/>
    <col min="3679" max="3680" width="6" style="183" customWidth="1"/>
    <col min="3681" max="3681" width="3.7109375" style="183" customWidth="1"/>
    <col min="3682" max="3682" width="2.5703125" style="183" customWidth="1"/>
    <col min="3683" max="3683" width="8.5703125" style="183" customWidth="1"/>
    <col min="3684" max="3684" width="6.42578125" style="183" customWidth="1"/>
    <col min="3685" max="3685" width="6" style="183" customWidth="1"/>
    <col min="3686" max="3689" width="9.140625" style="183" customWidth="1"/>
    <col min="3690" max="3691" width="4.42578125" style="183" customWidth="1"/>
    <col min="3692" max="3692" width="9.140625" style="183"/>
    <col min="3693" max="3693" width="11.28515625" style="183" bestFit="1" customWidth="1"/>
    <col min="3694" max="3908" width="9.140625" style="183"/>
    <col min="3909" max="3909" width="8.85546875" style="183" customWidth="1"/>
    <col min="3910" max="3910" width="40.28515625" style="183" customWidth="1"/>
    <col min="3911" max="3912" width="16.42578125" style="183" customWidth="1"/>
    <col min="3913" max="3914" width="13.5703125" style="183" customWidth="1"/>
    <col min="3915" max="3917" width="10.28515625" style="183" customWidth="1"/>
    <col min="3918" max="3918" width="7.28515625" style="183" customWidth="1"/>
    <col min="3919" max="3919" width="4" style="183" bestFit="1" customWidth="1"/>
    <col min="3920" max="3920" width="5.7109375" style="183" customWidth="1"/>
    <col min="3921" max="3921" width="5.42578125" style="183" customWidth="1"/>
    <col min="3922" max="3922" width="6" style="183" customWidth="1"/>
    <col min="3923" max="3923" width="5.7109375" style="183" customWidth="1"/>
    <col min="3924" max="3924" width="5.42578125" style="183" customWidth="1"/>
    <col min="3925" max="3925" width="4.5703125" style="183" customWidth="1"/>
    <col min="3926" max="3926" width="7.85546875" style="183" customWidth="1"/>
    <col min="3927" max="3928" width="7.7109375" style="183" customWidth="1"/>
    <col min="3929" max="3929" width="2" style="183" customWidth="1"/>
    <col min="3930" max="3930" width="9.140625" style="183" customWidth="1"/>
    <col min="3931" max="3931" width="5.140625" style="183" customWidth="1"/>
    <col min="3932" max="3932" width="5.7109375" style="183" customWidth="1"/>
    <col min="3933" max="3933" width="5.85546875" style="183" customWidth="1"/>
    <col min="3934" max="3934" width="5.5703125" style="183" customWidth="1"/>
    <col min="3935" max="3936" width="6" style="183" customWidth="1"/>
    <col min="3937" max="3937" width="3.7109375" style="183" customWidth="1"/>
    <col min="3938" max="3938" width="2.5703125" style="183" customWidth="1"/>
    <col min="3939" max="3939" width="8.5703125" style="183" customWidth="1"/>
    <col min="3940" max="3940" width="6.42578125" style="183" customWidth="1"/>
    <col min="3941" max="3941" width="6" style="183" customWidth="1"/>
    <col min="3942" max="3945" width="9.140625" style="183" customWidth="1"/>
    <col min="3946" max="3947" width="4.42578125" style="183" customWidth="1"/>
    <col min="3948" max="3948" width="9.140625" style="183"/>
    <col min="3949" max="3949" width="11.28515625" style="183" bestFit="1" customWidth="1"/>
    <col min="3950" max="4164" width="9.140625" style="183"/>
    <col min="4165" max="4165" width="8.85546875" style="183" customWidth="1"/>
    <col min="4166" max="4166" width="40.28515625" style="183" customWidth="1"/>
    <col min="4167" max="4168" width="16.42578125" style="183" customWidth="1"/>
    <col min="4169" max="4170" width="13.5703125" style="183" customWidth="1"/>
    <col min="4171" max="4173" width="10.28515625" style="183" customWidth="1"/>
    <col min="4174" max="4174" width="7.28515625" style="183" customWidth="1"/>
    <col min="4175" max="4175" width="4" style="183" bestFit="1" customWidth="1"/>
    <col min="4176" max="4176" width="5.7109375" style="183" customWidth="1"/>
    <col min="4177" max="4177" width="5.42578125" style="183" customWidth="1"/>
    <col min="4178" max="4178" width="6" style="183" customWidth="1"/>
    <col min="4179" max="4179" width="5.7109375" style="183" customWidth="1"/>
    <col min="4180" max="4180" width="5.42578125" style="183" customWidth="1"/>
    <col min="4181" max="4181" width="4.5703125" style="183" customWidth="1"/>
    <col min="4182" max="4182" width="7.85546875" style="183" customWidth="1"/>
    <col min="4183" max="4184" width="7.7109375" style="183" customWidth="1"/>
    <col min="4185" max="4185" width="2" style="183" customWidth="1"/>
    <col min="4186" max="4186" width="9.140625" style="183" customWidth="1"/>
    <col min="4187" max="4187" width="5.140625" style="183" customWidth="1"/>
    <col min="4188" max="4188" width="5.7109375" style="183" customWidth="1"/>
    <col min="4189" max="4189" width="5.85546875" style="183" customWidth="1"/>
    <col min="4190" max="4190" width="5.5703125" style="183" customWidth="1"/>
    <col min="4191" max="4192" width="6" style="183" customWidth="1"/>
    <col min="4193" max="4193" width="3.7109375" style="183" customWidth="1"/>
    <col min="4194" max="4194" width="2.5703125" style="183" customWidth="1"/>
    <col min="4195" max="4195" width="8.5703125" style="183" customWidth="1"/>
    <col min="4196" max="4196" width="6.42578125" style="183" customWidth="1"/>
    <col min="4197" max="4197" width="6" style="183" customWidth="1"/>
    <col min="4198" max="4201" width="9.140625" style="183" customWidth="1"/>
    <col min="4202" max="4203" width="4.42578125" style="183" customWidth="1"/>
    <col min="4204" max="4204" width="9.140625" style="183"/>
    <col min="4205" max="4205" width="11.28515625" style="183" bestFit="1" customWidth="1"/>
    <col min="4206" max="4420" width="9.140625" style="183"/>
    <col min="4421" max="4421" width="8.85546875" style="183" customWidth="1"/>
    <col min="4422" max="4422" width="40.28515625" style="183" customWidth="1"/>
    <col min="4423" max="4424" width="16.42578125" style="183" customWidth="1"/>
    <col min="4425" max="4426" width="13.5703125" style="183" customWidth="1"/>
    <col min="4427" max="4429" width="10.28515625" style="183" customWidth="1"/>
    <col min="4430" max="4430" width="7.28515625" style="183" customWidth="1"/>
    <col min="4431" max="4431" width="4" style="183" bestFit="1" customWidth="1"/>
    <col min="4432" max="4432" width="5.7109375" style="183" customWidth="1"/>
    <col min="4433" max="4433" width="5.42578125" style="183" customWidth="1"/>
    <col min="4434" max="4434" width="6" style="183" customWidth="1"/>
    <col min="4435" max="4435" width="5.7109375" style="183" customWidth="1"/>
    <col min="4436" max="4436" width="5.42578125" style="183" customWidth="1"/>
    <col min="4437" max="4437" width="4.5703125" style="183" customWidth="1"/>
    <col min="4438" max="4438" width="7.85546875" style="183" customWidth="1"/>
    <col min="4439" max="4440" width="7.7109375" style="183" customWidth="1"/>
    <col min="4441" max="4441" width="2" style="183" customWidth="1"/>
    <col min="4442" max="4442" width="9.140625" style="183" customWidth="1"/>
    <col min="4443" max="4443" width="5.140625" style="183" customWidth="1"/>
    <col min="4444" max="4444" width="5.7109375" style="183" customWidth="1"/>
    <col min="4445" max="4445" width="5.85546875" style="183" customWidth="1"/>
    <col min="4446" max="4446" width="5.5703125" style="183" customWidth="1"/>
    <col min="4447" max="4448" width="6" style="183" customWidth="1"/>
    <col min="4449" max="4449" width="3.7109375" style="183" customWidth="1"/>
    <col min="4450" max="4450" width="2.5703125" style="183" customWidth="1"/>
    <col min="4451" max="4451" width="8.5703125" style="183" customWidth="1"/>
    <col min="4452" max="4452" width="6.42578125" style="183" customWidth="1"/>
    <col min="4453" max="4453" width="6" style="183" customWidth="1"/>
    <col min="4454" max="4457" width="9.140625" style="183" customWidth="1"/>
    <col min="4458" max="4459" width="4.42578125" style="183" customWidth="1"/>
    <col min="4460" max="4460" width="9.140625" style="183"/>
    <col min="4461" max="4461" width="11.28515625" style="183" bestFit="1" customWidth="1"/>
    <col min="4462" max="4676" width="9.140625" style="183"/>
    <col min="4677" max="4677" width="8.85546875" style="183" customWidth="1"/>
    <col min="4678" max="4678" width="40.28515625" style="183" customWidth="1"/>
    <col min="4679" max="4680" width="16.42578125" style="183" customWidth="1"/>
    <col min="4681" max="4682" width="13.5703125" style="183" customWidth="1"/>
    <col min="4683" max="4685" width="10.28515625" style="183" customWidth="1"/>
    <col min="4686" max="4686" width="7.28515625" style="183" customWidth="1"/>
    <col min="4687" max="4687" width="4" style="183" bestFit="1" customWidth="1"/>
    <col min="4688" max="4688" width="5.7109375" style="183" customWidth="1"/>
    <col min="4689" max="4689" width="5.42578125" style="183" customWidth="1"/>
    <col min="4690" max="4690" width="6" style="183" customWidth="1"/>
    <col min="4691" max="4691" width="5.7109375" style="183" customWidth="1"/>
    <col min="4692" max="4692" width="5.42578125" style="183" customWidth="1"/>
    <col min="4693" max="4693" width="4.5703125" style="183" customWidth="1"/>
    <col min="4694" max="4694" width="7.85546875" style="183" customWidth="1"/>
    <col min="4695" max="4696" width="7.7109375" style="183" customWidth="1"/>
    <col min="4697" max="4697" width="2" style="183" customWidth="1"/>
    <col min="4698" max="4698" width="9.140625" style="183" customWidth="1"/>
    <col min="4699" max="4699" width="5.140625" style="183" customWidth="1"/>
    <col min="4700" max="4700" width="5.7109375" style="183" customWidth="1"/>
    <col min="4701" max="4701" width="5.85546875" style="183" customWidth="1"/>
    <col min="4702" max="4702" width="5.5703125" style="183" customWidth="1"/>
    <col min="4703" max="4704" width="6" style="183" customWidth="1"/>
    <col min="4705" max="4705" width="3.7109375" style="183" customWidth="1"/>
    <col min="4706" max="4706" width="2.5703125" style="183" customWidth="1"/>
    <col min="4707" max="4707" width="8.5703125" style="183" customWidth="1"/>
    <col min="4708" max="4708" width="6.42578125" style="183" customWidth="1"/>
    <col min="4709" max="4709" width="6" style="183" customWidth="1"/>
    <col min="4710" max="4713" width="9.140625" style="183" customWidth="1"/>
    <col min="4714" max="4715" width="4.42578125" style="183" customWidth="1"/>
    <col min="4716" max="4716" width="9.140625" style="183"/>
    <col min="4717" max="4717" width="11.28515625" style="183" bestFit="1" customWidth="1"/>
    <col min="4718" max="4932" width="9.140625" style="183"/>
    <col min="4933" max="4933" width="8.85546875" style="183" customWidth="1"/>
    <col min="4934" max="4934" width="40.28515625" style="183" customWidth="1"/>
    <col min="4935" max="4936" width="16.42578125" style="183" customWidth="1"/>
    <col min="4937" max="4938" width="13.5703125" style="183" customWidth="1"/>
    <col min="4939" max="4941" width="10.28515625" style="183" customWidth="1"/>
    <col min="4942" max="4942" width="7.28515625" style="183" customWidth="1"/>
    <col min="4943" max="4943" width="4" style="183" bestFit="1" customWidth="1"/>
    <col min="4944" max="4944" width="5.7109375" style="183" customWidth="1"/>
    <col min="4945" max="4945" width="5.42578125" style="183" customWidth="1"/>
    <col min="4946" max="4946" width="6" style="183" customWidth="1"/>
    <col min="4947" max="4947" width="5.7109375" style="183" customWidth="1"/>
    <col min="4948" max="4948" width="5.42578125" style="183" customWidth="1"/>
    <col min="4949" max="4949" width="4.5703125" style="183" customWidth="1"/>
    <col min="4950" max="4950" width="7.85546875" style="183" customWidth="1"/>
    <col min="4951" max="4952" width="7.7109375" style="183" customWidth="1"/>
    <col min="4953" max="4953" width="2" style="183" customWidth="1"/>
    <col min="4954" max="4954" width="9.140625" style="183" customWidth="1"/>
    <col min="4955" max="4955" width="5.140625" style="183" customWidth="1"/>
    <col min="4956" max="4956" width="5.7109375" style="183" customWidth="1"/>
    <col min="4957" max="4957" width="5.85546875" style="183" customWidth="1"/>
    <col min="4958" max="4958" width="5.5703125" style="183" customWidth="1"/>
    <col min="4959" max="4960" width="6" style="183" customWidth="1"/>
    <col min="4961" max="4961" width="3.7109375" style="183" customWidth="1"/>
    <col min="4962" max="4962" width="2.5703125" style="183" customWidth="1"/>
    <col min="4963" max="4963" width="8.5703125" style="183" customWidth="1"/>
    <col min="4964" max="4964" width="6.42578125" style="183" customWidth="1"/>
    <col min="4965" max="4965" width="6" style="183" customWidth="1"/>
    <col min="4966" max="4969" width="9.140625" style="183" customWidth="1"/>
    <col min="4970" max="4971" width="4.42578125" style="183" customWidth="1"/>
    <col min="4972" max="4972" width="9.140625" style="183"/>
    <col min="4973" max="4973" width="11.28515625" style="183" bestFit="1" customWidth="1"/>
    <col min="4974" max="5188" width="9.140625" style="183"/>
    <col min="5189" max="5189" width="8.85546875" style="183" customWidth="1"/>
    <col min="5190" max="5190" width="40.28515625" style="183" customWidth="1"/>
    <col min="5191" max="5192" width="16.42578125" style="183" customWidth="1"/>
    <col min="5193" max="5194" width="13.5703125" style="183" customWidth="1"/>
    <col min="5195" max="5197" width="10.28515625" style="183" customWidth="1"/>
    <col min="5198" max="5198" width="7.28515625" style="183" customWidth="1"/>
    <col min="5199" max="5199" width="4" style="183" bestFit="1" customWidth="1"/>
    <col min="5200" max="5200" width="5.7109375" style="183" customWidth="1"/>
    <col min="5201" max="5201" width="5.42578125" style="183" customWidth="1"/>
    <col min="5202" max="5202" width="6" style="183" customWidth="1"/>
    <col min="5203" max="5203" width="5.7109375" style="183" customWidth="1"/>
    <col min="5204" max="5204" width="5.42578125" style="183" customWidth="1"/>
    <col min="5205" max="5205" width="4.5703125" style="183" customWidth="1"/>
    <col min="5206" max="5206" width="7.85546875" style="183" customWidth="1"/>
    <col min="5207" max="5208" width="7.7109375" style="183" customWidth="1"/>
    <col min="5209" max="5209" width="2" style="183" customWidth="1"/>
    <col min="5210" max="5210" width="9.140625" style="183" customWidth="1"/>
    <col min="5211" max="5211" width="5.140625" style="183" customWidth="1"/>
    <col min="5212" max="5212" width="5.7109375" style="183" customWidth="1"/>
    <col min="5213" max="5213" width="5.85546875" style="183" customWidth="1"/>
    <col min="5214" max="5214" width="5.5703125" style="183" customWidth="1"/>
    <col min="5215" max="5216" width="6" style="183" customWidth="1"/>
    <col min="5217" max="5217" width="3.7109375" style="183" customWidth="1"/>
    <col min="5218" max="5218" width="2.5703125" style="183" customWidth="1"/>
    <col min="5219" max="5219" width="8.5703125" style="183" customWidth="1"/>
    <col min="5220" max="5220" width="6.42578125" style="183" customWidth="1"/>
    <col min="5221" max="5221" width="6" style="183" customWidth="1"/>
    <col min="5222" max="5225" width="9.140625" style="183" customWidth="1"/>
    <col min="5226" max="5227" width="4.42578125" style="183" customWidth="1"/>
    <col min="5228" max="5228" width="9.140625" style="183"/>
    <col min="5229" max="5229" width="11.28515625" style="183" bestFit="1" customWidth="1"/>
    <col min="5230" max="5444" width="9.140625" style="183"/>
    <col min="5445" max="5445" width="8.85546875" style="183" customWidth="1"/>
    <col min="5446" max="5446" width="40.28515625" style="183" customWidth="1"/>
    <col min="5447" max="5448" width="16.42578125" style="183" customWidth="1"/>
    <col min="5449" max="5450" width="13.5703125" style="183" customWidth="1"/>
    <col min="5451" max="5453" width="10.28515625" style="183" customWidth="1"/>
    <col min="5454" max="5454" width="7.28515625" style="183" customWidth="1"/>
    <col min="5455" max="5455" width="4" style="183" bestFit="1" customWidth="1"/>
    <col min="5456" max="5456" width="5.7109375" style="183" customWidth="1"/>
    <col min="5457" max="5457" width="5.42578125" style="183" customWidth="1"/>
    <col min="5458" max="5458" width="6" style="183" customWidth="1"/>
    <col min="5459" max="5459" width="5.7109375" style="183" customWidth="1"/>
    <col min="5460" max="5460" width="5.42578125" style="183" customWidth="1"/>
    <col min="5461" max="5461" width="4.5703125" style="183" customWidth="1"/>
    <col min="5462" max="5462" width="7.85546875" style="183" customWidth="1"/>
    <col min="5463" max="5464" width="7.7109375" style="183" customWidth="1"/>
    <col min="5465" max="5465" width="2" style="183" customWidth="1"/>
    <col min="5466" max="5466" width="9.140625" style="183" customWidth="1"/>
    <col min="5467" max="5467" width="5.140625" style="183" customWidth="1"/>
    <col min="5468" max="5468" width="5.7109375" style="183" customWidth="1"/>
    <col min="5469" max="5469" width="5.85546875" style="183" customWidth="1"/>
    <col min="5470" max="5470" width="5.5703125" style="183" customWidth="1"/>
    <col min="5471" max="5472" width="6" style="183" customWidth="1"/>
    <col min="5473" max="5473" width="3.7109375" style="183" customWidth="1"/>
    <col min="5474" max="5474" width="2.5703125" style="183" customWidth="1"/>
    <col min="5475" max="5475" width="8.5703125" style="183" customWidth="1"/>
    <col min="5476" max="5476" width="6.42578125" style="183" customWidth="1"/>
    <col min="5477" max="5477" width="6" style="183" customWidth="1"/>
    <col min="5478" max="5481" width="9.140625" style="183" customWidth="1"/>
    <col min="5482" max="5483" width="4.42578125" style="183" customWidth="1"/>
    <col min="5484" max="5484" width="9.140625" style="183"/>
    <col min="5485" max="5485" width="11.28515625" style="183" bestFit="1" customWidth="1"/>
    <col min="5486" max="5700" width="9.140625" style="183"/>
    <col min="5701" max="5701" width="8.85546875" style="183" customWidth="1"/>
    <col min="5702" max="5702" width="40.28515625" style="183" customWidth="1"/>
    <col min="5703" max="5704" width="16.42578125" style="183" customWidth="1"/>
    <col min="5705" max="5706" width="13.5703125" style="183" customWidth="1"/>
    <col min="5707" max="5709" width="10.28515625" style="183" customWidth="1"/>
    <col min="5710" max="5710" width="7.28515625" style="183" customWidth="1"/>
    <col min="5711" max="5711" width="4" style="183" bestFit="1" customWidth="1"/>
    <col min="5712" max="5712" width="5.7109375" style="183" customWidth="1"/>
    <col min="5713" max="5713" width="5.42578125" style="183" customWidth="1"/>
    <col min="5714" max="5714" width="6" style="183" customWidth="1"/>
    <col min="5715" max="5715" width="5.7109375" style="183" customWidth="1"/>
    <col min="5716" max="5716" width="5.42578125" style="183" customWidth="1"/>
    <col min="5717" max="5717" width="4.5703125" style="183" customWidth="1"/>
    <col min="5718" max="5718" width="7.85546875" style="183" customWidth="1"/>
    <col min="5719" max="5720" width="7.7109375" style="183" customWidth="1"/>
    <col min="5721" max="5721" width="2" style="183" customWidth="1"/>
    <col min="5722" max="5722" width="9.140625" style="183" customWidth="1"/>
    <col min="5723" max="5723" width="5.140625" style="183" customWidth="1"/>
    <col min="5724" max="5724" width="5.7109375" style="183" customWidth="1"/>
    <col min="5725" max="5725" width="5.85546875" style="183" customWidth="1"/>
    <col min="5726" max="5726" width="5.5703125" style="183" customWidth="1"/>
    <col min="5727" max="5728" width="6" style="183" customWidth="1"/>
    <col min="5729" max="5729" width="3.7109375" style="183" customWidth="1"/>
    <col min="5730" max="5730" width="2.5703125" style="183" customWidth="1"/>
    <col min="5731" max="5731" width="8.5703125" style="183" customWidth="1"/>
    <col min="5732" max="5732" width="6.42578125" style="183" customWidth="1"/>
    <col min="5733" max="5733" width="6" style="183" customWidth="1"/>
    <col min="5734" max="5737" width="9.140625" style="183" customWidth="1"/>
    <col min="5738" max="5739" width="4.42578125" style="183" customWidth="1"/>
    <col min="5740" max="5740" width="9.140625" style="183"/>
    <col min="5741" max="5741" width="11.28515625" style="183" bestFit="1" customWidth="1"/>
    <col min="5742" max="5956" width="9.140625" style="183"/>
    <col min="5957" max="5957" width="8.85546875" style="183" customWidth="1"/>
    <col min="5958" max="5958" width="40.28515625" style="183" customWidth="1"/>
    <col min="5959" max="5960" width="16.42578125" style="183" customWidth="1"/>
    <col min="5961" max="5962" width="13.5703125" style="183" customWidth="1"/>
    <col min="5963" max="5965" width="10.28515625" style="183" customWidth="1"/>
    <col min="5966" max="5966" width="7.28515625" style="183" customWidth="1"/>
    <col min="5967" max="5967" width="4" style="183" bestFit="1" customWidth="1"/>
    <col min="5968" max="5968" width="5.7109375" style="183" customWidth="1"/>
    <col min="5969" max="5969" width="5.42578125" style="183" customWidth="1"/>
    <col min="5970" max="5970" width="6" style="183" customWidth="1"/>
    <col min="5971" max="5971" width="5.7109375" style="183" customWidth="1"/>
    <col min="5972" max="5972" width="5.42578125" style="183" customWidth="1"/>
    <col min="5973" max="5973" width="4.5703125" style="183" customWidth="1"/>
    <col min="5974" max="5974" width="7.85546875" style="183" customWidth="1"/>
    <col min="5975" max="5976" width="7.7109375" style="183" customWidth="1"/>
    <col min="5977" max="5977" width="2" style="183" customWidth="1"/>
    <col min="5978" max="5978" width="9.140625" style="183" customWidth="1"/>
    <col min="5979" max="5979" width="5.140625" style="183" customWidth="1"/>
    <col min="5980" max="5980" width="5.7109375" style="183" customWidth="1"/>
    <col min="5981" max="5981" width="5.85546875" style="183" customWidth="1"/>
    <col min="5982" max="5982" width="5.5703125" style="183" customWidth="1"/>
    <col min="5983" max="5984" width="6" style="183" customWidth="1"/>
    <col min="5985" max="5985" width="3.7109375" style="183" customWidth="1"/>
    <col min="5986" max="5986" width="2.5703125" style="183" customWidth="1"/>
    <col min="5987" max="5987" width="8.5703125" style="183" customWidth="1"/>
    <col min="5988" max="5988" width="6.42578125" style="183" customWidth="1"/>
    <col min="5989" max="5989" width="6" style="183" customWidth="1"/>
    <col min="5990" max="5993" width="9.140625" style="183" customWidth="1"/>
    <col min="5994" max="5995" width="4.42578125" style="183" customWidth="1"/>
    <col min="5996" max="5996" width="9.140625" style="183"/>
    <col min="5997" max="5997" width="11.28515625" style="183" bestFit="1" customWidth="1"/>
    <col min="5998" max="6212" width="9.140625" style="183"/>
    <col min="6213" max="6213" width="8.85546875" style="183" customWidth="1"/>
    <col min="6214" max="6214" width="40.28515625" style="183" customWidth="1"/>
    <col min="6215" max="6216" width="16.42578125" style="183" customWidth="1"/>
    <col min="6217" max="6218" width="13.5703125" style="183" customWidth="1"/>
    <col min="6219" max="6221" width="10.28515625" style="183" customWidth="1"/>
    <col min="6222" max="6222" width="7.28515625" style="183" customWidth="1"/>
    <col min="6223" max="6223" width="4" style="183" bestFit="1" customWidth="1"/>
    <col min="6224" max="6224" width="5.7109375" style="183" customWidth="1"/>
    <col min="6225" max="6225" width="5.42578125" style="183" customWidth="1"/>
    <col min="6226" max="6226" width="6" style="183" customWidth="1"/>
    <col min="6227" max="6227" width="5.7109375" style="183" customWidth="1"/>
    <col min="6228" max="6228" width="5.42578125" style="183" customWidth="1"/>
    <col min="6229" max="6229" width="4.5703125" style="183" customWidth="1"/>
    <col min="6230" max="6230" width="7.85546875" style="183" customWidth="1"/>
    <col min="6231" max="6232" width="7.7109375" style="183" customWidth="1"/>
    <col min="6233" max="6233" width="2" style="183" customWidth="1"/>
    <col min="6234" max="6234" width="9.140625" style="183" customWidth="1"/>
    <col min="6235" max="6235" width="5.140625" style="183" customWidth="1"/>
    <col min="6236" max="6236" width="5.7109375" style="183" customWidth="1"/>
    <col min="6237" max="6237" width="5.85546875" style="183" customWidth="1"/>
    <col min="6238" max="6238" width="5.5703125" style="183" customWidth="1"/>
    <col min="6239" max="6240" width="6" style="183" customWidth="1"/>
    <col min="6241" max="6241" width="3.7109375" style="183" customWidth="1"/>
    <col min="6242" max="6242" width="2.5703125" style="183" customWidth="1"/>
    <col min="6243" max="6243" width="8.5703125" style="183" customWidth="1"/>
    <col min="6244" max="6244" width="6.42578125" style="183" customWidth="1"/>
    <col min="6245" max="6245" width="6" style="183" customWidth="1"/>
    <col min="6246" max="6249" width="9.140625" style="183" customWidth="1"/>
    <col min="6250" max="6251" width="4.42578125" style="183" customWidth="1"/>
    <col min="6252" max="6252" width="9.140625" style="183"/>
    <col min="6253" max="6253" width="11.28515625" style="183" bestFit="1" customWidth="1"/>
    <col min="6254" max="6468" width="9.140625" style="183"/>
    <col min="6469" max="6469" width="8.85546875" style="183" customWidth="1"/>
    <col min="6470" max="6470" width="40.28515625" style="183" customWidth="1"/>
    <col min="6471" max="6472" width="16.42578125" style="183" customWidth="1"/>
    <col min="6473" max="6474" width="13.5703125" style="183" customWidth="1"/>
    <col min="6475" max="6477" width="10.28515625" style="183" customWidth="1"/>
    <col min="6478" max="6478" width="7.28515625" style="183" customWidth="1"/>
    <col min="6479" max="6479" width="4" style="183" bestFit="1" customWidth="1"/>
    <col min="6480" max="6480" width="5.7109375" style="183" customWidth="1"/>
    <col min="6481" max="6481" width="5.42578125" style="183" customWidth="1"/>
    <col min="6482" max="6482" width="6" style="183" customWidth="1"/>
    <col min="6483" max="6483" width="5.7109375" style="183" customWidth="1"/>
    <col min="6484" max="6484" width="5.42578125" style="183" customWidth="1"/>
    <col min="6485" max="6485" width="4.5703125" style="183" customWidth="1"/>
    <col min="6486" max="6486" width="7.85546875" style="183" customWidth="1"/>
    <col min="6487" max="6488" width="7.7109375" style="183" customWidth="1"/>
    <col min="6489" max="6489" width="2" style="183" customWidth="1"/>
    <col min="6490" max="6490" width="9.140625" style="183" customWidth="1"/>
    <col min="6491" max="6491" width="5.140625" style="183" customWidth="1"/>
    <col min="6492" max="6492" width="5.7109375" style="183" customWidth="1"/>
    <col min="6493" max="6493" width="5.85546875" style="183" customWidth="1"/>
    <col min="6494" max="6494" width="5.5703125" style="183" customWidth="1"/>
    <col min="6495" max="6496" width="6" style="183" customWidth="1"/>
    <col min="6497" max="6497" width="3.7109375" style="183" customWidth="1"/>
    <col min="6498" max="6498" width="2.5703125" style="183" customWidth="1"/>
    <col min="6499" max="6499" width="8.5703125" style="183" customWidth="1"/>
    <col min="6500" max="6500" width="6.42578125" style="183" customWidth="1"/>
    <col min="6501" max="6501" width="6" style="183" customWidth="1"/>
    <col min="6502" max="6505" width="9.140625" style="183" customWidth="1"/>
    <col min="6506" max="6507" width="4.42578125" style="183" customWidth="1"/>
    <col min="6508" max="6508" width="9.140625" style="183"/>
    <col min="6509" max="6509" width="11.28515625" style="183" bestFit="1" customWidth="1"/>
    <col min="6510" max="6724" width="9.140625" style="183"/>
    <col min="6725" max="6725" width="8.85546875" style="183" customWidth="1"/>
    <col min="6726" max="6726" width="40.28515625" style="183" customWidth="1"/>
    <col min="6727" max="6728" width="16.42578125" style="183" customWidth="1"/>
    <col min="6729" max="6730" width="13.5703125" style="183" customWidth="1"/>
    <col min="6731" max="6733" width="10.28515625" style="183" customWidth="1"/>
    <col min="6734" max="6734" width="7.28515625" style="183" customWidth="1"/>
    <col min="6735" max="6735" width="4" style="183" bestFit="1" customWidth="1"/>
    <col min="6736" max="6736" width="5.7109375" style="183" customWidth="1"/>
    <col min="6737" max="6737" width="5.42578125" style="183" customWidth="1"/>
    <col min="6738" max="6738" width="6" style="183" customWidth="1"/>
    <col min="6739" max="6739" width="5.7109375" style="183" customWidth="1"/>
    <col min="6740" max="6740" width="5.42578125" style="183" customWidth="1"/>
    <col min="6741" max="6741" width="4.5703125" style="183" customWidth="1"/>
    <col min="6742" max="6742" width="7.85546875" style="183" customWidth="1"/>
    <col min="6743" max="6744" width="7.7109375" style="183" customWidth="1"/>
    <col min="6745" max="6745" width="2" style="183" customWidth="1"/>
    <col min="6746" max="6746" width="9.140625" style="183" customWidth="1"/>
    <col min="6747" max="6747" width="5.140625" style="183" customWidth="1"/>
    <col min="6748" max="6748" width="5.7109375" style="183" customWidth="1"/>
    <col min="6749" max="6749" width="5.85546875" style="183" customWidth="1"/>
    <col min="6750" max="6750" width="5.5703125" style="183" customWidth="1"/>
    <col min="6751" max="6752" width="6" style="183" customWidth="1"/>
    <col min="6753" max="6753" width="3.7109375" style="183" customWidth="1"/>
    <col min="6754" max="6754" width="2.5703125" style="183" customWidth="1"/>
    <col min="6755" max="6755" width="8.5703125" style="183" customWidth="1"/>
    <col min="6756" max="6756" width="6.42578125" style="183" customWidth="1"/>
    <col min="6757" max="6757" width="6" style="183" customWidth="1"/>
    <col min="6758" max="6761" width="9.140625" style="183" customWidth="1"/>
    <col min="6762" max="6763" width="4.42578125" style="183" customWidth="1"/>
    <col min="6764" max="6764" width="9.140625" style="183"/>
    <col min="6765" max="6765" width="11.28515625" style="183" bestFit="1" customWidth="1"/>
    <col min="6766" max="6980" width="9.140625" style="183"/>
    <col min="6981" max="6981" width="8.85546875" style="183" customWidth="1"/>
    <col min="6982" max="6982" width="40.28515625" style="183" customWidth="1"/>
    <col min="6983" max="6984" width="16.42578125" style="183" customWidth="1"/>
    <col min="6985" max="6986" width="13.5703125" style="183" customWidth="1"/>
    <col min="6987" max="6989" width="10.28515625" style="183" customWidth="1"/>
    <col min="6990" max="6990" width="7.28515625" style="183" customWidth="1"/>
    <col min="6991" max="6991" width="4" style="183" bestFit="1" customWidth="1"/>
    <col min="6992" max="6992" width="5.7109375" style="183" customWidth="1"/>
    <col min="6993" max="6993" width="5.42578125" style="183" customWidth="1"/>
    <col min="6994" max="6994" width="6" style="183" customWidth="1"/>
    <col min="6995" max="6995" width="5.7109375" style="183" customWidth="1"/>
    <col min="6996" max="6996" width="5.42578125" style="183" customWidth="1"/>
    <col min="6997" max="6997" width="4.5703125" style="183" customWidth="1"/>
    <col min="6998" max="6998" width="7.85546875" style="183" customWidth="1"/>
    <col min="6999" max="7000" width="7.7109375" style="183" customWidth="1"/>
    <col min="7001" max="7001" width="2" style="183" customWidth="1"/>
    <col min="7002" max="7002" width="9.140625" style="183" customWidth="1"/>
    <col min="7003" max="7003" width="5.140625" style="183" customWidth="1"/>
    <col min="7004" max="7004" width="5.7109375" style="183" customWidth="1"/>
    <col min="7005" max="7005" width="5.85546875" style="183" customWidth="1"/>
    <col min="7006" max="7006" width="5.5703125" style="183" customWidth="1"/>
    <col min="7007" max="7008" width="6" style="183" customWidth="1"/>
    <col min="7009" max="7009" width="3.7109375" style="183" customWidth="1"/>
    <col min="7010" max="7010" width="2.5703125" style="183" customWidth="1"/>
    <col min="7011" max="7011" width="8.5703125" style="183" customWidth="1"/>
    <col min="7012" max="7012" width="6.42578125" style="183" customWidth="1"/>
    <col min="7013" max="7013" width="6" style="183" customWidth="1"/>
    <col min="7014" max="7017" width="9.140625" style="183" customWidth="1"/>
    <col min="7018" max="7019" width="4.42578125" style="183" customWidth="1"/>
    <col min="7020" max="7020" width="9.140625" style="183"/>
    <col min="7021" max="7021" width="11.28515625" style="183" bestFit="1" customWidth="1"/>
    <col min="7022" max="7236" width="9.140625" style="183"/>
    <col min="7237" max="7237" width="8.85546875" style="183" customWidth="1"/>
    <col min="7238" max="7238" width="40.28515625" style="183" customWidth="1"/>
    <col min="7239" max="7240" width="16.42578125" style="183" customWidth="1"/>
    <col min="7241" max="7242" width="13.5703125" style="183" customWidth="1"/>
    <col min="7243" max="7245" width="10.28515625" style="183" customWidth="1"/>
    <col min="7246" max="7246" width="7.28515625" style="183" customWidth="1"/>
    <col min="7247" max="7247" width="4" style="183" bestFit="1" customWidth="1"/>
    <col min="7248" max="7248" width="5.7109375" style="183" customWidth="1"/>
    <col min="7249" max="7249" width="5.42578125" style="183" customWidth="1"/>
    <col min="7250" max="7250" width="6" style="183" customWidth="1"/>
    <col min="7251" max="7251" width="5.7109375" style="183" customWidth="1"/>
    <col min="7252" max="7252" width="5.42578125" style="183" customWidth="1"/>
    <col min="7253" max="7253" width="4.5703125" style="183" customWidth="1"/>
    <col min="7254" max="7254" width="7.85546875" style="183" customWidth="1"/>
    <col min="7255" max="7256" width="7.7109375" style="183" customWidth="1"/>
    <col min="7257" max="7257" width="2" style="183" customWidth="1"/>
    <col min="7258" max="7258" width="9.140625" style="183" customWidth="1"/>
    <col min="7259" max="7259" width="5.140625" style="183" customWidth="1"/>
    <col min="7260" max="7260" width="5.7109375" style="183" customWidth="1"/>
    <col min="7261" max="7261" width="5.85546875" style="183" customWidth="1"/>
    <col min="7262" max="7262" width="5.5703125" style="183" customWidth="1"/>
    <col min="7263" max="7264" width="6" style="183" customWidth="1"/>
    <col min="7265" max="7265" width="3.7109375" style="183" customWidth="1"/>
    <col min="7266" max="7266" width="2.5703125" style="183" customWidth="1"/>
    <col min="7267" max="7267" width="8.5703125" style="183" customWidth="1"/>
    <col min="7268" max="7268" width="6.42578125" style="183" customWidth="1"/>
    <col min="7269" max="7269" width="6" style="183" customWidth="1"/>
    <col min="7270" max="7273" width="9.140625" style="183" customWidth="1"/>
    <col min="7274" max="7275" width="4.42578125" style="183" customWidth="1"/>
    <col min="7276" max="7276" width="9.140625" style="183"/>
    <col min="7277" max="7277" width="11.28515625" style="183" bestFit="1" customWidth="1"/>
    <col min="7278" max="7492" width="9.140625" style="183"/>
    <col min="7493" max="7493" width="8.85546875" style="183" customWidth="1"/>
    <col min="7494" max="7494" width="40.28515625" style="183" customWidth="1"/>
    <col min="7495" max="7496" width="16.42578125" style="183" customWidth="1"/>
    <col min="7497" max="7498" width="13.5703125" style="183" customWidth="1"/>
    <col min="7499" max="7501" width="10.28515625" style="183" customWidth="1"/>
    <col min="7502" max="7502" width="7.28515625" style="183" customWidth="1"/>
    <col min="7503" max="7503" width="4" style="183" bestFit="1" customWidth="1"/>
    <col min="7504" max="7504" width="5.7109375" style="183" customWidth="1"/>
    <col min="7505" max="7505" width="5.42578125" style="183" customWidth="1"/>
    <col min="7506" max="7506" width="6" style="183" customWidth="1"/>
    <col min="7507" max="7507" width="5.7109375" style="183" customWidth="1"/>
    <col min="7508" max="7508" width="5.42578125" style="183" customWidth="1"/>
    <col min="7509" max="7509" width="4.5703125" style="183" customWidth="1"/>
    <col min="7510" max="7510" width="7.85546875" style="183" customWidth="1"/>
    <col min="7511" max="7512" width="7.7109375" style="183" customWidth="1"/>
    <col min="7513" max="7513" width="2" style="183" customWidth="1"/>
    <col min="7514" max="7514" width="9.140625" style="183" customWidth="1"/>
    <col min="7515" max="7515" width="5.140625" style="183" customWidth="1"/>
    <col min="7516" max="7516" width="5.7109375" style="183" customWidth="1"/>
    <col min="7517" max="7517" width="5.85546875" style="183" customWidth="1"/>
    <col min="7518" max="7518" width="5.5703125" style="183" customWidth="1"/>
    <col min="7519" max="7520" width="6" style="183" customWidth="1"/>
    <col min="7521" max="7521" width="3.7109375" style="183" customWidth="1"/>
    <col min="7522" max="7522" width="2.5703125" style="183" customWidth="1"/>
    <col min="7523" max="7523" width="8.5703125" style="183" customWidth="1"/>
    <col min="7524" max="7524" width="6.42578125" style="183" customWidth="1"/>
    <col min="7525" max="7525" width="6" style="183" customWidth="1"/>
    <col min="7526" max="7529" width="9.140625" style="183" customWidth="1"/>
    <col min="7530" max="7531" width="4.42578125" style="183" customWidth="1"/>
    <col min="7532" max="7532" width="9.140625" style="183"/>
    <col min="7533" max="7533" width="11.28515625" style="183" bestFit="1" customWidth="1"/>
    <col min="7534" max="7748" width="9.140625" style="183"/>
    <col min="7749" max="7749" width="8.85546875" style="183" customWidth="1"/>
    <col min="7750" max="7750" width="40.28515625" style="183" customWidth="1"/>
    <col min="7751" max="7752" width="16.42578125" style="183" customWidth="1"/>
    <col min="7753" max="7754" width="13.5703125" style="183" customWidth="1"/>
    <col min="7755" max="7757" width="10.28515625" style="183" customWidth="1"/>
    <col min="7758" max="7758" width="7.28515625" style="183" customWidth="1"/>
    <col min="7759" max="7759" width="4" style="183" bestFit="1" customWidth="1"/>
    <col min="7760" max="7760" width="5.7109375" style="183" customWidth="1"/>
    <col min="7761" max="7761" width="5.42578125" style="183" customWidth="1"/>
    <col min="7762" max="7762" width="6" style="183" customWidth="1"/>
    <col min="7763" max="7763" width="5.7109375" style="183" customWidth="1"/>
    <col min="7764" max="7764" width="5.42578125" style="183" customWidth="1"/>
    <col min="7765" max="7765" width="4.5703125" style="183" customWidth="1"/>
    <col min="7766" max="7766" width="7.85546875" style="183" customWidth="1"/>
    <col min="7767" max="7768" width="7.7109375" style="183" customWidth="1"/>
    <col min="7769" max="7769" width="2" style="183" customWidth="1"/>
    <col min="7770" max="7770" width="9.140625" style="183" customWidth="1"/>
    <col min="7771" max="7771" width="5.140625" style="183" customWidth="1"/>
    <col min="7772" max="7772" width="5.7109375" style="183" customWidth="1"/>
    <col min="7773" max="7773" width="5.85546875" style="183" customWidth="1"/>
    <col min="7774" max="7774" width="5.5703125" style="183" customWidth="1"/>
    <col min="7775" max="7776" width="6" style="183" customWidth="1"/>
    <col min="7777" max="7777" width="3.7109375" style="183" customWidth="1"/>
    <col min="7778" max="7778" width="2.5703125" style="183" customWidth="1"/>
    <col min="7779" max="7779" width="8.5703125" style="183" customWidth="1"/>
    <col min="7780" max="7780" width="6.42578125" style="183" customWidth="1"/>
    <col min="7781" max="7781" width="6" style="183" customWidth="1"/>
    <col min="7782" max="7785" width="9.140625" style="183" customWidth="1"/>
    <col min="7786" max="7787" width="4.42578125" style="183" customWidth="1"/>
    <col min="7788" max="7788" width="9.140625" style="183"/>
    <col min="7789" max="7789" width="11.28515625" style="183" bestFit="1" customWidth="1"/>
    <col min="7790" max="8004" width="9.140625" style="183"/>
    <col min="8005" max="8005" width="8.85546875" style="183" customWidth="1"/>
    <col min="8006" max="8006" width="40.28515625" style="183" customWidth="1"/>
    <col min="8007" max="8008" width="16.42578125" style="183" customWidth="1"/>
    <col min="8009" max="8010" width="13.5703125" style="183" customWidth="1"/>
    <col min="8011" max="8013" width="10.28515625" style="183" customWidth="1"/>
    <col min="8014" max="8014" width="7.28515625" style="183" customWidth="1"/>
    <col min="8015" max="8015" width="4" style="183" bestFit="1" customWidth="1"/>
    <col min="8016" max="8016" width="5.7109375" style="183" customWidth="1"/>
    <col min="8017" max="8017" width="5.42578125" style="183" customWidth="1"/>
    <col min="8018" max="8018" width="6" style="183" customWidth="1"/>
    <col min="8019" max="8019" width="5.7109375" style="183" customWidth="1"/>
    <col min="8020" max="8020" width="5.42578125" style="183" customWidth="1"/>
    <col min="8021" max="8021" width="4.5703125" style="183" customWidth="1"/>
    <col min="8022" max="8022" width="7.85546875" style="183" customWidth="1"/>
    <col min="8023" max="8024" width="7.7109375" style="183" customWidth="1"/>
    <col min="8025" max="8025" width="2" style="183" customWidth="1"/>
    <col min="8026" max="8026" width="9.140625" style="183" customWidth="1"/>
    <col min="8027" max="8027" width="5.140625" style="183" customWidth="1"/>
    <col min="8028" max="8028" width="5.7109375" style="183" customWidth="1"/>
    <col min="8029" max="8029" width="5.85546875" style="183" customWidth="1"/>
    <col min="8030" max="8030" width="5.5703125" style="183" customWidth="1"/>
    <col min="8031" max="8032" width="6" style="183" customWidth="1"/>
    <col min="8033" max="8033" width="3.7109375" style="183" customWidth="1"/>
    <col min="8034" max="8034" width="2.5703125" style="183" customWidth="1"/>
    <col min="8035" max="8035" width="8.5703125" style="183" customWidth="1"/>
    <col min="8036" max="8036" width="6.42578125" style="183" customWidth="1"/>
    <col min="8037" max="8037" width="6" style="183" customWidth="1"/>
    <col min="8038" max="8041" width="9.140625" style="183" customWidth="1"/>
    <col min="8042" max="8043" width="4.42578125" style="183" customWidth="1"/>
    <col min="8044" max="8044" width="9.140625" style="183"/>
    <col min="8045" max="8045" width="11.28515625" style="183" bestFit="1" customWidth="1"/>
    <col min="8046" max="8260" width="9.140625" style="183"/>
    <col min="8261" max="8261" width="8.85546875" style="183" customWidth="1"/>
    <col min="8262" max="8262" width="40.28515625" style="183" customWidth="1"/>
    <col min="8263" max="8264" width="16.42578125" style="183" customWidth="1"/>
    <col min="8265" max="8266" width="13.5703125" style="183" customWidth="1"/>
    <col min="8267" max="8269" width="10.28515625" style="183" customWidth="1"/>
    <col min="8270" max="8270" width="7.28515625" style="183" customWidth="1"/>
    <col min="8271" max="8271" width="4" style="183" bestFit="1" customWidth="1"/>
    <col min="8272" max="8272" width="5.7109375" style="183" customWidth="1"/>
    <col min="8273" max="8273" width="5.42578125" style="183" customWidth="1"/>
    <col min="8274" max="8274" width="6" style="183" customWidth="1"/>
    <col min="8275" max="8275" width="5.7109375" style="183" customWidth="1"/>
    <col min="8276" max="8276" width="5.42578125" style="183" customWidth="1"/>
    <col min="8277" max="8277" width="4.5703125" style="183" customWidth="1"/>
    <col min="8278" max="8278" width="7.85546875" style="183" customWidth="1"/>
    <col min="8279" max="8280" width="7.7109375" style="183" customWidth="1"/>
    <col min="8281" max="8281" width="2" style="183" customWidth="1"/>
    <col min="8282" max="8282" width="9.140625" style="183" customWidth="1"/>
    <col min="8283" max="8283" width="5.140625" style="183" customWidth="1"/>
    <col min="8284" max="8284" width="5.7109375" style="183" customWidth="1"/>
    <col min="8285" max="8285" width="5.85546875" style="183" customWidth="1"/>
    <col min="8286" max="8286" width="5.5703125" style="183" customWidth="1"/>
    <col min="8287" max="8288" width="6" style="183" customWidth="1"/>
    <col min="8289" max="8289" width="3.7109375" style="183" customWidth="1"/>
    <col min="8290" max="8290" width="2.5703125" style="183" customWidth="1"/>
    <col min="8291" max="8291" width="8.5703125" style="183" customWidth="1"/>
    <col min="8292" max="8292" width="6.42578125" style="183" customWidth="1"/>
    <col min="8293" max="8293" width="6" style="183" customWidth="1"/>
    <col min="8294" max="8297" width="9.140625" style="183" customWidth="1"/>
    <col min="8298" max="8299" width="4.42578125" style="183" customWidth="1"/>
    <col min="8300" max="8300" width="9.140625" style="183"/>
    <col min="8301" max="8301" width="11.28515625" style="183" bestFit="1" customWidth="1"/>
    <col min="8302" max="8516" width="9.140625" style="183"/>
    <col min="8517" max="8517" width="8.85546875" style="183" customWidth="1"/>
    <col min="8518" max="8518" width="40.28515625" style="183" customWidth="1"/>
    <col min="8519" max="8520" width="16.42578125" style="183" customWidth="1"/>
    <col min="8521" max="8522" width="13.5703125" style="183" customWidth="1"/>
    <col min="8523" max="8525" width="10.28515625" style="183" customWidth="1"/>
    <col min="8526" max="8526" width="7.28515625" style="183" customWidth="1"/>
    <col min="8527" max="8527" width="4" style="183" bestFit="1" customWidth="1"/>
    <col min="8528" max="8528" width="5.7109375" style="183" customWidth="1"/>
    <col min="8529" max="8529" width="5.42578125" style="183" customWidth="1"/>
    <col min="8530" max="8530" width="6" style="183" customWidth="1"/>
    <col min="8531" max="8531" width="5.7109375" style="183" customWidth="1"/>
    <col min="8532" max="8532" width="5.42578125" style="183" customWidth="1"/>
    <col min="8533" max="8533" width="4.5703125" style="183" customWidth="1"/>
    <col min="8534" max="8534" width="7.85546875" style="183" customWidth="1"/>
    <col min="8535" max="8536" width="7.7109375" style="183" customWidth="1"/>
    <col min="8537" max="8537" width="2" style="183" customWidth="1"/>
    <col min="8538" max="8538" width="9.140625" style="183" customWidth="1"/>
    <col min="8539" max="8539" width="5.140625" style="183" customWidth="1"/>
    <col min="8540" max="8540" width="5.7109375" style="183" customWidth="1"/>
    <col min="8541" max="8541" width="5.85546875" style="183" customWidth="1"/>
    <col min="8542" max="8542" width="5.5703125" style="183" customWidth="1"/>
    <col min="8543" max="8544" width="6" style="183" customWidth="1"/>
    <col min="8545" max="8545" width="3.7109375" style="183" customWidth="1"/>
    <col min="8546" max="8546" width="2.5703125" style="183" customWidth="1"/>
    <col min="8547" max="8547" width="8.5703125" style="183" customWidth="1"/>
    <col min="8548" max="8548" width="6.42578125" style="183" customWidth="1"/>
    <col min="8549" max="8549" width="6" style="183" customWidth="1"/>
    <col min="8550" max="8553" width="9.140625" style="183" customWidth="1"/>
    <col min="8554" max="8555" width="4.42578125" style="183" customWidth="1"/>
    <col min="8556" max="8556" width="9.140625" style="183"/>
    <col min="8557" max="8557" width="11.28515625" style="183" bestFit="1" customWidth="1"/>
    <col min="8558" max="8772" width="9.140625" style="183"/>
    <col min="8773" max="8773" width="8.85546875" style="183" customWidth="1"/>
    <col min="8774" max="8774" width="40.28515625" style="183" customWidth="1"/>
    <col min="8775" max="8776" width="16.42578125" style="183" customWidth="1"/>
    <col min="8777" max="8778" width="13.5703125" style="183" customWidth="1"/>
    <col min="8779" max="8781" width="10.28515625" style="183" customWidth="1"/>
    <col min="8782" max="8782" width="7.28515625" style="183" customWidth="1"/>
    <col min="8783" max="8783" width="4" style="183" bestFit="1" customWidth="1"/>
    <col min="8784" max="8784" width="5.7109375" style="183" customWidth="1"/>
    <col min="8785" max="8785" width="5.42578125" style="183" customWidth="1"/>
    <col min="8786" max="8786" width="6" style="183" customWidth="1"/>
    <col min="8787" max="8787" width="5.7109375" style="183" customWidth="1"/>
    <col min="8788" max="8788" width="5.42578125" style="183" customWidth="1"/>
    <col min="8789" max="8789" width="4.5703125" style="183" customWidth="1"/>
    <col min="8790" max="8790" width="7.85546875" style="183" customWidth="1"/>
    <col min="8791" max="8792" width="7.7109375" style="183" customWidth="1"/>
    <col min="8793" max="8793" width="2" style="183" customWidth="1"/>
    <col min="8794" max="8794" width="9.140625" style="183" customWidth="1"/>
    <col min="8795" max="8795" width="5.140625" style="183" customWidth="1"/>
    <col min="8796" max="8796" width="5.7109375" style="183" customWidth="1"/>
    <col min="8797" max="8797" width="5.85546875" style="183" customWidth="1"/>
    <col min="8798" max="8798" width="5.5703125" style="183" customWidth="1"/>
    <col min="8799" max="8800" width="6" style="183" customWidth="1"/>
    <col min="8801" max="8801" width="3.7109375" style="183" customWidth="1"/>
    <col min="8802" max="8802" width="2.5703125" style="183" customWidth="1"/>
    <col min="8803" max="8803" width="8.5703125" style="183" customWidth="1"/>
    <col min="8804" max="8804" width="6.42578125" style="183" customWidth="1"/>
    <col min="8805" max="8805" width="6" style="183" customWidth="1"/>
    <col min="8806" max="8809" width="9.140625" style="183" customWidth="1"/>
    <col min="8810" max="8811" width="4.42578125" style="183" customWidth="1"/>
    <col min="8812" max="8812" width="9.140625" style="183"/>
    <col min="8813" max="8813" width="11.28515625" style="183" bestFit="1" customWidth="1"/>
    <col min="8814" max="9028" width="9.140625" style="183"/>
    <col min="9029" max="9029" width="8.85546875" style="183" customWidth="1"/>
    <col min="9030" max="9030" width="40.28515625" style="183" customWidth="1"/>
    <col min="9031" max="9032" width="16.42578125" style="183" customWidth="1"/>
    <col min="9033" max="9034" width="13.5703125" style="183" customWidth="1"/>
    <col min="9035" max="9037" width="10.28515625" style="183" customWidth="1"/>
    <col min="9038" max="9038" width="7.28515625" style="183" customWidth="1"/>
    <col min="9039" max="9039" width="4" style="183" bestFit="1" customWidth="1"/>
    <col min="9040" max="9040" width="5.7109375" style="183" customWidth="1"/>
    <col min="9041" max="9041" width="5.42578125" style="183" customWidth="1"/>
    <col min="9042" max="9042" width="6" style="183" customWidth="1"/>
    <col min="9043" max="9043" width="5.7109375" style="183" customWidth="1"/>
    <col min="9044" max="9044" width="5.42578125" style="183" customWidth="1"/>
    <col min="9045" max="9045" width="4.5703125" style="183" customWidth="1"/>
    <col min="9046" max="9046" width="7.85546875" style="183" customWidth="1"/>
    <col min="9047" max="9048" width="7.7109375" style="183" customWidth="1"/>
    <col min="9049" max="9049" width="2" style="183" customWidth="1"/>
    <col min="9050" max="9050" width="9.140625" style="183" customWidth="1"/>
    <col min="9051" max="9051" width="5.140625" style="183" customWidth="1"/>
    <col min="9052" max="9052" width="5.7109375" style="183" customWidth="1"/>
    <col min="9053" max="9053" width="5.85546875" style="183" customWidth="1"/>
    <col min="9054" max="9054" width="5.5703125" style="183" customWidth="1"/>
    <col min="9055" max="9056" width="6" style="183" customWidth="1"/>
    <col min="9057" max="9057" width="3.7109375" style="183" customWidth="1"/>
    <col min="9058" max="9058" width="2.5703125" style="183" customWidth="1"/>
    <col min="9059" max="9059" width="8.5703125" style="183" customWidth="1"/>
    <col min="9060" max="9060" width="6.42578125" style="183" customWidth="1"/>
    <col min="9061" max="9061" width="6" style="183" customWidth="1"/>
    <col min="9062" max="9065" width="9.140625" style="183" customWidth="1"/>
    <col min="9066" max="9067" width="4.42578125" style="183" customWidth="1"/>
    <col min="9068" max="9068" width="9.140625" style="183"/>
    <col min="9069" max="9069" width="11.28515625" style="183" bestFit="1" customWidth="1"/>
    <col min="9070" max="9284" width="9.140625" style="183"/>
    <col min="9285" max="9285" width="8.85546875" style="183" customWidth="1"/>
    <col min="9286" max="9286" width="40.28515625" style="183" customWidth="1"/>
    <col min="9287" max="9288" width="16.42578125" style="183" customWidth="1"/>
    <col min="9289" max="9290" width="13.5703125" style="183" customWidth="1"/>
    <col min="9291" max="9293" width="10.28515625" style="183" customWidth="1"/>
    <col min="9294" max="9294" width="7.28515625" style="183" customWidth="1"/>
    <col min="9295" max="9295" width="4" style="183" bestFit="1" customWidth="1"/>
    <col min="9296" max="9296" width="5.7109375" style="183" customWidth="1"/>
    <col min="9297" max="9297" width="5.42578125" style="183" customWidth="1"/>
    <col min="9298" max="9298" width="6" style="183" customWidth="1"/>
    <col min="9299" max="9299" width="5.7109375" style="183" customWidth="1"/>
    <col min="9300" max="9300" width="5.42578125" style="183" customWidth="1"/>
    <col min="9301" max="9301" width="4.5703125" style="183" customWidth="1"/>
    <col min="9302" max="9302" width="7.85546875" style="183" customWidth="1"/>
    <col min="9303" max="9304" width="7.7109375" style="183" customWidth="1"/>
    <col min="9305" max="9305" width="2" style="183" customWidth="1"/>
    <col min="9306" max="9306" width="9.140625" style="183" customWidth="1"/>
    <col min="9307" max="9307" width="5.140625" style="183" customWidth="1"/>
    <col min="9308" max="9308" width="5.7109375" style="183" customWidth="1"/>
    <col min="9309" max="9309" width="5.85546875" style="183" customWidth="1"/>
    <col min="9310" max="9310" width="5.5703125" style="183" customWidth="1"/>
    <col min="9311" max="9312" width="6" style="183" customWidth="1"/>
    <col min="9313" max="9313" width="3.7109375" style="183" customWidth="1"/>
    <col min="9314" max="9314" width="2.5703125" style="183" customWidth="1"/>
    <col min="9315" max="9315" width="8.5703125" style="183" customWidth="1"/>
    <col min="9316" max="9316" width="6.42578125" style="183" customWidth="1"/>
    <col min="9317" max="9317" width="6" style="183" customWidth="1"/>
    <col min="9318" max="9321" width="9.140625" style="183" customWidth="1"/>
    <col min="9322" max="9323" width="4.42578125" style="183" customWidth="1"/>
    <col min="9324" max="9324" width="9.140625" style="183"/>
    <col min="9325" max="9325" width="11.28515625" style="183" bestFit="1" customWidth="1"/>
    <col min="9326" max="9540" width="9.140625" style="183"/>
    <col min="9541" max="9541" width="8.85546875" style="183" customWidth="1"/>
    <col min="9542" max="9542" width="40.28515625" style="183" customWidth="1"/>
    <col min="9543" max="9544" width="16.42578125" style="183" customWidth="1"/>
    <col min="9545" max="9546" width="13.5703125" style="183" customWidth="1"/>
    <col min="9547" max="9549" width="10.28515625" style="183" customWidth="1"/>
    <col min="9550" max="9550" width="7.28515625" style="183" customWidth="1"/>
    <col min="9551" max="9551" width="4" style="183" bestFit="1" customWidth="1"/>
    <col min="9552" max="9552" width="5.7109375" style="183" customWidth="1"/>
    <col min="9553" max="9553" width="5.42578125" style="183" customWidth="1"/>
    <col min="9554" max="9554" width="6" style="183" customWidth="1"/>
    <col min="9555" max="9555" width="5.7109375" style="183" customWidth="1"/>
    <col min="9556" max="9556" width="5.42578125" style="183" customWidth="1"/>
    <col min="9557" max="9557" width="4.5703125" style="183" customWidth="1"/>
    <col min="9558" max="9558" width="7.85546875" style="183" customWidth="1"/>
    <col min="9559" max="9560" width="7.7109375" style="183" customWidth="1"/>
    <col min="9561" max="9561" width="2" style="183" customWidth="1"/>
    <col min="9562" max="9562" width="9.140625" style="183" customWidth="1"/>
    <col min="9563" max="9563" width="5.140625" style="183" customWidth="1"/>
    <col min="9564" max="9564" width="5.7109375" style="183" customWidth="1"/>
    <col min="9565" max="9565" width="5.85546875" style="183" customWidth="1"/>
    <col min="9566" max="9566" width="5.5703125" style="183" customWidth="1"/>
    <col min="9567" max="9568" width="6" style="183" customWidth="1"/>
    <col min="9569" max="9569" width="3.7109375" style="183" customWidth="1"/>
    <col min="9570" max="9570" width="2.5703125" style="183" customWidth="1"/>
    <col min="9571" max="9571" width="8.5703125" style="183" customWidth="1"/>
    <col min="9572" max="9572" width="6.42578125" style="183" customWidth="1"/>
    <col min="9573" max="9573" width="6" style="183" customWidth="1"/>
    <col min="9574" max="9577" width="9.140625" style="183" customWidth="1"/>
    <col min="9578" max="9579" width="4.42578125" style="183" customWidth="1"/>
    <col min="9580" max="9580" width="9.140625" style="183"/>
    <col min="9581" max="9581" width="11.28515625" style="183" bestFit="1" customWidth="1"/>
    <col min="9582" max="9796" width="9.140625" style="183"/>
    <col min="9797" max="9797" width="8.85546875" style="183" customWidth="1"/>
    <col min="9798" max="9798" width="40.28515625" style="183" customWidth="1"/>
    <col min="9799" max="9800" width="16.42578125" style="183" customWidth="1"/>
    <col min="9801" max="9802" width="13.5703125" style="183" customWidth="1"/>
    <col min="9803" max="9805" width="10.28515625" style="183" customWidth="1"/>
    <col min="9806" max="9806" width="7.28515625" style="183" customWidth="1"/>
    <col min="9807" max="9807" width="4" style="183" bestFit="1" customWidth="1"/>
    <col min="9808" max="9808" width="5.7109375" style="183" customWidth="1"/>
    <col min="9809" max="9809" width="5.42578125" style="183" customWidth="1"/>
    <col min="9810" max="9810" width="6" style="183" customWidth="1"/>
    <col min="9811" max="9811" width="5.7109375" style="183" customWidth="1"/>
    <col min="9812" max="9812" width="5.42578125" style="183" customWidth="1"/>
    <col min="9813" max="9813" width="4.5703125" style="183" customWidth="1"/>
    <col min="9814" max="9814" width="7.85546875" style="183" customWidth="1"/>
    <col min="9815" max="9816" width="7.7109375" style="183" customWidth="1"/>
    <col min="9817" max="9817" width="2" style="183" customWidth="1"/>
    <col min="9818" max="9818" width="9.140625" style="183" customWidth="1"/>
    <col min="9819" max="9819" width="5.140625" style="183" customWidth="1"/>
    <col min="9820" max="9820" width="5.7109375" style="183" customWidth="1"/>
    <col min="9821" max="9821" width="5.85546875" style="183" customWidth="1"/>
    <col min="9822" max="9822" width="5.5703125" style="183" customWidth="1"/>
    <col min="9823" max="9824" width="6" style="183" customWidth="1"/>
    <col min="9825" max="9825" width="3.7109375" style="183" customWidth="1"/>
    <col min="9826" max="9826" width="2.5703125" style="183" customWidth="1"/>
    <col min="9827" max="9827" width="8.5703125" style="183" customWidth="1"/>
    <col min="9828" max="9828" width="6.42578125" style="183" customWidth="1"/>
    <col min="9829" max="9829" width="6" style="183" customWidth="1"/>
    <col min="9830" max="9833" width="9.140625" style="183" customWidth="1"/>
    <col min="9834" max="9835" width="4.42578125" style="183" customWidth="1"/>
    <col min="9836" max="9836" width="9.140625" style="183"/>
    <col min="9837" max="9837" width="11.28515625" style="183" bestFit="1" customWidth="1"/>
    <col min="9838" max="10052" width="9.140625" style="183"/>
    <col min="10053" max="10053" width="8.85546875" style="183" customWidth="1"/>
    <col min="10054" max="10054" width="40.28515625" style="183" customWidth="1"/>
    <col min="10055" max="10056" width="16.42578125" style="183" customWidth="1"/>
    <col min="10057" max="10058" width="13.5703125" style="183" customWidth="1"/>
    <col min="10059" max="10061" width="10.28515625" style="183" customWidth="1"/>
    <col min="10062" max="10062" width="7.28515625" style="183" customWidth="1"/>
    <col min="10063" max="10063" width="4" style="183" bestFit="1" customWidth="1"/>
    <col min="10064" max="10064" width="5.7109375" style="183" customWidth="1"/>
    <col min="10065" max="10065" width="5.42578125" style="183" customWidth="1"/>
    <col min="10066" max="10066" width="6" style="183" customWidth="1"/>
    <col min="10067" max="10067" width="5.7109375" style="183" customWidth="1"/>
    <col min="10068" max="10068" width="5.42578125" style="183" customWidth="1"/>
    <col min="10069" max="10069" width="4.5703125" style="183" customWidth="1"/>
    <col min="10070" max="10070" width="7.85546875" style="183" customWidth="1"/>
    <col min="10071" max="10072" width="7.7109375" style="183" customWidth="1"/>
    <col min="10073" max="10073" width="2" style="183" customWidth="1"/>
    <col min="10074" max="10074" width="9.140625" style="183" customWidth="1"/>
    <col min="10075" max="10075" width="5.140625" style="183" customWidth="1"/>
    <col min="10076" max="10076" width="5.7109375" style="183" customWidth="1"/>
    <col min="10077" max="10077" width="5.85546875" style="183" customWidth="1"/>
    <col min="10078" max="10078" width="5.5703125" style="183" customWidth="1"/>
    <col min="10079" max="10080" width="6" style="183" customWidth="1"/>
    <col min="10081" max="10081" width="3.7109375" style="183" customWidth="1"/>
    <col min="10082" max="10082" width="2.5703125" style="183" customWidth="1"/>
    <col min="10083" max="10083" width="8.5703125" style="183" customWidth="1"/>
    <col min="10084" max="10084" width="6.42578125" style="183" customWidth="1"/>
    <col min="10085" max="10085" width="6" style="183" customWidth="1"/>
    <col min="10086" max="10089" width="9.140625" style="183" customWidth="1"/>
    <col min="10090" max="10091" width="4.42578125" style="183" customWidth="1"/>
    <col min="10092" max="10092" width="9.140625" style="183"/>
    <col min="10093" max="10093" width="11.28515625" style="183" bestFit="1" customWidth="1"/>
    <col min="10094" max="10308" width="9.140625" style="183"/>
    <col min="10309" max="10309" width="8.85546875" style="183" customWidth="1"/>
    <col min="10310" max="10310" width="40.28515625" style="183" customWidth="1"/>
    <col min="10311" max="10312" width="16.42578125" style="183" customWidth="1"/>
    <col min="10313" max="10314" width="13.5703125" style="183" customWidth="1"/>
    <col min="10315" max="10317" width="10.28515625" style="183" customWidth="1"/>
    <col min="10318" max="10318" width="7.28515625" style="183" customWidth="1"/>
    <col min="10319" max="10319" width="4" style="183" bestFit="1" customWidth="1"/>
    <col min="10320" max="10320" width="5.7109375" style="183" customWidth="1"/>
    <col min="10321" max="10321" width="5.42578125" style="183" customWidth="1"/>
    <col min="10322" max="10322" width="6" style="183" customWidth="1"/>
    <col min="10323" max="10323" width="5.7109375" style="183" customWidth="1"/>
    <col min="10324" max="10324" width="5.42578125" style="183" customWidth="1"/>
    <col min="10325" max="10325" width="4.5703125" style="183" customWidth="1"/>
    <col min="10326" max="10326" width="7.85546875" style="183" customWidth="1"/>
    <col min="10327" max="10328" width="7.7109375" style="183" customWidth="1"/>
    <col min="10329" max="10329" width="2" style="183" customWidth="1"/>
    <col min="10330" max="10330" width="9.140625" style="183" customWidth="1"/>
    <col min="10331" max="10331" width="5.140625" style="183" customWidth="1"/>
    <col min="10332" max="10332" width="5.7109375" style="183" customWidth="1"/>
    <col min="10333" max="10333" width="5.85546875" style="183" customWidth="1"/>
    <col min="10334" max="10334" width="5.5703125" style="183" customWidth="1"/>
    <col min="10335" max="10336" width="6" style="183" customWidth="1"/>
    <col min="10337" max="10337" width="3.7109375" style="183" customWidth="1"/>
    <col min="10338" max="10338" width="2.5703125" style="183" customWidth="1"/>
    <col min="10339" max="10339" width="8.5703125" style="183" customWidth="1"/>
    <col min="10340" max="10340" width="6.42578125" style="183" customWidth="1"/>
    <col min="10341" max="10341" width="6" style="183" customWidth="1"/>
    <col min="10342" max="10345" width="9.140625" style="183" customWidth="1"/>
    <col min="10346" max="10347" width="4.42578125" style="183" customWidth="1"/>
    <col min="10348" max="10348" width="9.140625" style="183"/>
    <col min="10349" max="10349" width="11.28515625" style="183" bestFit="1" customWidth="1"/>
    <col min="10350" max="10564" width="9.140625" style="183"/>
    <col min="10565" max="10565" width="8.85546875" style="183" customWidth="1"/>
    <col min="10566" max="10566" width="40.28515625" style="183" customWidth="1"/>
    <col min="10567" max="10568" width="16.42578125" style="183" customWidth="1"/>
    <col min="10569" max="10570" width="13.5703125" style="183" customWidth="1"/>
    <col min="10571" max="10573" width="10.28515625" style="183" customWidth="1"/>
    <col min="10574" max="10574" width="7.28515625" style="183" customWidth="1"/>
    <col min="10575" max="10575" width="4" style="183" bestFit="1" customWidth="1"/>
    <col min="10576" max="10576" width="5.7109375" style="183" customWidth="1"/>
    <col min="10577" max="10577" width="5.42578125" style="183" customWidth="1"/>
    <col min="10578" max="10578" width="6" style="183" customWidth="1"/>
    <col min="10579" max="10579" width="5.7109375" style="183" customWidth="1"/>
    <col min="10580" max="10580" width="5.42578125" style="183" customWidth="1"/>
    <col min="10581" max="10581" width="4.5703125" style="183" customWidth="1"/>
    <col min="10582" max="10582" width="7.85546875" style="183" customWidth="1"/>
    <col min="10583" max="10584" width="7.7109375" style="183" customWidth="1"/>
    <col min="10585" max="10585" width="2" style="183" customWidth="1"/>
    <col min="10586" max="10586" width="9.140625" style="183" customWidth="1"/>
    <col min="10587" max="10587" width="5.140625" style="183" customWidth="1"/>
    <col min="10588" max="10588" width="5.7109375" style="183" customWidth="1"/>
    <col min="10589" max="10589" width="5.85546875" style="183" customWidth="1"/>
    <col min="10590" max="10590" width="5.5703125" style="183" customWidth="1"/>
    <col min="10591" max="10592" width="6" style="183" customWidth="1"/>
    <col min="10593" max="10593" width="3.7109375" style="183" customWidth="1"/>
    <col min="10594" max="10594" width="2.5703125" style="183" customWidth="1"/>
    <col min="10595" max="10595" width="8.5703125" style="183" customWidth="1"/>
    <col min="10596" max="10596" width="6.42578125" style="183" customWidth="1"/>
    <col min="10597" max="10597" width="6" style="183" customWidth="1"/>
    <col min="10598" max="10601" width="9.140625" style="183" customWidth="1"/>
    <col min="10602" max="10603" width="4.42578125" style="183" customWidth="1"/>
    <col min="10604" max="10604" width="9.140625" style="183"/>
    <col min="10605" max="10605" width="11.28515625" style="183" bestFit="1" customWidth="1"/>
    <col min="10606" max="10820" width="9.140625" style="183"/>
    <col min="10821" max="10821" width="8.85546875" style="183" customWidth="1"/>
    <col min="10822" max="10822" width="40.28515625" style="183" customWidth="1"/>
    <col min="10823" max="10824" width="16.42578125" style="183" customWidth="1"/>
    <col min="10825" max="10826" width="13.5703125" style="183" customWidth="1"/>
    <col min="10827" max="10829" width="10.28515625" style="183" customWidth="1"/>
    <col min="10830" max="10830" width="7.28515625" style="183" customWidth="1"/>
    <col min="10831" max="10831" width="4" style="183" bestFit="1" customWidth="1"/>
    <col min="10832" max="10832" width="5.7109375" style="183" customWidth="1"/>
    <col min="10833" max="10833" width="5.42578125" style="183" customWidth="1"/>
    <col min="10834" max="10834" width="6" style="183" customWidth="1"/>
    <col min="10835" max="10835" width="5.7109375" style="183" customWidth="1"/>
    <col min="10836" max="10836" width="5.42578125" style="183" customWidth="1"/>
    <col min="10837" max="10837" width="4.5703125" style="183" customWidth="1"/>
    <col min="10838" max="10838" width="7.85546875" style="183" customWidth="1"/>
    <col min="10839" max="10840" width="7.7109375" style="183" customWidth="1"/>
    <col min="10841" max="10841" width="2" style="183" customWidth="1"/>
    <col min="10842" max="10842" width="9.140625" style="183" customWidth="1"/>
    <col min="10843" max="10843" width="5.140625" style="183" customWidth="1"/>
    <col min="10844" max="10844" width="5.7109375" style="183" customWidth="1"/>
    <col min="10845" max="10845" width="5.85546875" style="183" customWidth="1"/>
    <col min="10846" max="10846" width="5.5703125" style="183" customWidth="1"/>
    <col min="10847" max="10848" width="6" style="183" customWidth="1"/>
    <col min="10849" max="10849" width="3.7109375" style="183" customWidth="1"/>
    <col min="10850" max="10850" width="2.5703125" style="183" customWidth="1"/>
    <col min="10851" max="10851" width="8.5703125" style="183" customWidth="1"/>
    <col min="10852" max="10852" width="6.42578125" style="183" customWidth="1"/>
    <col min="10853" max="10853" width="6" style="183" customWidth="1"/>
    <col min="10854" max="10857" width="9.140625" style="183" customWidth="1"/>
    <col min="10858" max="10859" width="4.42578125" style="183" customWidth="1"/>
    <col min="10860" max="10860" width="9.140625" style="183"/>
    <col min="10861" max="10861" width="11.28515625" style="183" bestFit="1" customWidth="1"/>
    <col min="10862" max="11076" width="9.140625" style="183"/>
    <col min="11077" max="11077" width="8.85546875" style="183" customWidth="1"/>
    <col min="11078" max="11078" width="40.28515625" style="183" customWidth="1"/>
    <col min="11079" max="11080" width="16.42578125" style="183" customWidth="1"/>
    <col min="11081" max="11082" width="13.5703125" style="183" customWidth="1"/>
    <col min="11083" max="11085" width="10.28515625" style="183" customWidth="1"/>
    <col min="11086" max="11086" width="7.28515625" style="183" customWidth="1"/>
    <col min="11087" max="11087" width="4" style="183" bestFit="1" customWidth="1"/>
    <col min="11088" max="11088" width="5.7109375" style="183" customWidth="1"/>
    <col min="11089" max="11089" width="5.42578125" style="183" customWidth="1"/>
    <col min="11090" max="11090" width="6" style="183" customWidth="1"/>
    <col min="11091" max="11091" width="5.7109375" style="183" customWidth="1"/>
    <col min="11092" max="11092" width="5.42578125" style="183" customWidth="1"/>
    <col min="11093" max="11093" width="4.5703125" style="183" customWidth="1"/>
    <col min="11094" max="11094" width="7.85546875" style="183" customWidth="1"/>
    <col min="11095" max="11096" width="7.7109375" style="183" customWidth="1"/>
    <col min="11097" max="11097" width="2" style="183" customWidth="1"/>
    <col min="11098" max="11098" width="9.140625" style="183" customWidth="1"/>
    <col min="11099" max="11099" width="5.140625" style="183" customWidth="1"/>
    <col min="11100" max="11100" width="5.7109375" style="183" customWidth="1"/>
    <col min="11101" max="11101" width="5.85546875" style="183" customWidth="1"/>
    <col min="11102" max="11102" width="5.5703125" style="183" customWidth="1"/>
    <col min="11103" max="11104" width="6" style="183" customWidth="1"/>
    <col min="11105" max="11105" width="3.7109375" style="183" customWidth="1"/>
    <col min="11106" max="11106" width="2.5703125" style="183" customWidth="1"/>
    <col min="11107" max="11107" width="8.5703125" style="183" customWidth="1"/>
    <col min="11108" max="11108" width="6.42578125" style="183" customWidth="1"/>
    <col min="11109" max="11109" width="6" style="183" customWidth="1"/>
    <col min="11110" max="11113" width="9.140625" style="183" customWidth="1"/>
    <col min="11114" max="11115" width="4.42578125" style="183" customWidth="1"/>
    <col min="11116" max="11116" width="9.140625" style="183"/>
    <col min="11117" max="11117" width="11.28515625" style="183" bestFit="1" customWidth="1"/>
    <col min="11118" max="11332" width="9.140625" style="183"/>
    <col min="11333" max="11333" width="8.85546875" style="183" customWidth="1"/>
    <col min="11334" max="11334" width="40.28515625" style="183" customWidth="1"/>
    <col min="11335" max="11336" width="16.42578125" style="183" customWidth="1"/>
    <col min="11337" max="11338" width="13.5703125" style="183" customWidth="1"/>
    <col min="11339" max="11341" width="10.28515625" style="183" customWidth="1"/>
    <col min="11342" max="11342" width="7.28515625" style="183" customWidth="1"/>
    <col min="11343" max="11343" width="4" style="183" bestFit="1" customWidth="1"/>
    <col min="11344" max="11344" width="5.7109375" style="183" customWidth="1"/>
    <col min="11345" max="11345" width="5.42578125" style="183" customWidth="1"/>
    <col min="11346" max="11346" width="6" style="183" customWidth="1"/>
    <col min="11347" max="11347" width="5.7109375" style="183" customWidth="1"/>
    <col min="11348" max="11348" width="5.42578125" style="183" customWidth="1"/>
    <col min="11349" max="11349" width="4.5703125" style="183" customWidth="1"/>
    <col min="11350" max="11350" width="7.85546875" style="183" customWidth="1"/>
    <col min="11351" max="11352" width="7.7109375" style="183" customWidth="1"/>
    <col min="11353" max="11353" width="2" style="183" customWidth="1"/>
    <col min="11354" max="11354" width="9.140625" style="183" customWidth="1"/>
    <col min="11355" max="11355" width="5.140625" style="183" customWidth="1"/>
    <col min="11356" max="11356" width="5.7109375" style="183" customWidth="1"/>
    <col min="11357" max="11357" width="5.85546875" style="183" customWidth="1"/>
    <col min="11358" max="11358" width="5.5703125" style="183" customWidth="1"/>
    <col min="11359" max="11360" width="6" style="183" customWidth="1"/>
    <col min="11361" max="11361" width="3.7109375" style="183" customWidth="1"/>
    <col min="11362" max="11362" width="2.5703125" style="183" customWidth="1"/>
    <col min="11363" max="11363" width="8.5703125" style="183" customWidth="1"/>
    <col min="11364" max="11364" width="6.42578125" style="183" customWidth="1"/>
    <col min="11365" max="11365" width="6" style="183" customWidth="1"/>
    <col min="11366" max="11369" width="9.140625" style="183" customWidth="1"/>
    <col min="11370" max="11371" width="4.42578125" style="183" customWidth="1"/>
    <col min="11372" max="11372" width="9.140625" style="183"/>
    <col min="11373" max="11373" width="11.28515625" style="183" bestFit="1" customWidth="1"/>
    <col min="11374" max="11588" width="9.140625" style="183"/>
    <col min="11589" max="11589" width="8.85546875" style="183" customWidth="1"/>
    <col min="11590" max="11590" width="40.28515625" style="183" customWidth="1"/>
    <col min="11591" max="11592" width="16.42578125" style="183" customWidth="1"/>
    <col min="11593" max="11594" width="13.5703125" style="183" customWidth="1"/>
    <col min="11595" max="11597" width="10.28515625" style="183" customWidth="1"/>
    <col min="11598" max="11598" width="7.28515625" style="183" customWidth="1"/>
    <col min="11599" max="11599" width="4" style="183" bestFit="1" customWidth="1"/>
    <col min="11600" max="11600" width="5.7109375" style="183" customWidth="1"/>
    <col min="11601" max="11601" width="5.42578125" style="183" customWidth="1"/>
    <col min="11602" max="11602" width="6" style="183" customWidth="1"/>
    <col min="11603" max="11603" width="5.7109375" style="183" customWidth="1"/>
    <col min="11604" max="11604" width="5.42578125" style="183" customWidth="1"/>
    <col min="11605" max="11605" width="4.5703125" style="183" customWidth="1"/>
    <col min="11606" max="11606" width="7.85546875" style="183" customWidth="1"/>
    <col min="11607" max="11608" width="7.7109375" style="183" customWidth="1"/>
    <col min="11609" max="11609" width="2" style="183" customWidth="1"/>
    <col min="11610" max="11610" width="9.140625" style="183" customWidth="1"/>
    <col min="11611" max="11611" width="5.140625" style="183" customWidth="1"/>
    <col min="11612" max="11612" width="5.7109375" style="183" customWidth="1"/>
    <col min="11613" max="11613" width="5.85546875" style="183" customWidth="1"/>
    <col min="11614" max="11614" width="5.5703125" style="183" customWidth="1"/>
    <col min="11615" max="11616" width="6" style="183" customWidth="1"/>
    <col min="11617" max="11617" width="3.7109375" style="183" customWidth="1"/>
    <col min="11618" max="11618" width="2.5703125" style="183" customWidth="1"/>
    <col min="11619" max="11619" width="8.5703125" style="183" customWidth="1"/>
    <col min="11620" max="11620" width="6.42578125" style="183" customWidth="1"/>
    <col min="11621" max="11621" width="6" style="183" customWidth="1"/>
    <col min="11622" max="11625" width="9.140625" style="183" customWidth="1"/>
    <col min="11626" max="11627" width="4.42578125" style="183" customWidth="1"/>
    <col min="11628" max="11628" width="9.140625" style="183"/>
    <col min="11629" max="11629" width="11.28515625" style="183" bestFit="1" customWidth="1"/>
    <col min="11630" max="11844" width="9.140625" style="183"/>
    <col min="11845" max="11845" width="8.85546875" style="183" customWidth="1"/>
    <col min="11846" max="11846" width="40.28515625" style="183" customWidth="1"/>
    <col min="11847" max="11848" width="16.42578125" style="183" customWidth="1"/>
    <col min="11849" max="11850" width="13.5703125" style="183" customWidth="1"/>
    <col min="11851" max="11853" width="10.28515625" style="183" customWidth="1"/>
    <col min="11854" max="11854" width="7.28515625" style="183" customWidth="1"/>
    <col min="11855" max="11855" width="4" style="183" bestFit="1" customWidth="1"/>
    <col min="11856" max="11856" width="5.7109375" style="183" customWidth="1"/>
    <col min="11857" max="11857" width="5.42578125" style="183" customWidth="1"/>
    <col min="11858" max="11858" width="6" style="183" customWidth="1"/>
    <col min="11859" max="11859" width="5.7109375" style="183" customWidth="1"/>
    <col min="11860" max="11860" width="5.42578125" style="183" customWidth="1"/>
    <col min="11861" max="11861" width="4.5703125" style="183" customWidth="1"/>
    <col min="11862" max="11862" width="7.85546875" style="183" customWidth="1"/>
    <col min="11863" max="11864" width="7.7109375" style="183" customWidth="1"/>
    <col min="11865" max="11865" width="2" style="183" customWidth="1"/>
    <col min="11866" max="11866" width="9.140625" style="183" customWidth="1"/>
    <col min="11867" max="11867" width="5.140625" style="183" customWidth="1"/>
    <col min="11868" max="11868" width="5.7109375" style="183" customWidth="1"/>
    <col min="11869" max="11869" width="5.85546875" style="183" customWidth="1"/>
    <col min="11870" max="11870" width="5.5703125" style="183" customWidth="1"/>
    <col min="11871" max="11872" width="6" style="183" customWidth="1"/>
    <col min="11873" max="11873" width="3.7109375" style="183" customWidth="1"/>
    <col min="11874" max="11874" width="2.5703125" style="183" customWidth="1"/>
    <col min="11875" max="11875" width="8.5703125" style="183" customWidth="1"/>
    <col min="11876" max="11876" width="6.42578125" style="183" customWidth="1"/>
    <col min="11877" max="11877" width="6" style="183" customWidth="1"/>
    <col min="11878" max="11881" width="9.140625" style="183" customWidth="1"/>
    <col min="11882" max="11883" width="4.42578125" style="183" customWidth="1"/>
    <col min="11884" max="11884" width="9.140625" style="183"/>
    <col min="11885" max="11885" width="11.28515625" style="183" bestFit="1" customWidth="1"/>
    <col min="11886" max="12100" width="9.140625" style="183"/>
    <col min="12101" max="12101" width="8.85546875" style="183" customWidth="1"/>
    <col min="12102" max="12102" width="40.28515625" style="183" customWidth="1"/>
    <col min="12103" max="12104" width="16.42578125" style="183" customWidth="1"/>
    <col min="12105" max="12106" width="13.5703125" style="183" customWidth="1"/>
    <col min="12107" max="12109" width="10.28515625" style="183" customWidth="1"/>
    <col min="12110" max="12110" width="7.28515625" style="183" customWidth="1"/>
    <col min="12111" max="12111" width="4" style="183" bestFit="1" customWidth="1"/>
    <col min="12112" max="12112" width="5.7109375" style="183" customWidth="1"/>
    <col min="12113" max="12113" width="5.42578125" style="183" customWidth="1"/>
    <col min="12114" max="12114" width="6" style="183" customWidth="1"/>
    <col min="12115" max="12115" width="5.7109375" style="183" customWidth="1"/>
    <col min="12116" max="12116" width="5.42578125" style="183" customWidth="1"/>
    <col min="12117" max="12117" width="4.5703125" style="183" customWidth="1"/>
    <col min="12118" max="12118" width="7.85546875" style="183" customWidth="1"/>
    <col min="12119" max="12120" width="7.7109375" style="183" customWidth="1"/>
    <col min="12121" max="12121" width="2" style="183" customWidth="1"/>
    <col min="12122" max="12122" width="9.140625" style="183" customWidth="1"/>
    <col min="12123" max="12123" width="5.140625" style="183" customWidth="1"/>
    <col min="12124" max="12124" width="5.7109375" style="183" customWidth="1"/>
    <col min="12125" max="12125" width="5.85546875" style="183" customWidth="1"/>
    <col min="12126" max="12126" width="5.5703125" style="183" customWidth="1"/>
    <col min="12127" max="12128" width="6" style="183" customWidth="1"/>
    <col min="12129" max="12129" width="3.7109375" style="183" customWidth="1"/>
    <col min="12130" max="12130" width="2.5703125" style="183" customWidth="1"/>
    <col min="12131" max="12131" width="8.5703125" style="183" customWidth="1"/>
    <col min="12132" max="12132" width="6.42578125" style="183" customWidth="1"/>
    <col min="12133" max="12133" width="6" style="183" customWidth="1"/>
    <col min="12134" max="12137" width="9.140625" style="183" customWidth="1"/>
    <col min="12138" max="12139" width="4.42578125" style="183" customWidth="1"/>
    <col min="12140" max="12140" width="9.140625" style="183"/>
    <col min="12141" max="12141" width="11.28515625" style="183" bestFit="1" customWidth="1"/>
    <col min="12142" max="12356" width="9.140625" style="183"/>
    <col min="12357" max="12357" width="8.85546875" style="183" customWidth="1"/>
    <col min="12358" max="12358" width="40.28515625" style="183" customWidth="1"/>
    <col min="12359" max="12360" width="16.42578125" style="183" customWidth="1"/>
    <col min="12361" max="12362" width="13.5703125" style="183" customWidth="1"/>
    <col min="12363" max="12365" width="10.28515625" style="183" customWidth="1"/>
    <col min="12366" max="12366" width="7.28515625" style="183" customWidth="1"/>
    <col min="12367" max="12367" width="4" style="183" bestFit="1" customWidth="1"/>
    <col min="12368" max="12368" width="5.7109375" style="183" customWidth="1"/>
    <col min="12369" max="12369" width="5.42578125" style="183" customWidth="1"/>
    <col min="12370" max="12370" width="6" style="183" customWidth="1"/>
    <col min="12371" max="12371" width="5.7109375" style="183" customWidth="1"/>
    <col min="12372" max="12372" width="5.42578125" style="183" customWidth="1"/>
    <col min="12373" max="12373" width="4.5703125" style="183" customWidth="1"/>
    <col min="12374" max="12374" width="7.85546875" style="183" customWidth="1"/>
    <col min="12375" max="12376" width="7.7109375" style="183" customWidth="1"/>
    <col min="12377" max="12377" width="2" style="183" customWidth="1"/>
    <col min="12378" max="12378" width="9.140625" style="183" customWidth="1"/>
    <col min="12379" max="12379" width="5.140625" style="183" customWidth="1"/>
    <col min="12380" max="12380" width="5.7109375" style="183" customWidth="1"/>
    <col min="12381" max="12381" width="5.85546875" style="183" customWidth="1"/>
    <col min="12382" max="12382" width="5.5703125" style="183" customWidth="1"/>
    <col min="12383" max="12384" width="6" style="183" customWidth="1"/>
    <col min="12385" max="12385" width="3.7109375" style="183" customWidth="1"/>
    <col min="12386" max="12386" width="2.5703125" style="183" customWidth="1"/>
    <col min="12387" max="12387" width="8.5703125" style="183" customWidth="1"/>
    <col min="12388" max="12388" width="6.42578125" style="183" customWidth="1"/>
    <col min="12389" max="12389" width="6" style="183" customWidth="1"/>
    <col min="12390" max="12393" width="9.140625" style="183" customWidth="1"/>
    <col min="12394" max="12395" width="4.42578125" style="183" customWidth="1"/>
    <col min="12396" max="12396" width="9.140625" style="183"/>
    <col min="12397" max="12397" width="11.28515625" style="183" bestFit="1" customWidth="1"/>
    <col min="12398" max="12612" width="9.140625" style="183"/>
    <col min="12613" max="12613" width="8.85546875" style="183" customWidth="1"/>
    <col min="12614" max="12614" width="40.28515625" style="183" customWidth="1"/>
    <col min="12615" max="12616" width="16.42578125" style="183" customWidth="1"/>
    <col min="12617" max="12618" width="13.5703125" style="183" customWidth="1"/>
    <col min="12619" max="12621" width="10.28515625" style="183" customWidth="1"/>
    <col min="12622" max="12622" width="7.28515625" style="183" customWidth="1"/>
    <col min="12623" max="12623" width="4" style="183" bestFit="1" customWidth="1"/>
    <col min="12624" max="12624" width="5.7109375" style="183" customWidth="1"/>
    <col min="12625" max="12625" width="5.42578125" style="183" customWidth="1"/>
    <col min="12626" max="12626" width="6" style="183" customWidth="1"/>
    <col min="12627" max="12627" width="5.7109375" style="183" customWidth="1"/>
    <col min="12628" max="12628" width="5.42578125" style="183" customWidth="1"/>
    <col min="12629" max="12629" width="4.5703125" style="183" customWidth="1"/>
    <col min="12630" max="12630" width="7.85546875" style="183" customWidth="1"/>
    <col min="12631" max="12632" width="7.7109375" style="183" customWidth="1"/>
    <col min="12633" max="12633" width="2" style="183" customWidth="1"/>
    <col min="12634" max="12634" width="9.140625" style="183" customWidth="1"/>
    <col min="12635" max="12635" width="5.140625" style="183" customWidth="1"/>
    <col min="12636" max="12636" width="5.7109375" style="183" customWidth="1"/>
    <col min="12637" max="12637" width="5.85546875" style="183" customWidth="1"/>
    <col min="12638" max="12638" width="5.5703125" style="183" customWidth="1"/>
    <col min="12639" max="12640" width="6" style="183" customWidth="1"/>
    <col min="12641" max="12641" width="3.7109375" style="183" customWidth="1"/>
    <col min="12642" max="12642" width="2.5703125" style="183" customWidth="1"/>
    <col min="12643" max="12643" width="8.5703125" style="183" customWidth="1"/>
    <col min="12644" max="12644" width="6.42578125" style="183" customWidth="1"/>
    <col min="12645" max="12645" width="6" style="183" customWidth="1"/>
    <col min="12646" max="12649" width="9.140625" style="183" customWidth="1"/>
    <col min="12650" max="12651" width="4.42578125" style="183" customWidth="1"/>
    <col min="12652" max="12652" width="9.140625" style="183"/>
    <col min="12653" max="12653" width="11.28515625" style="183" bestFit="1" customWidth="1"/>
    <col min="12654" max="12868" width="9.140625" style="183"/>
    <col min="12869" max="12869" width="8.85546875" style="183" customWidth="1"/>
    <col min="12870" max="12870" width="40.28515625" style="183" customWidth="1"/>
    <col min="12871" max="12872" width="16.42578125" style="183" customWidth="1"/>
    <col min="12873" max="12874" width="13.5703125" style="183" customWidth="1"/>
    <col min="12875" max="12877" width="10.28515625" style="183" customWidth="1"/>
    <col min="12878" max="12878" width="7.28515625" style="183" customWidth="1"/>
    <col min="12879" max="12879" width="4" style="183" bestFit="1" customWidth="1"/>
    <col min="12880" max="12880" width="5.7109375" style="183" customWidth="1"/>
    <col min="12881" max="12881" width="5.42578125" style="183" customWidth="1"/>
    <col min="12882" max="12882" width="6" style="183" customWidth="1"/>
    <col min="12883" max="12883" width="5.7109375" style="183" customWidth="1"/>
    <col min="12884" max="12884" width="5.42578125" style="183" customWidth="1"/>
    <col min="12885" max="12885" width="4.5703125" style="183" customWidth="1"/>
    <col min="12886" max="12886" width="7.85546875" style="183" customWidth="1"/>
    <col min="12887" max="12888" width="7.7109375" style="183" customWidth="1"/>
    <col min="12889" max="12889" width="2" style="183" customWidth="1"/>
    <col min="12890" max="12890" width="9.140625" style="183" customWidth="1"/>
    <col min="12891" max="12891" width="5.140625" style="183" customWidth="1"/>
    <col min="12892" max="12892" width="5.7109375" style="183" customWidth="1"/>
    <col min="12893" max="12893" width="5.85546875" style="183" customWidth="1"/>
    <col min="12894" max="12894" width="5.5703125" style="183" customWidth="1"/>
    <col min="12895" max="12896" width="6" style="183" customWidth="1"/>
    <col min="12897" max="12897" width="3.7109375" style="183" customWidth="1"/>
    <col min="12898" max="12898" width="2.5703125" style="183" customWidth="1"/>
    <col min="12899" max="12899" width="8.5703125" style="183" customWidth="1"/>
    <col min="12900" max="12900" width="6.42578125" style="183" customWidth="1"/>
    <col min="12901" max="12901" width="6" style="183" customWidth="1"/>
    <col min="12902" max="12905" width="9.140625" style="183" customWidth="1"/>
    <col min="12906" max="12907" width="4.42578125" style="183" customWidth="1"/>
    <col min="12908" max="12908" width="9.140625" style="183"/>
    <col min="12909" max="12909" width="11.28515625" style="183" bestFit="1" customWidth="1"/>
    <col min="12910" max="13124" width="9.140625" style="183"/>
    <col min="13125" max="13125" width="8.85546875" style="183" customWidth="1"/>
    <col min="13126" max="13126" width="40.28515625" style="183" customWidth="1"/>
    <col min="13127" max="13128" width="16.42578125" style="183" customWidth="1"/>
    <col min="13129" max="13130" width="13.5703125" style="183" customWidth="1"/>
    <col min="13131" max="13133" width="10.28515625" style="183" customWidth="1"/>
    <col min="13134" max="13134" width="7.28515625" style="183" customWidth="1"/>
    <col min="13135" max="13135" width="4" style="183" bestFit="1" customWidth="1"/>
    <col min="13136" max="13136" width="5.7109375" style="183" customWidth="1"/>
    <col min="13137" max="13137" width="5.42578125" style="183" customWidth="1"/>
    <col min="13138" max="13138" width="6" style="183" customWidth="1"/>
    <col min="13139" max="13139" width="5.7109375" style="183" customWidth="1"/>
    <col min="13140" max="13140" width="5.42578125" style="183" customWidth="1"/>
    <col min="13141" max="13141" width="4.5703125" style="183" customWidth="1"/>
    <col min="13142" max="13142" width="7.85546875" style="183" customWidth="1"/>
    <col min="13143" max="13144" width="7.7109375" style="183" customWidth="1"/>
    <col min="13145" max="13145" width="2" style="183" customWidth="1"/>
    <col min="13146" max="13146" width="9.140625" style="183" customWidth="1"/>
    <col min="13147" max="13147" width="5.140625" style="183" customWidth="1"/>
    <col min="13148" max="13148" width="5.7109375" style="183" customWidth="1"/>
    <col min="13149" max="13149" width="5.85546875" style="183" customWidth="1"/>
    <col min="13150" max="13150" width="5.5703125" style="183" customWidth="1"/>
    <col min="13151" max="13152" width="6" style="183" customWidth="1"/>
    <col min="13153" max="13153" width="3.7109375" style="183" customWidth="1"/>
    <col min="13154" max="13154" width="2.5703125" style="183" customWidth="1"/>
    <col min="13155" max="13155" width="8.5703125" style="183" customWidth="1"/>
    <col min="13156" max="13156" width="6.42578125" style="183" customWidth="1"/>
    <col min="13157" max="13157" width="6" style="183" customWidth="1"/>
    <col min="13158" max="13161" width="9.140625" style="183" customWidth="1"/>
    <col min="13162" max="13163" width="4.42578125" style="183" customWidth="1"/>
    <col min="13164" max="13164" width="9.140625" style="183"/>
    <col min="13165" max="13165" width="11.28515625" style="183" bestFit="1" customWidth="1"/>
    <col min="13166" max="13380" width="9.140625" style="183"/>
    <col min="13381" max="13381" width="8.85546875" style="183" customWidth="1"/>
    <col min="13382" max="13382" width="40.28515625" style="183" customWidth="1"/>
    <col min="13383" max="13384" width="16.42578125" style="183" customWidth="1"/>
    <col min="13385" max="13386" width="13.5703125" style="183" customWidth="1"/>
    <col min="13387" max="13389" width="10.28515625" style="183" customWidth="1"/>
    <col min="13390" max="13390" width="7.28515625" style="183" customWidth="1"/>
    <col min="13391" max="13391" width="4" style="183" bestFit="1" customWidth="1"/>
    <col min="13392" max="13392" width="5.7109375" style="183" customWidth="1"/>
    <col min="13393" max="13393" width="5.42578125" style="183" customWidth="1"/>
    <col min="13394" max="13394" width="6" style="183" customWidth="1"/>
    <col min="13395" max="13395" width="5.7109375" style="183" customWidth="1"/>
    <col min="13396" max="13396" width="5.42578125" style="183" customWidth="1"/>
    <col min="13397" max="13397" width="4.5703125" style="183" customWidth="1"/>
    <col min="13398" max="13398" width="7.85546875" style="183" customWidth="1"/>
    <col min="13399" max="13400" width="7.7109375" style="183" customWidth="1"/>
    <col min="13401" max="13401" width="2" style="183" customWidth="1"/>
    <col min="13402" max="13402" width="9.140625" style="183" customWidth="1"/>
    <col min="13403" max="13403" width="5.140625" style="183" customWidth="1"/>
    <col min="13404" max="13404" width="5.7109375" style="183" customWidth="1"/>
    <col min="13405" max="13405" width="5.85546875" style="183" customWidth="1"/>
    <col min="13406" max="13406" width="5.5703125" style="183" customWidth="1"/>
    <col min="13407" max="13408" width="6" style="183" customWidth="1"/>
    <col min="13409" max="13409" width="3.7109375" style="183" customWidth="1"/>
    <col min="13410" max="13410" width="2.5703125" style="183" customWidth="1"/>
    <col min="13411" max="13411" width="8.5703125" style="183" customWidth="1"/>
    <col min="13412" max="13412" width="6.42578125" style="183" customWidth="1"/>
    <col min="13413" max="13413" width="6" style="183" customWidth="1"/>
    <col min="13414" max="13417" width="9.140625" style="183" customWidth="1"/>
    <col min="13418" max="13419" width="4.42578125" style="183" customWidth="1"/>
    <col min="13420" max="13420" width="9.140625" style="183"/>
    <col min="13421" max="13421" width="11.28515625" style="183" bestFit="1" customWidth="1"/>
    <col min="13422" max="13636" width="9.140625" style="183"/>
    <col min="13637" max="13637" width="8.85546875" style="183" customWidth="1"/>
    <col min="13638" max="13638" width="40.28515625" style="183" customWidth="1"/>
    <col min="13639" max="13640" width="16.42578125" style="183" customWidth="1"/>
    <col min="13641" max="13642" width="13.5703125" style="183" customWidth="1"/>
    <col min="13643" max="13645" width="10.28515625" style="183" customWidth="1"/>
    <col min="13646" max="13646" width="7.28515625" style="183" customWidth="1"/>
    <col min="13647" max="13647" width="4" style="183" bestFit="1" customWidth="1"/>
    <col min="13648" max="13648" width="5.7109375" style="183" customWidth="1"/>
    <col min="13649" max="13649" width="5.42578125" style="183" customWidth="1"/>
    <col min="13650" max="13650" width="6" style="183" customWidth="1"/>
    <col min="13651" max="13651" width="5.7109375" style="183" customWidth="1"/>
    <col min="13652" max="13652" width="5.42578125" style="183" customWidth="1"/>
    <col min="13653" max="13653" width="4.5703125" style="183" customWidth="1"/>
    <col min="13654" max="13654" width="7.85546875" style="183" customWidth="1"/>
    <col min="13655" max="13656" width="7.7109375" style="183" customWidth="1"/>
    <col min="13657" max="13657" width="2" style="183" customWidth="1"/>
    <col min="13658" max="13658" width="9.140625" style="183" customWidth="1"/>
    <col min="13659" max="13659" width="5.140625" style="183" customWidth="1"/>
    <col min="13660" max="13660" width="5.7109375" style="183" customWidth="1"/>
    <col min="13661" max="13661" width="5.85546875" style="183" customWidth="1"/>
    <col min="13662" max="13662" width="5.5703125" style="183" customWidth="1"/>
    <col min="13663" max="13664" width="6" style="183" customWidth="1"/>
    <col min="13665" max="13665" width="3.7109375" style="183" customWidth="1"/>
    <col min="13666" max="13666" width="2.5703125" style="183" customWidth="1"/>
    <col min="13667" max="13667" width="8.5703125" style="183" customWidth="1"/>
    <col min="13668" max="13668" width="6.42578125" style="183" customWidth="1"/>
    <col min="13669" max="13669" width="6" style="183" customWidth="1"/>
    <col min="13670" max="13673" width="9.140625" style="183" customWidth="1"/>
    <col min="13674" max="13675" width="4.42578125" style="183" customWidth="1"/>
    <col min="13676" max="13676" width="9.140625" style="183"/>
    <col min="13677" max="13677" width="11.28515625" style="183" bestFit="1" customWidth="1"/>
    <col min="13678" max="13892" width="9.140625" style="183"/>
    <col min="13893" max="13893" width="8.85546875" style="183" customWidth="1"/>
    <col min="13894" max="13894" width="40.28515625" style="183" customWidth="1"/>
    <col min="13895" max="13896" width="16.42578125" style="183" customWidth="1"/>
    <col min="13897" max="13898" width="13.5703125" style="183" customWidth="1"/>
    <col min="13899" max="13901" width="10.28515625" style="183" customWidth="1"/>
    <col min="13902" max="13902" width="7.28515625" style="183" customWidth="1"/>
    <col min="13903" max="13903" width="4" style="183" bestFit="1" customWidth="1"/>
    <col min="13904" max="13904" width="5.7109375" style="183" customWidth="1"/>
    <col min="13905" max="13905" width="5.42578125" style="183" customWidth="1"/>
    <col min="13906" max="13906" width="6" style="183" customWidth="1"/>
    <col min="13907" max="13907" width="5.7109375" style="183" customWidth="1"/>
    <col min="13908" max="13908" width="5.42578125" style="183" customWidth="1"/>
    <col min="13909" max="13909" width="4.5703125" style="183" customWidth="1"/>
    <col min="13910" max="13910" width="7.85546875" style="183" customWidth="1"/>
    <col min="13911" max="13912" width="7.7109375" style="183" customWidth="1"/>
    <col min="13913" max="13913" width="2" style="183" customWidth="1"/>
    <col min="13914" max="13914" width="9.140625" style="183" customWidth="1"/>
    <col min="13915" max="13915" width="5.140625" style="183" customWidth="1"/>
    <col min="13916" max="13916" width="5.7109375" style="183" customWidth="1"/>
    <col min="13917" max="13917" width="5.85546875" style="183" customWidth="1"/>
    <col min="13918" max="13918" width="5.5703125" style="183" customWidth="1"/>
    <col min="13919" max="13920" width="6" style="183" customWidth="1"/>
    <col min="13921" max="13921" width="3.7109375" style="183" customWidth="1"/>
    <col min="13922" max="13922" width="2.5703125" style="183" customWidth="1"/>
    <col min="13923" max="13923" width="8.5703125" style="183" customWidth="1"/>
    <col min="13924" max="13924" width="6.42578125" style="183" customWidth="1"/>
    <col min="13925" max="13925" width="6" style="183" customWidth="1"/>
    <col min="13926" max="13929" width="9.140625" style="183" customWidth="1"/>
    <col min="13930" max="13931" width="4.42578125" style="183" customWidth="1"/>
    <col min="13932" max="13932" width="9.140625" style="183"/>
    <col min="13933" max="13933" width="11.28515625" style="183" bestFit="1" customWidth="1"/>
    <col min="13934" max="14148" width="9.140625" style="183"/>
    <col min="14149" max="14149" width="8.85546875" style="183" customWidth="1"/>
    <col min="14150" max="14150" width="40.28515625" style="183" customWidth="1"/>
    <col min="14151" max="14152" width="16.42578125" style="183" customWidth="1"/>
    <col min="14153" max="14154" width="13.5703125" style="183" customWidth="1"/>
    <col min="14155" max="14157" width="10.28515625" style="183" customWidth="1"/>
    <col min="14158" max="14158" width="7.28515625" style="183" customWidth="1"/>
    <col min="14159" max="14159" width="4" style="183" bestFit="1" customWidth="1"/>
    <col min="14160" max="14160" width="5.7109375" style="183" customWidth="1"/>
    <col min="14161" max="14161" width="5.42578125" style="183" customWidth="1"/>
    <col min="14162" max="14162" width="6" style="183" customWidth="1"/>
    <col min="14163" max="14163" width="5.7109375" style="183" customWidth="1"/>
    <col min="14164" max="14164" width="5.42578125" style="183" customWidth="1"/>
    <col min="14165" max="14165" width="4.5703125" style="183" customWidth="1"/>
    <col min="14166" max="14166" width="7.85546875" style="183" customWidth="1"/>
    <col min="14167" max="14168" width="7.7109375" style="183" customWidth="1"/>
    <col min="14169" max="14169" width="2" style="183" customWidth="1"/>
    <col min="14170" max="14170" width="9.140625" style="183" customWidth="1"/>
    <col min="14171" max="14171" width="5.140625" style="183" customWidth="1"/>
    <col min="14172" max="14172" width="5.7109375" style="183" customWidth="1"/>
    <col min="14173" max="14173" width="5.85546875" style="183" customWidth="1"/>
    <col min="14174" max="14174" width="5.5703125" style="183" customWidth="1"/>
    <col min="14175" max="14176" width="6" style="183" customWidth="1"/>
    <col min="14177" max="14177" width="3.7109375" style="183" customWidth="1"/>
    <col min="14178" max="14178" width="2.5703125" style="183" customWidth="1"/>
    <col min="14179" max="14179" width="8.5703125" style="183" customWidth="1"/>
    <col min="14180" max="14180" width="6.42578125" style="183" customWidth="1"/>
    <col min="14181" max="14181" width="6" style="183" customWidth="1"/>
    <col min="14182" max="14185" width="9.140625" style="183" customWidth="1"/>
    <col min="14186" max="14187" width="4.42578125" style="183" customWidth="1"/>
    <col min="14188" max="14188" width="9.140625" style="183"/>
    <col min="14189" max="14189" width="11.28515625" style="183" bestFit="1" customWidth="1"/>
    <col min="14190" max="14404" width="9.140625" style="183"/>
    <col min="14405" max="14405" width="8.85546875" style="183" customWidth="1"/>
    <col min="14406" max="14406" width="40.28515625" style="183" customWidth="1"/>
    <col min="14407" max="14408" width="16.42578125" style="183" customWidth="1"/>
    <col min="14409" max="14410" width="13.5703125" style="183" customWidth="1"/>
    <col min="14411" max="14413" width="10.28515625" style="183" customWidth="1"/>
    <col min="14414" max="14414" width="7.28515625" style="183" customWidth="1"/>
    <col min="14415" max="14415" width="4" style="183" bestFit="1" customWidth="1"/>
    <col min="14416" max="14416" width="5.7109375" style="183" customWidth="1"/>
    <col min="14417" max="14417" width="5.42578125" style="183" customWidth="1"/>
    <col min="14418" max="14418" width="6" style="183" customWidth="1"/>
    <col min="14419" max="14419" width="5.7109375" style="183" customWidth="1"/>
    <col min="14420" max="14420" width="5.42578125" style="183" customWidth="1"/>
    <col min="14421" max="14421" width="4.5703125" style="183" customWidth="1"/>
    <col min="14422" max="14422" width="7.85546875" style="183" customWidth="1"/>
    <col min="14423" max="14424" width="7.7109375" style="183" customWidth="1"/>
    <col min="14425" max="14425" width="2" style="183" customWidth="1"/>
    <col min="14426" max="14426" width="9.140625" style="183" customWidth="1"/>
    <col min="14427" max="14427" width="5.140625" style="183" customWidth="1"/>
    <col min="14428" max="14428" width="5.7109375" style="183" customWidth="1"/>
    <col min="14429" max="14429" width="5.85546875" style="183" customWidth="1"/>
    <col min="14430" max="14430" width="5.5703125" style="183" customWidth="1"/>
    <col min="14431" max="14432" width="6" style="183" customWidth="1"/>
    <col min="14433" max="14433" width="3.7109375" style="183" customWidth="1"/>
    <col min="14434" max="14434" width="2.5703125" style="183" customWidth="1"/>
    <col min="14435" max="14435" width="8.5703125" style="183" customWidth="1"/>
    <col min="14436" max="14436" width="6.42578125" style="183" customWidth="1"/>
    <col min="14437" max="14437" width="6" style="183" customWidth="1"/>
    <col min="14438" max="14441" width="9.140625" style="183" customWidth="1"/>
    <col min="14442" max="14443" width="4.42578125" style="183" customWidth="1"/>
    <col min="14444" max="14444" width="9.140625" style="183"/>
    <col min="14445" max="14445" width="11.28515625" style="183" bestFit="1" customWidth="1"/>
    <col min="14446" max="14660" width="9.140625" style="183"/>
    <col min="14661" max="14661" width="8.85546875" style="183" customWidth="1"/>
    <col min="14662" max="14662" width="40.28515625" style="183" customWidth="1"/>
    <col min="14663" max="14664" width="16.42578125" style="183" customWidth="1"/>
    <col min="14665" max="14666" width="13.5703125" style="183" customWidth="1"/>
    <col min="14667" max="14669" width="10.28515625" style="183" customWidth="1"/>
    <col min="14670" max="14670" width="7.28515625" style="183" customWidth="1"/>
    <col min="14671" max="14671" width="4" style="183" bestFit="1" customWidth="1"/>
    <col min="14672" max="14672" width="5.7109375" style="183" customWidth="1"/>
    <col min="14673" max="14673" width="5.42578125" style="183" customWidth="1"/>
    <col min="14674" max="14674" width="6" style="183" customWidth="1"/>
    <col min="14675" max="14675" width="5.7109375" style="183" customWidth="1"/>
    <col min="14676" max="14676" width="5.42578125" style="183" customWidth="1"/>
    <col min="14677" max="14677" width="4.5703125" style="183" customWidth="1"/>
    <col min="14678" max="14678" width="7.85546875" style="183" customWidth="1"/>
    <col min="14679" max="14680" width="7.7109375" style="183" customWidth="1"/>
    <col min="14681" max="14681" width="2" style="183" customWidth="1"/>
    <col min="14682" max="14682" width="9.140625" style="183" customWidth="1"/>
    <col min="14683" max="14683" width="5.140625" style="183" customWidth="1"/>
    <col min="14684" max="14684" width="5.7109375" style="183" customWidth="1"/>
    <col min="14685" max="14685" width="5.85546875" style="183" customWidth="1"/>
    <col min="14686" max="14686" width="5.5703125" style="183" customWidth="1"/>
    <col min="14687" max="14688" width="6" style="183" customWidth="1"/>
    <col min="14689" max="14689" width="3.7109375" style="183" customWidth="1"/>
    <col min="14690" max="14690" width="2.5703125" style="183" customWidth="1"/>
    <col min="14691" max="14691" width="8.5703125" style="183" customWidth="1"/>
    <col min="14692" max="14692" width="6.42578125" style="183" customWidth="1"/>
    <col min="14693" max="14693" width="6" style="183" customWidth="1"/>
    <col min="14694" max="14697" width="9.140625" style="183" customWidth="1"/>
    <col min="14698" max="14699" width="4.42578125" style="183" customWidth="1"/>
    <col min="14700" max="14700" width="9.140625" style="183"/>
    <col min="14701" max="14701" width="11.28515625" style="183" bestFit="1" customWidth="1"/>
    <col min="14702" max="14916" width="9.140625" style="183"/>
    <col min="14917" max="14917" width="8.85546875" style="183" customWidth="1"/>
    <col min="14918" max="14918" width="40.28515625" style="183" customWidth="1"/>
    <col min="14919" max="14920" width="16.42578125" style="183" customWidth="1"/>
    <col min="14921" max="14922" width="13.5703125" style="183" customWidth="1"/>
    <col min="14923" max="14925" width="10.28515625" style="183" customWidth="1"/>
    <col min="14926" max="14926" width="7.28515625" style="183" customWidth="1"/>
    <col min="14927" max="14927" width="4" style="183" bestFit="1" customWidth="1"/>
    <col min="14928" max="14928" width="5.7109375" style="183" customWidth="1"/>
    <col min="14929" max="14929" width="5.42578125" style="183" customWidth="1"/>
    <col min="14930" max="14930" width="6" style="183" customWidth="1"/>
    <col min="14931" max="14931" width="5.7109375" style="183" customWidth="1"/>
    <col min="14932" max="14932" width="5.42578125" style="183" customWidth="1"/>
    <col min="14933" max="14933" width="4.5703125" style="183" customWidth="1"/>
    <col min="14934" max="14934" width="7.85546875" style="183" customWidth="1"/>
    <col min="14935" max="14936" width="7.7109375" style="183" customWidth="1"/>
    <col min="14937" max="14937" width="2" style="183" customWidth="1"/>
    <col min="14938" max="14938" width="9.140625" style="183" customWidth="1"/>
    <col min="14939" max="14939" width="5.140625" style="183" customWidth="1"/>
    <col min="14940" max="14940" width="5.7109375" style="183" customWidth="1"/>
    <col min="14941" max="14941" width="5.85546875" style="183" customWidth="1"/>
    <col min="14942" max="14942" width="5.5703125" style="183" customWidth="1"/>
    <col min="14943" max="14944" width="6" style="183" customWidth="1"/>
    <col min="14945" max="14945" width="3.7109375" style="183" customWidth="1"/>
    <col min="14946" max="14946" width="2.5703125" style="183" customWidth="1"/>
    <col min="14947" max="14947" width="8.5703125" style="183" customWidth="1"/>
    <col min="14948" max="14948" width="6.42578125" style="183" customWidth="1"/>
    <col min="14949" max="14949" width="6" style="183" customWidth="1"/>
    <col min="14950" max="14953" width="9.140625" style="183" customWidth="1"/>
    <col min="14954" max="14955" width="4.42578125" style="183" customWidth="1"/>
    <col min="14956" max="14956" width="9.140625" style="183"/>
    <col min="14957" max="14957" width="11.28515625" style="183" bestFit="1" customWidth="1"/>
    <col min="14958" max="15172" width="9.140625" style="183"/>
    <col min="15173" max="15173" width="8.85546875" style="183" customWidth="1"/>
    <col min="15174" max="15174" width="40.28515625" style="183" customWidth="1"/>
    <col min="15175" max="15176" width="16.42578125" style="183" customWidth="1"/>
    <col min="15177" max="15178" width="13.5703125" style="183" customWidth="1"/>
    <col min="15179" max="15181" width="10.28515625" style="183" customWidth="1"/>
    <col min="15182" max="15182" width="7.28515625" style="183" customWidth="1"/>
    <col min="15183" max="15183" width="4" style="183" bestFit="1" customWidth="1"/>
    <col min="15184" max="15184" width="5.7109375" style="183" customWidth="1"/>
    <col min="15185" max="15185" width="5.42578125" style="183" customWidth="1"/>
    <col min="15186" max="15186" width="6" style="183" customWidth="1"/>
    <col min="15187" max="15187" width="5.7109375" style="183" customWidth="1"/>
    <col min="15188" max="15188" width="5.42578125" style="183" customWidth="1"/>
    <col min="15189" max="15189" width="4.5703125" style="183" customWidth="1"/>
    <col min="15190" max="15190" width="7.85546875" style="183" customWidth="1"/>
    <col min="15191" max="15192" width="7.7109375" style="183" customWidth="1"/>
    <col min="15193" max="15193" width="2" style="183" customWidth="1"/>
    <col min="15194" max="15194" width="9.140625" style="183" customWidth="1"/>
    <col min="15195" max="15195" width="5.140625" style="183" customWidth="1"/>
    <col min="15196" max="15196" width="5.7109375" style="183" customWidth="1"/>
    <col min="15197" max="15197" width="5.85546875" style="183" customWidth="1"/>
    <col min="15198" max="15198" width="5.5703125" style="183" customWidth="1"/>
    <col min="15199" max="15200" width="6" style="183" customWidth="1"/>
    <col min="15201" max="15201" width="3.7109375" style="183" customWidth="1"/>
    <col min="15202" max="15202" width="2.5703125" style="183" customWidth="1"/>
    <col min="15203" max="15203" width="8.5703125" style="183" customWidth="1"/>
    <col min="15204" max="15204" width="6.42578125" style="183" customWidth="1"/>
    <col min="15205" max="15205" width="6" style="183" customWidth="1"/>
    <col min="15206" max="15209" width="9.140625" style="183" customWidth="1"/>
    <col min="15210" max="15211" width="4.42578125" style="183" customWidth="1"/>
    <col min="15212" max="15212" width="9.140625" style="183"/>
    <col min="15213" max="15213" width="11.28515625" style="183" bestFit="1" customWidth="1"/>
    <col min="15214" max="15428" width="9.140625" style="183"/>
    <col min="15429" max="15429" width="8.85546875" style="183" customWidth="1"/>
    <col min="15430" max="15430" width="40.28515625" style="183" customWidth="1"/>
    <col min="15431" max="15432" width="16.42578125" style="183" customWidth="1"/>
    <col min="15433" max="15434" width="13.5703125" style="183" customWidth="1"/>
    <col min="15435" max="15437" width="10.28515625" style="183" customWidth="1"/>
    <col min="15438" max="15438" width="7.28515625" style="183" customWidth="1"/>
    <col min="15439" max="15439" width="4" style="183" bestFit="1" customWidth="1"/>
    <col min="15440" max="15440" width="5.7109375" style="183" customWidth="1"/>
    <col min="15441" max="15441" width="5.42578125" style="183" customWidth="1"/>
    <col min="15442" max="15442" width="6" style="183" customWidth="1"/>
    <col min="15443" max="15443" width="5.7109375" style="183" customWidth="1"/>
    <col min="15444" max="15444" width="5.42578125" style="183" customWidth="1"/>
    <col min="15445" max="15445" width="4.5703125" style="183" customWidth="1"/>
    <col min="15446" max="15446" width="7.85546875" style="183" customWidth="1"/>
    <col min="15447" max="15448" width="7.7109375" style="183" customWidth="1"/>
    <col min="15449" max="15449" width="2" style="183" customWidth="1"/>
    <col min="15450" max="15450" width="9.140625" style="183" customWidth="1"/>
    <col min="15451" max="15451" width="5.140625" style="183" customWidth="1"/>
    <col min="15452" max="15452" width="5.7109375" style="183" customWidth="1"/>
    <col min="15453" max="15453" width="5.85546875" style="183" customWidth="1"/>
    <col min="15454" max="15454" width="5.5703125" style="183" customWidth="1"/>
    <col min="15455" max="15456" width="6" style="183" customWidth="1"/>
    <col min="15457" max="15457" width="3.7109375" style="183" customWidth="1"/>
    <col min="15458" max="15458" width="2.5703125" style="183" customWidth="1"/>
    <col min="15459" max="15459" width="8.5703125" style="183" customWidth="1"/>
    <col min="15460" max="15460" width="6.42578125" style="183" customWidth="1"/>
    <col min="15461" max="15461" width="6" style="183" customWidth="1"/>
    <col min="15462" max="15465" width="9.140625" style="183" customWidth="1"/>
    <col min="15466" max="15467" width="4.42578125" style="183" customWidth="1"/>
    <col min="15468" max="15468" width="9.140625" style="183"/>
    <col min="15469" max="15469" width="11.28515625" style="183" bestFit="1" customWidth="1"/>
    <col min="15470" max="15684" width="9.140625" style="183"/>
    <col min="15685" max="15685" width="8.85546875" style="183" customWidth="1"/>
    <col min="15686" max="15686" width="40.28515625" style="183" customWidth="1"/>
    <col min="15687" max="15688" width="16.42578125" style="183" customWidth="1"/>
    <col min="15689" max="15690" width="13.5703125" style="183" customWidth="1"/>
    <col min="15691" max="15693" width="10.28515625" style="183" customWidth="1"/>
    <col min="15694" max="15694" width="7.28515625" style="183" customWidth="1"/>
    <col min="15695" max="15695" width="4" style="183" bestFit="1" customWidth="1"/>
    <col min="15696" max="15696" width="5.7109375" style="183" customWidth="1"/>
    <col min="15697" max="15697" width="5.42578125" style="183" customWidth="1"/>
    <col min="15698" max="15698" width="6" style="183" customWidth="1"/>
    <col min="15699" max="15699" width="5.7109375" style="183" customWidth="1"/>
    <col min="15700" max="15700" width="5.42578125" style="183" customWidth="1"/>
    <col min="15701" max="15701" width="4.5703125" style="183" customWidth="1"/>
    <col min="15702" max="15702" width="7.85546875" style="183" customWidth="1"/>
    <col min="15703" max="15704" width="7.7109375" style="183" customWidth="1"/>
    <col min="15705" max="15705" width="2" style="183" customWidth="1"/>
    <col min="15706" max="15706" width="9.140625" style="183" customWidth="1"/>
    <col min="15707" max="15707" width="5.140625" style="183" customWidth="1"/>
    <col min="15708" max="15708" width="5.7109375" style="183" customWidth="1"/>
    <col min="15709" max="15709" width="5.85546875" style="183" customWidth="1"/>
    <col min="15710" max="15710" width="5.5703125" style="183" customWidth="1"/>
    <col min="15711" max="15712" width="6" style="183" customWidth="1"/>
    <col min="15713" max="15713" width="3.7109375" style="183" customWidth="1"/>
    <col min="15714" max="15714" width="2.5703125" style="183" customWidth="1"/>
    <col min="15715" max="15715" width="8.5703125" style="183" customWidth="1"/>
    <col min="15716" max="15716" width="6.42578125" style="183" customWidth="1"/>
    <col min="15717" max="15717" width="6" style="183" customWidth="1"/>
    <col min="15718" max="15721" width="9.140625" style="183" customWidth="1"/>
    <col min="15722" max="15723" width="4.42578125" style="183" customWidth="1"/>
    <col min="15724" max="15724" width="9.140625" style="183"/>
    <col min="15725" max="15725" width="11.28515625" style="183" bestFit="1" customWidth="1"/>
    <col min="15726" max="15940" width="9.140625" style="183"/>
    <col min="15941" max="15941" width="8.85546875" style="183" customWidth="1"/>
    <col min="15942" max="15942" width="40.28515625" style="183" customWidth="1"/>
    <col min="15943" max="15944" width="16.42578125" style="183" customWidth="1"/>
    <col min="15945" max="15946" width="13.5703125" style="183" customWidth="1"/>
    <col min="15947" max="15949" width="10.28515625" style="183" customWidth="1"/>
    <col min="15950" max="15950" width="7.28515625" style="183" customWidth="1"/>
    <col min="15951" max="15951" width="4" style="183" bestFit="1" customWidth="1"/>
    <col min="15952" max="15952" width="5.7109375" style="183" customWidth="1"/>
    <col min="15953" max="15953" width="5.42578125" style="183" customWidth="1"/>
    <col min="15954" max="15954" width="6" style="183" customWidth="1"/>
    <col min="15955" max="15955" width="5.7109375" style="183" customWidth="1"/>
    <col min="15956" max="15956" width="5.42578125" style="183" customWidth="1"/>
    <col min="15957" max="15957" width="4.5703125" style="183" customWidth="1"/>
    <col min="15958" max="15958" width="7.85546875" style="183" customWidth="1"/>
    <col min="15959" max="15960" width="7.7109375" style="183" customWidth="1"/>
    <col min="15961" max="15961" width="2" style="183" customWidth="1"/>
    <col min="15962" max="15962" width="9.140625" style="183" customWidth="1"/>
    <col min="15963" max="15963" width="5.140625" style="183" customWidth="1"/>
    <col min="15964" max="15964" width="5.7109375" style="183" customWidth="1"/>
    <col min="15965" max="15965" width="5.85546875" style="183" customWidth="1"/>
    <col min="15966" max="15966" width="5.5703125" style="183" customWidth="1"/>
    <col min="15967" max="15968" width="6" style="183" customWidth="1"/>
    <col min="15969" max="15969" width="3.7109375" style="183" customWidth="1"/>
    <col min="15970" max="15970" width="2.5703125" style="183" customWidth="1"/>
    <col min="15971" max="15971" width="8.5703125" style="183" customWidth="1"/>
    <col min="15972" max="15972" width="6.42578125" style="183" customWidth="1"/>
    <col min="15973" max="15973" width="6" style="183" customWidth="1"/>
    <col min="15974" max="15977" width="9.140625" style="183" customWidth="1"/>
    <col min="15978" max="15979" width="4.42578125" style="183" customWidth="1"/>
    <col min="15980" max="15980" width="9.140625" style="183"/>
    <col min="15981" max="15981" width="11.28515625" style="183" bestFit="1" customWidth="1"/>
    <col min="15982" max="16384" width="9.140625" style="183"/>
  </cols>
  <sheetData>
    <row r="1" spans="1:12" ht="15.75" customHeight="1" x14ac:dyDescent="0.2">
      <c r="A1" s="175" t="s">
        <v>748</v>
      </c>
      <c r="B1" s="175"/>
      <c r="C1" s="176"/>
      <c r="D1" s="176"/>
      <c r="E1" s="177"/>
      <c r="F1" s="178" t="s">
        <v>168</v>
      </c>
      <c r="G1" s="179"/>
      <c r="H1" s="180" t="s">
        <v>2</v>
      </c>
      <c r="I1" s="181"/>
      <c r="J1" s="182" t="s">
        <v>3</v>
      </c>
      <c r="K1" s="587" t="s">
        <v>4</v>
      </c>
      <c r="L1" s="588"/>
    </row>
    <row r="2" spans="1:12" s="194" customFormat="1" ht="34.5" customHeight="1" x14ac:dyDescent="0.25">
      <c r="A2" s="184" t="s">
        <v>169</v>
      </c>
      <c r="B2" s="184" t="s">
        <v>170</v>
      </c>
      <c r="C2" s="185" t="s">
        <v>171</v>
      </c>
      <c r="D2" s="185" t="s">
        <v>172</v>
      </c>
      <c r="E2" s="186" t="s">
        <v>173</v>
      </c>
      <c r="F2" s="187" t="s">
        <v>7</v>
      </c>
      <c r="G2" s="188" t="s">
        <v>8</v>
      </c>
      <c r="H2" s="189" t="s">
        <v>174</v>
      </c>
      <c r="I2" s="190" t="s">
        <v>175</v>
      </c>
      <c r="J2" s="191" t="s">
        <v>176</v>
      </c>
      <c r="K2" s="192" t="s">
        <v>12</v>
      </c>
      <c r="L2" s="193" t="s">
        <v>13</v>
      </c>
    </row>
    <row r="3" spans="1:12" ht="12.75" customHeight="1" thickBot="1" x14ac:dyDescent="0.25">
      <c r="A3" s="195" t="s">
        <v>14</v>
      </c>
      <c r="B3" s="195" t="s">
        <v>14</v>
      </c>
      <c r="C3" s="196" t="s">
        <v>14</v>
      </c>
      <c r="D3" s="196" t="s">
        <v>14</v>
      </c>
      <c r="E3" s="197" t="s">
        <v>177</v>
      </c>
      <c r="F3" s="198" t="s">
        <v>17</v>
      </c>
      <c r="G3" s="199" t="s">
        <v>18</v>
      </c>
      <c r="H3" s="200" t="s">
        <v>19</v>
      </c>
      <c r="I3" s="201" t="s">
        <v>19</v>
      </c>
      <c r="J3" s="202" t="s">
        <v>19</v>
      </c>
      <c r="K3" s="203" t="s">
        <v>19</v>
      </c>
      <c r="L3" s="204" t="s">
        <v>19</v>
      </c>
    </row>
    <row r="4" spans="1:12" ht="13.5" thickBot="1" x14ac:dyDescent="0.25">
      <c r="A4" s="604" t="s">
        <v>178</v>
      </c>
      <c r="B4" s="604" t="s">
        <v>178</v>
      </c>
      <c r="C4" s="605"/>
      <c r="D4" s="605"/>
      <c r="E4" s="606"/>
      <c r="F4" s="607"/>
      <c r="G4" s="608"/>
      <c r="H4" s="609"/>
      <c r="I4" s="610"/>
      <c r="J4" s="205"/>
      <c r="K4" s="611"/>
      <c r="L4" s="610"/>
    </row>
    <row r="5" spans="1:12" x14ac:dyDescent="0.2">
      <c r="A5" s="268" t="s">
        <v>179</v>
      </c>
      <c r="B5" s="268" t="s">
        <v>180</v>
      </c>
      <c r="C5" s="269" t="s">
        <v>181</v>
      </c>
      <c r="D5" s="268" t="s">
        <v>182</v>
      </c>
      <c r="E5" s="270" t="s">
        <v>183</v>
      </c>
      <c r="F5" s="242">
        <v>11.03</v>
      </c>
      <c r="G5" s="243">
        <v>51</v>
      </c>
      <c r="H5" s="212">
        <v>30476</v>
      </c>
      <c r="I5" s="213">
        <v>15579</v>
      </c>
      <c r="J5" s="214">
        <f>ROUND(12*1.3614*(1/F5*H5+1/G5*I5)+L5,0)</f>
        <v>50810</v>
      </c>
      <c r="K5" s="271">
        <f t="shared" ref="K5:K71" si="0">ROUND(12*(1/F5*H5+1/G5*I5),0)</f>
        <v>36822</v>
      </c>
      <c r="L5" s="213">
        <v>681</v>
      </c>
    </row>
    <row r="6" spans="1:12" x14ac:dyDescent="0.2">
      <c r="A6" s="207" t="s">
        <v>184</v>
      </c>
      <c r="B6" s="207" t="s">
        <v>185</v>
      </c>
      <c r="C6" s="208" t="s">
        <v>181</v>
      </c>
      <c r="D6" s="207" t="s">
        <v>182</v>
      </c>
      <c r="E6" s="209" t="s">
        <v>186</v>
      </c>
      <c r="F6" s="210">
        <v>11.41</v>
      </c>
      <c r="G6" s="211">
        <v>51</v>
      </c>
      <c r="H6" s="217">
        <v>30476</v>
      </c>
      <c r="I6" s="216">
        <v>15579</v>
      </c>
      <c r="J6" s="218">
        <f t="shared" ref="J6:J14" si="1">ROUND(12*1.3614*(1/F6*H6+1/G6*I6)+L6,0)</f>
        <v>49307</v>
      </c>
      <c r="K6" s="215">
        <f t="shared" si="0"/>
        <v>35718</v>
      </c>
      <c r="L6" s="216">
        <v>681</v>
      </c>
    </row>
    <row r="7" spans="1:12" x14ac:dyDescent="0.2">
      <c r="A7" s="220" t="s">
        <v>187</v>
      </c>
      <c r="B7" s="220" t="s">
        <v>180</v>
      </c>
      <c r="C7" s="221" t="s">
        <v>188</v>
      </c>
      <c r="D7" s="220" t="s">
        <v>182</v>
      </c>
      <c r="E7" s="222" t="s">
        <v>189</v>
      </c>
      <c r="F7" s="223">
        <v>13.43</v>
      </c>
      <c r="G7" s="224">
        <v>51</v>
      </c>
      <c r="H7" s="217">
        <v>30476</v>
      </c>
      <c r="I7" s="216">
        <v>15579</v>
      </c>
      <c r="J7" s="218">
        <f t="shared" si="1"/>
        <v>42744</v>
      </c>
      <c r="K7" s="225">
        <f>ROUND(12*(1/F7*H7+1/G7*I7),0)</f>
        <v>30897</v>
      </c>
      <c r="L7" s="226">
        <v>681</v>
      </c>
    </row>
    <row r="8" spans="1:12" x14ac:dyDescent="0.2">
      <c r="A8" s="220" t="s">
        <v>187</v>
      </c>
      <c r="B8" s="220" t="s">
        <v>180</v>
      </c>
      <c r="C8" s="221" t="s">
        <v>188</v>
      </c>
      <c r="D8" s="220" t="s">
        <v>182</v>
      </c>
      <c r="E8" s="222" t="s">
        <v>190</v>
      </c>
      <c r="F8" s="223">
        <v>11.41</v>
      </c>
      <c r="G8" s="224">
        <v>51</v>
      </c>
      <c r="H8" s="217">
        <v>30476</v>
      </c>
      <c r="I8" s="216">
        <v>15579</v>
      </c>
      <c r="J8" s="218">
        <f t="shared" si="1"/>
        <v>49307</v>
      </c>
      <c r="K8" s="225">
        <f>ROUND(12*(1/F8*H8+1/G8*I8),0)</f>
        <v>35718</v>
      </c>
      <c r="L8" s="216">
        <v>681</v>
      </c>
    </row>
    <row r="9" spans="1:12" x14ac:dyDescent="0.2">
      <c r="A9" s="220" t="s">
        <v>191</v>
      </c>
      <c r="B9" s="220" t="s">
        <v>192</v>
      </c>
      <c r="C9" s="221" t="s">
        <v>188</v>
      </c>
      <c r="D9" s="220" t="s">
        <v>182</v>
      </c>
      <c r="E9" s="222" t="s">
        <v>193</v>
      </c>
      <c r="F9" s="223">
        <v>13.43</v>
      </c>
      <c r="G9" s="224">
        <v>51</v>
      </c>
      <c r="H9" s="217">
        <v>30476</v>
      </c>
      <c r="I9" s="216">
        <v>15579</v>
      </c>
      <c r="J9" s="218">
        <f t="shared" si="1"/>
        <v>42744</v>
      </c>
      <c r="K9" s="225">
        <f t="shared" ref="K9:K10" si="2">ROUND(12*(1/F9*H9+1/G9*I9),0)</f>
        <v>30897</v>
      </c>
      <c r="L9" s="216">
        <v>681</v>
      </c>
    </row>
    <row r="10" spans="1:12" x14ac:dyDescent="0.2">
      <c r="A10" s="220" t="s">
        <v>191</v>
      </c>
      <c r="B10" s="220" t="s">
        <v>192</v>
      </c>
      <c r="C10" s="221" t="s">
        <v>188</v>
      </c>
      <c r="D10" s="220" t="s">
        <v>182</v>
      </c>
      <c r="E10" s="222" t="s">
        <v>194</v>
      </c>
      <c r="F10" s="223">
        <v>11.41</v>
      </c>
      <c r="G10" s="224">
        <v>51</v>
      </c>
      <c r="H10" s="217">
        <v>30476</v>
      </c>
      <c r="I10" s="216">
        <v>15579</v>
      </c>
      <c r="J10" s="218">
        <f t="shared" si="1"/>
        <v>49307</v>
      </c>
      <c r="K10" s="225">
        <f t="shared" si="2"/>
        <v>35718</v>
      </c>
      <c r="L10" s="216">
        <v>681</v>
      </c>
    </row>
    <row r="11" spans="1:12" x14ac:dyDescent="0.2">
      <c r="A11" s="220" t="s">
        <v>195</v>
      </c>
      <c r="B11" s="220" t="s">
        <v>180</v>
      </c>
      <c r="C11" s="221" t="s">
        <v>196</v>
      </c>
      <c r="D11" s="220" t="s">
        <v>182</v>
      </c>
      <c r="E11" s="222" t="s">
        <v>197</v>
      </c>
      <c r="F11" s="223">
        <v>13.43</v>
      </c>
      <c r="G11" s="224">
        <v>51</v>
      </c>
      <c r="H11" s="217">
        <v>30476</v>
      </c>
      <c r="I11" s="216">
        <v>15579</v>
      </c>
      <c r="J11" s="218">
        <f t="shared" si="1"/>
        <v>42744</v>
      </c>
      <c r="K11" s="225">
        <f t="shared" si="0"/>
        <v>30897</v>
      </c>
      <c r="L11" s="226">
        <v>681</v>
      </c>
    </row>
    <row r="12" spans="1:12" x14ac:dyDescent="0.2">
      <c r="A12" s="220" t="s">
        <v>195</v>
      </c>
      <c r="B12" s="220" t="s">
        <v>180</v>
      </c>
      <c r="C12" s="221" t="s">
        <v>196</v>
      </c>
      <c r="D12" s="220" t="s">
        <v>182</v>
      </c>
      <c r="E12" s="222" t="s">
        <v>198</v>
      </c>
      <c r="F12" s="223">
        <v>11.41</v>
      </c>
      <c r="G12" s="224">
        <v>51</v>
      </c>
      <c r="H12" s="217">
        <v>30476</v>
      </c>
      <c r="I12" s="216">
        <v>15579</v>
      </c>
      <c r="J12" s="218">
        <f t="shared" si="1"/>
        <v>49307</v>
      </c>
      <c r="K12" s="225">
        <f t="shared" si="0"/>
        <v>35718</v>
      </c>
      <c r="L12" s="216">
        <v>681</v>
      </c>
    </row>
    <row r="13" spans="1:12" x14ac:dyDescent="0.2">
      <c r="A13" s="220" t="s">
        <v>199</v>
      </c>
      <c r="B13" s="220" t="s">
        <v>180</v>
      </c>
      <c r="C13" s="221" t="s">
        <v>200</v>
      </c>
      <c r="D13" s="220" t="s">
        <v>182</v>
      </c>
      <c r="E13" s="222" t="s">
        <v>201</v>
      </c>
      <c r="F13" s="223">
        <v>13.43</v>
      </c>
      <c r="G13" s="224">
        <v>51</v>
      </c>
      <c r="H13" s="217">
        <v>30476</v>
      </c>
      <c r="I13" s="216">
        <v>15579</v>
      </c>
      <c r="J13" s="218">
        <f t="shared" si="1"/>
        <v>42744</v>
      </c>
      <c r="K13" s="225">
        <f>ROUND(12*(1/F13*H13+1/G13*I13),0)</f>
        <v>30897</v>
      </c>
      <c r="L13" s="226">
        <v>681</v>
      </c>
    </row>
    <row r="14" spans="1:12" ht="13.5" thickBot="1" x14ac:dyDescent="0.25">
      <c r="A14" s="257" t="s">
        <v>199</v>
      </c>
      <c r="B14" s="257" t="s">
        <v>180</v>
      </c>
      <c r="C14" s="258" t="s">
        <v>200</v>
      </c>
      <c r="D14" s="257" t="s">
        <v>182</v>
      </c>
      <c r="E14" s="259" t="s">
        <v>202</v>
      </c>
      <c r="F14" s="260">
        <v>11.41</v>
      </c>
      <c r="G14" s="261">
        <v>51</v>
      </c>
      <c r="H14" s="227">
        <v>30476</v>
      </c>
      <c r="I14" s="228">
        <v>15579</v>
      </c>
      <c r="J14" s="229">
        <f t="shared" si="1"/>
        <v>49307</v>
      </c>
      <c r="K14" s="262">
        <f>ROUND(12*(1/F14*H14+1/G14*I14),0)</f>
        <v>35718</v>
      </c>
      <c r="L14" s="228">
        <v>681</v>
      </c>
    </row>
    <row r="15" spans="1:12" ht="13.5" thickBot="1" x14ac:dyDescent="0.25">
      <c r="A15" s="230"/>
      <c r="B15" s="230"/>
      <c r="C15" s="231"/>
      <c r="D15" s="231"/>
      <c r="E15" s="232"/>
      <c r="F15" s="233"/>
      <c r="G15" s="233"/>
      <c r="H15" s="219"/>
      <c r="I15" s="219"/>
      <c r="J15" s="219"/>
      <c r="K15" s="219"/>
      <c r="L15" s="234"/>
    </row>
    <row r="16" spans="1:12" ht="13.5" thickBot="1" x14ac:dyDescent="0.25">
      <c r="A16" s="235" t="s">
        <v>203</v>
      </c>
      <c r="B16" s="235" t="s">
        <v>203</v>
      </c>
      <c r="C16" s="236"/>
      <c r="D16" s="236"/>
      <c r="E16" s="237"/>
      <c r="F16" s="238"/>
      <c r="G16" s="238"/>
      <c r="H16" s="239"/>
      <c r="I16" s="239"/>
      <c r="J16" s="240"/>
      <c r="K16" s="239"/>
      <c r="L16" s="241"/>
    </row>
    <row r="17" spans="1:12" x14ac:dyDescent="0.2">
      <c r="A17" s="207" t="s">
        <v>204</v>
      </c>
      <c r="B17" s="207" t="s">
        <v>205</v>
      </c>
      <c r="C17" s="208" t="s">
        <v>206</v>
      </c>
      <c r="D17" s="207" t="s">
        <v>207</v>
      </c>
      <c r="E17" s="209" t="s">
        <v>208</v>
      </c>
      <c r="F17" s="242">
        <v>3.51</v>
      </c>
      <c r="G17" s="243">
        <v>20</v>
      </c>
      <c r="H17" s="212">
        <v>31037</v>
      </c>
      <c r="I17" s="213">
        <v>16966</v>
      </c>
      <c r="J17" s="214">
        <f>ROUND(12*1.3614*(1/F17*H17+1/G17*I17)+L17,0)</f>
        <v>158965</v>
      </c>
      <c r="K17" s="215">
        <f t="shared" si="0"/>
        <v>116289</v>
      </c>
      <c r="L17" s="216">
        <v>649</v>
      </c>
    </row>
    <row r="18" spans="1:12" x14ac:dyDescent="0.2">
      <c r="A18" s="220" t="s">
        <v>204</v>
      </c>
      <c r="B18" s="220" t="s">
        <v>205</v>
      </c>
      <c r="C18" s="221" t="s">
        <v>206</v>
      </c>
      <c r="D18" s="207" t="s">
        <v>207</v>
      </c>
      <c r="E18" s="222" t="s">
        <v>209</v>
      </c>
      <c r="F18" s="223">
        <v>7.02</v>
      </c>
      <c r="G18" s="224">
        <v>40</v>
      </c>
      <c r="H18" s="217">
        <v>31037</v>
      </c>
      <c r="I18" s="216">
        <v>16966</v>
      </c>
      <c r="J18" s="218">
        <f>ROUND(12*1.3614*(1/F18*H18+1/G18*I18)+L18,0)</f>
        <v>79807</v>
      </c>
      <c r="K18" s="225">
        <f t="shared" si="0"/>
        <v>58145</v>
      </c>
      <c r="L18" s="226">
        <v>649</v>
      </c>
    </row>
    <row r="19" spans="1:12" x14ac:dyDescent="0.2">
      <c r="A19" s="244" t="s">
        <v>210</v>
      </c>
      <c r="B19" s="244" t="s">
        <v>211</v>
      </c>
      <c r="C19" s="231" t="s">
        <v>206</v>
      </c>
      <c r="D19" s="207" t="s">
        <v>207</v>
      </c>
      <c r="E19" s="245" t="s">
        <v>212</v>
      </c>
      <c r="F19" s="246">
        <v>3.51</v>
      </c>
      <c r="G19" s="247">
        <v>20</v>
      </c>
      <c r="H19" s="217">
        <v>31037</v>
      </c>
      <c r="I19" s="216">
        <v>16966</v>
      </c>
      <c r="J19" s="218">
        <f t="shared" ref="J19:J24" si="3">ROUND(12*1.3614*(1/F19*H19+1/G19*I19)+L19,0)</f>
        <v>158965</v>
      </c>
      <c r="K19" s="248">
        <f t="shared" si="0"/>
        <v>116289</v>
      </c>
      <c r="L19" s="249">
        <v>649</v>
      </c>
    </row>
    <row r="20" spans="1:12" x14ac:dyDescent="0.2">
      <c r="A20" s="220" t="s">
        <v>210</v>
      </c>
      <c r="B20" s="220" t="s">
        <v>211</v>
      </c>
      <c r="C20" s="221" t="s">
        <v>206</v>
      </c>
      <c r="D20" s="207" t="s">
        <v>207</v>
      </c>
      <c r="E20" s="222" t="s">
        <v>213</v>
      </c>
      <c r="F20" s="223">
        <v>7.02</v>
      </c>
      <c r="G20" s="224">
        <v>40</v>
      </c>
      <c r="H20" s="217">
        <v>31037</v>
      </c>
      <c r="I20" s="216">
        <v>16966</v>
      </c>
      <c r="J20" s="218">
        <f t="shared" si="3"/>
        <v>79807</v>
      </c>
      <c r="K20" s="225">
        <f t="shared" si="0"/>
        <v>58145</v>
      </c>
      <c r="L20" s="226">
        <v>649</v>
      </c>
    </row>
    <row r="21" spans="1:12" x14ac:dyDescent="0.2">
      <c r="A21" s="220" t="s">
        <v>214</v>
      </c>
      <c r="B21" s="220" t="s">
        <v>215</v>
      </c>
      <c r="C21" s="221" t="s">
        <v>216</v>
      </c>
      <c r="D21" s="220" t="s">
        <v>217</v>
      </c>
      <c r="E21" s="222" t="s">
        <v>208</v>
      </c>
      <c r="F21" s="223">
        <v>3.51</v>
      </c>
      <c r="G21" s="224">
        <v>20</v>
      </c>
      <c r="H21" s="217">
        <v>31037</v>
      </c>
      <c r="I21" s="216">
        <v>16966</v>
      </c>
      <c r="J21" s="218">
        <f t="shared" si="3"/>
        <v>158965</v>
      </c>
      <c r="K21" s="225">
        <f t="shared" si="0"/>
        <v>116289</v>
      </c>
      <c r="L21" s="226">
        <v>649</v>
      </c>
    </row>
    <row r="22" spans="1:12" x14ac:dyDescent="0.2">
      <c r="A22" s="220" t="s">
        <v>214</v>
      </c>
      <c r="B22" s="220" t="s">
        <v>215</v>
      </c>
      <c r="C22" s="221" t="s">
        <v>216</v>
      </c>
      <c r="D22" s="220" t="s">
        <v>217</v>
      </c>
      <c r="E22" s="222" t="s">
        <v>209</v>
      </c>
      <c r="F22" s="223">
        <v>7.02</v>
      </c>
      <c r="G22" s="224">
        <v>40</v>
      </c>
      <c r="H22" s="217">
        <v>31037</v>
      </c>
      <c r="I22" s="216">
        <v>16966</v>
      </c>
      <c r="J22" s="218">
        <f t="shared" si="3"/>
        <v>79807</v>
      </c>
      <c r="K22" s="225">
        <f t="shared" si="0"/>
        <v>58145</v>
      </c>
      <c r="L22" s="226">
        <v>649</v>
      </c>
    </row>
    <row r="23" spans="1:12" x14ac:dyDescent="0.2">
      <c r="A23" s="250" t="s">
        <v>218</v>
      </c>
      <c r="B23" s="250" t="s">
        <v>219</v>
      </c>
      <c r="C23" s="251" t="s">
        <v>216</v>
      </c>
      <c r="D23" s="250" t="s">
        <v>217</v>
      </c>
      <c r="E23" s="252" t="s">
        <v>212</v>
      </c>
      <c r="F23" s="253">
        <v>3.51</v>
      </c>
      <c r="G23" s="254">
        <v>20</v>
      </c>
      <c r="H23" s="217">
        <v>31037</v>
      </c>
      <c r="I23" s="216">
        <v>16966</v>
      </c>
      <c r="J23" s="218">
        <f t="shared" si="3"/>
        <v>158965</v>
      </c>
      <c r="K23" s="255">
        <f t="shared" si="0"/>
        <v>116289</v>
      </c>
      <c r="L23" s="256">
        <v>649</v>
      </c>
    </row>
    <row r="24" spans="1:12" ht="13.5" thickBot="1" x14ac:dyDescent="0.25">
      <c r="A24" s="257" t="s">
        <v>218</v>
      </c>
      <c r="B24" s="257" t="s">
        <v>219</v>
      </c>
      <c r="C24" s="258" t="s">
        <v>216</v>
      </c>
      <c r="D24" s="257" t="s">
        <v>217</v>
      </c>
      <c r="E24" s="259" t="s">
        <v>213</v>
      </c>
      <c r="F24" s="260">
        <v>7.02</v>
      </c>
      <c r="G24" s="261">
        <v>40</v>
      </c>
      <c r="H24" s="227">
        <v>31037</v>
      </c>
      <c r="I24" s="228">
        <v>16966</v>
      </c>
      <c r="J24" s="229">
        <f t="shared" si="3"/>
        <v>79807</v>
      </c>
      <c r="K24" s="262">
        <f t="shared" si="0"/>
        <v>58145</v>
      </c>
      <c r="L24" s="263">
        <v>649</v>
      </c>
    </row>
    <row r="25" spans="1:12" ht="13.5" thickBot="1" x14ac:dyDescent="0.25">
      <c r="A25" s="230"/>
      <c r="B25" s="230"/>
      <c r="C25" s="231"/>
      <c r="D25" s="231"/>
      <c r="E25" s="232"/>
      <c r="F25" s="233"/>
      <c r="G25" s="233"/>
      <c r="H25" s="219"/>
      <c r="I25" s="219"/>
      <c r="J25" s="219"/>
      <c r="K25" s="219"/>
      <c r="L25" s="234"/>
    </row>
    <row r="26" spans="1:12" ht="13.5" thickBot="1" x14ac:dyDescent="0.25">
      <c r="A26" s="235" t="s">
        <v>220</v>
      </c>
      <c r="B26" s="235" t="s">
        <v>220</v>
      </c>
      <c r="C26" s="236"/>
      <c r="D26" s="236"/>
      <c r="E26" s="237"/>
      <c r="F26" s="238"/>
      <c r="G26" s="238"/>
      <c r="H26" s="239"/>
      <c r="I26" s="239"/>
      <c r="J26" s="240"/>
      <c r="K26" s="239"/>
      <c r="L26" s="241"/>
    </row>
    <row r="27" spans="1:12" x14ac:dyDescent="0.2">
      <c r="A27" s="264" t="s">
        <v>221</v>
      </c>
      <c r="B27" s="264" t="s">
        <v>222</v>
      </c>
      <c r="C27" s="265" t="s">
        <v>223</v>
      </c>
      <c r="D27" s="264" t="s">
        <v>224</v>
      </c>
      <c r="E27" s="222" t="s">
        <v>225</v>
      </c>
      <c r="F27" s="223">
        <v>11.55</v>
      </c>
      <c r="G27" s="224">
        <v>53</v>
      </c>
      <c r="H27" s="212">
        <v>31037</v>
      </c>
      <c r="I27" s="213">
        <v>16219</v>
      </c>
      <c r="J27" s="214">
        <f>ROUND(12*1.3614*(1/F27*H27+1/G27*I27)+L27,0)</f>
        <v>49421</v>
      </c>
      <c r="K27" s="225">
        <f t="shared" si="0"/>
        <v>35918</v>
      </c>
      <c r="L27" s="226">
        <v>522</v>
      </c>
    </row>
    <row r="28" spans="1:12" x14ac:dyDescent="0.2">
      <c r="A28" s="264" t="s">
        <v>226</v>
      </c>
      <c r="B28" s="264" t="s">
        <v>227</v>
      </c>
      <c r="C28" s="265" t="s">
        <v>228</v>
      </c>
      <c r="D28" s="264" t="s">
        <v>224</v>
      </c>
      <c r="E28" s="222" t="s">
        <v>229</v>
      </c>
      <c r="F28" s="223">
        <v>10.5</v>
      </c>
      <c r="G28" s="224">
        <v>53</v>
      </c>
      <c r="H28" s="217">
        <v>31037</v>
      </c>
      <c r="I28" s="226">
        <v>16219</v>
      </c>
      <c r="J28" s="218">
        <f>ROUND(12*1.3614*(1/F28*H28+1/G28*I28)+L28,0)</f>
        <v>53811</v>
      </c>
      <c r="K28" s="225">
        <f t="shared" si="0"/>
        <v>39143</v>
      </c>
      <c r="L28" s="226">
        <v>522</v>
      </c>
    </row>
    <row r="29" spans="1:12" x14ac:dyDescent="0.2">
      <c r="A29" s="264" t="s">
        <v>230</v>
      </c>
      <c r="B29" s="264" t="s">
        <v>231</v>
      </c>
      <c r="C29" s="265" t="s">
        <v>232</v>
      </c>
      <c r="D29" s="264" t="s">
        <v>224</v>
      </c>
      <c r="E29" s="222" t="s">
        <v>233</v>
      </c>
      <c r="F29" s="223">
        <v>10.77</v>
      </c>
      <c r="G29" s="224">
        <v>53</v>
      </c>
      <c r="H29" s="217">
        <v>31037</v>
      </c>
      <c r="I29" s="226">
        <v>16219</v>
      </c>
      <c r="J29" s="218">
        <f t="shared" ref="J29:J46" si="4">ROUND(12*1.3614*(1/F29*H29+1/G29*I29)+L29,0)</f>
        <v>52601</v>
      </c>
      <c r="K29" s="225">
        <f t="shared" si="0"/>
        <v>38254</v>
      </c>
      <c r="L29" s="226">
        <v>522</v>
      </c>
    </row>
    <row r="30" spans="1:12" x14ac:dyDescent="0.2">
      <c r="A30" s="264" t="s">
        <v>234</v>
      </c>
      <c r="B30" s="264" t="s">
        <v>235</v>
      </c>
      <c r="C30" s="265" t="s">
        <v>236</v>
      </c>
      <c r="D30" s="264" t="s">
        <v>224</v>
      </c>
      <c r="E30" s="222" t="s">
        <v>237</v>
      </c>
      <c r="F30" s="223">
        <v>10.77</v>
      </c>
      <c r="G30" s="224">
        <v>53</v>
      </c>
      <c r="H30" s="217">
        <v>31037</v>
      </c>
      <c r="I30" s="226">
        <v>16219</v>
      </c>
      <c r="J30" s="218">
        <f t="shared" si="4"/>
        <v>52601</v>
      </c>
      <c r="K30" s="225">
        <f t="shared" si="0"/>
        <v>38254</v>
      </c>
      <c r="L30" s="226">
        <v>522</v>
      </c>
    </row>
    <row r="31" spans="1:12" x14ac:dyDescent="0.2">
      <c r="A31" s="220" t="s">
        <v>238</v>
      </c>
      <c r="B31" s="220" t="s">
        <v>239</v>
      </c>
      <c r="C31" s="221" t="s">
        <v>240</v>
      </c>
      <c r="D31" s="220" t="s">
        <v>224</v>
      </c>
      <c r="E31" s="222" t="s">
        <v>241</v>
      </c>
      <c r="F31" s="223">
        <v>15.75</v>
      </c>
      <c r="G31" s="224">
        <v>53</v>
      </c>
      <c r="H31" s="217">
        <v>31037</v>
      </c>
      <c r="I31" s="226">
        <v>16219</v>
      </c>
      <c r="J31" s="218">
        <f t="shared" si="4"/>
        <v>37715</v>
      </c>
      <c r="K31" s="225">
        <f t="shared" si="0"/>
        <v>27319</v>
      </c>
      <c r="L31" s="226">
        <v>522</v>
      </c>
    </row>
    <row r="32" spans="1:12" x14ac:dyDescent="0.2">
      <c r="A32" s="220" t="s">
        <v>238</v>
      </c>
      <c r="B32" s="220" t="s">
        <v>239</v>
      </c>
      <c r="C32" s="221" t="s">
        <v>240</v>
      </c>
      <c r="D32" s="220" t="s">
        <v>224</v>
      </c>
      <c r="E32" s="222" t="s">
        <v>242</v>
      </c>
      <c r="F32" s="223">
        <v>45</v>
      </c>
      <c r="G32" s="224">
        <v>151.43</v>
      </c>
      <c r="H32" s="217">
        <v>31037</v>
      </c>
      <c r="I32" s="226">
        <v>16219</v>
      </c>
      <c r="J32" s="218">
        <f t="shared" si="4"/>
        <v>13539</v>
      </c>
      <c r="K32" s="225">
        <f t="shared" si="0"/>
        <v>9562</v>
      </c>
      <c r="L32" s="226">
        <v>522</v>
      </c>
    </row>
    <row r="33" spans="1:12" x14ac:dyDescent="0.2">
      <c r="A33" s="220" t="s">
        <v>243</v>
      </c>
      <c r="B33" s="220" t="s">
        <v>239</v>
      </c>
      <c r="C33" s="221" t="s">
        <v>244</v>
      </c>
      <c r="D33" s="220" t="s">
        <v>224</v>
      </c>
      <c r="E33" s="222" t="s">
        <v>245</v>
      </c>
      <c r="F33" s="223">
        <v>12.08</v>
      </c>
      <c r="G33" s="224">
        <v>53</v>
      </c>
      <c r="H33" s="217">
        <v>31037</v>
      </c>
      <c r="I33" s="226">
        <v>16219</v>
      </c>
      <c r="J33" s="218">
        <f t="shared" si="4"/>
        <v>47495</v>
      </c>
      <c r="K33" s="225">
        <f t="shared" si="0"/>
        <v>34504</v>
      </c>
      <c r="L33" s="226">
        <v>522</v>
      </c>
    </row>
    <row r="34" spans="1:12" x14ac:dyDescent="0.2">
      <c r="A34" s="220" t="s">
        <v>246</v>
      </c>
      <c r="B34" s="220" t="s">
        <v>239</v>
      </c>
      <c r="C34" s="221" t="s">
        <v>247</v>
      </c>
      <c r="D34" s="220" t="s">
        <v>224</v>
      </c>
      <c r="E34" s="222" t="s">
        <v>248</v>
      </c>
      <c r="F34" s="223">
        <v>10.5</v>
      </c>
      <c r="G34" s="224">
        <v>53</v>
      </c>
      <c r="H34" s="217">
        <v>31037</v>
      </c>
      <c r="I34" s="226">
        <v>16219</v>
      </c>
      <c r="J34" s="218">
        <f t="shared" si="4"/>
        <v>53811</v>
      </c>
      <c r="K34" s="225">
        <f t="shared" si="0"/>
        <v>39143</v>
      </c>
      <c r="L34" s="226">
        <v>522</v>
      </c>
    </row>
    <row r="35" spans="1:12" x14ac:dyDescent="0.2">
      <c r="A35" s="220" t="s">
        <v>249</v>
      </c>
      <c r="B35" s="220" t="s">
        <v>239</v>
      </c>
      <c r="C35" s="221" t="s">
        <v>181</v>
      </c>
      <c r="D35" s="220" t="s">
        <v>224</v>
      </c>
      <c r="E35" s="222" t="s">
        <v>250</v>
      </c>
      <c r="F35" s="223">
        <v>12.08</v>
      </c>
      <c r="G35" s="224">
        <v>53</v>
      </c>
      <c r="H35" s="217">
        <v>31037</v>
      </c>
      <c r="I35" s="226">
        <v>16219</v>
      </c>
      <c r="J35" s="218">
        <f t="shared" si="4"/>
        <v>47495</v>
      </c>
      <c r="K35" s="225">
        <f t="shared" si="0"/>
        <v>34504</v>
      </c>
      <c r="L35" s="226">
        <v>522</v>
      </c>
    </row>
    <row r="36" spans="1:12" x14ac:dyDescent="0.2">
      <c r="A36" s="220" t="s">
        <v>249</v>
      </c>
      <c r="B36" s="220" t="s">
        <v>239</v>
      </c>
      <c r="C36" s="221" t="s">
        <v>181</v>
      </c>
      <c r="D36" s="220" t="s">
        <v>224</v>
      </c>
      <c r="E36" s="222" t="s">
        <v>251</v>
      </c>
      <c r="F36" s="223">
        <v>34.51</v>
      </c>
      <c r="G36" s="224">
        <v>151.43</v>
      </c>
      <c r="H36" s="217">
        <v>31037</v>
      </c>
      <c r="I36" s="226">
        <v>16219</v>
      </c>
      <c r="J36" s="218">
        <f t="shared" si="4"/>
        <v>16964</v>
      </c>
      <c r="K36" s="225">
        <f t="shared" si="0"/>
        <v>12078</v>
      </c>
      <c r="L36" s="226">
        <v>522</v>
      </c>
    </row>
    <row r="37" spans="1:12" x14ac:dyDescent="0.2">
      <c r="A37" s="220" t="s">
        <v>252</v>
      </c>
      <c r="B37" s="220" t="s">
        <v>253</v>
      </c>
      <c r="C37" s="221" t="s">
        <v>240</v>
      </c>
      <c r="D37" s="220" t="s">
        <v>224</v>
      </c>
      <c r="E37" s="222" t="s">
        <v>254</v>
      </c>
      <c r="F37" s="223">
        <v>10.5</v>
      </c>
      <c r="G37" s="224">
        <v>53</v>
      </c>
      <c r="H37" s="217">
        <v>31037</v>
      </c>
      <c r="I37" s="226">
        <v>16219</v>
      </c>
      <c r="J37" s="218">
        <f t="shared" si="4"/>
        <v>53811</v>
      </c>
      <c r="K37" s="225">
        <f t="shared" si="0"/>
        <v>39143</v>
      </c>
      <c r="L37" s="226">
        <v>522</v>
      </c>
    </row>
    <row r="38" spans="1:12" x14ac:dyDescent="0.2">
      <c r="A38" s="220" t="s">
        <v>255</v>
      </c>
      <c r="B38" s="220" t="s">
        <v>253</v>
      </c>
      <c r="C38" s="221" t="s">
        <v>244</v>
      </c>
      <c r="D38" s="220" t="s">
        <v>224</v>
      </c>
      <c r="E38" s="222" t="s">
        <v>256</v>
      </c>
      <c r="F38" s="223">
        <v>10.5</v>
      </c>
      <c r="G38" s="224">
        <v>53</v>
      </c>
      <c r="H38" s="217">
        <v>31037</v>
      </c>
      <c r="I38" s="226">
        <v>16219</v>
      </c>
      <c r="J38" s="218">
        <f t="shared" si="4"/>
        <v>53811</v>
      </c>
      <c r="K38" s="225">
        <f t="shared" si="0"/>
        <v>39143</v>
      </c>
      <c r="L38" s="226">
        <v>522</v>
      </c>
    </row>
    <row r="39" spans="1:12" x14ac:dyDescent="0.2">
      <c r="A39" s="220" t="s">
        <v>257</v>
      </c>
      <c r="B39" s="220" t="s">
        <v>258</v>
      </c>
      <c r="C39" s="221" t="s">
        <v>240</v>
      </c>
      <c r="D39" s="220" t="s">
        <v>224</v>
      </c>
      <c r="E39" s="222" t="s">
        <v>259</v>
      </c>
      <c r="F39" s="223">
        <v>10.5</v>
      </c>
      <c r="G39" s="224">
        <v>53</v>
      </c>
      <c r="H39" s="217">
        <v>31037</v>
      </c>
      <c r="I39" s="226">
        <v>16219</v>
      </c>
      <c r="J39" s="218">
        <f t="shared" si="4"/>
        <v>53811</v>
      </c>
      <c r="K39" s="225">
        <f t="shared" si="0"/>
        <v>39143</v>
      </c>
      <c r="L39" s="226">
        <v>522</v>
      </c>
    </row>
    <row r="40" spans="1:12" x14ac:dyDescent="0.2">
      <c r="A40" s="264" t="s">
        <v>260</v>
      </c>
      <c r="B40" s="264" t="s">
        <v>261</v>
      </c>
      <c r="C40" s="265" t="s">
        <v>236</v>
      </c>
      <c r="D40" s="264" t="s">
        <v>224</v>
      </c>
      <c r="E40" s="222" t="s">
        <v>262</v>
      </c>
      <c r="F40" s="223">
        <v>16.46</v>
      </c>
      <c r="G40" s="224">
        <v>53</v>
      </c>
      <c r="H40" s="217">
        <v>31037</v>
      </c>
      <c r="I40" s="226">
        <v>16219</v>
      </c>
      <c r="J40" s="218">
        <f t="shared" si="4"/>
        <v>36326</v>
      </c>
      <c r="K40" s="225">
        <f t="shared" si="0"/>
        <v>26299</v>
      </c>
      <c r="L40" s="226">
        <v>522</v>
      </c>
    </row>
    <row r="41" spans="1:12" x14ac:dyDescent="0.2">
      <c r="A41" s="264" t="s">
        <v>263</v>
      </c>
      <c r="B41" s="264" t="s">
        <v>261</v>
      </c>
      <c r="C41" s="265" t="s">
        <v>264</v>
      </c>
      <c r="D41" s="264" t="s">
        <v>224</v>
      </c>
      <c r="E41" s="222" t="s">
        <v>265</v>
      </c>
      <c r="F41" s="223">
        <v>12.16</v>
      </c>
      <c r="G41" s="224">
        <v>53</v>
      </c>
      <c r="H41" s="217">
        <v>31037</v>
      </c>
      <c r="I41" s="226">
        <v>16219</v>
      </c>
      <c r="J41" s="218">
        <f t="shared" si="4"/>
        <v>47219</v>
      </c>
      <c r="K41" s="225">
        <f t="shared" si="0"/>
        <v>34301</v>
      </c>
      <c r="L41" s="226">
        <v>522</v>
      </c>
    </row>
    <row r="42" spans="1:12" x14ac:dyDescent="0.2">
      <c r="A42" s="264" t="s">
        <v>263</v>
      </c>
      <c r="B42" s="264" t="s">
        <v>261</v>
      </c>
      <c r="C42" s="265" t="s">
        <v>264</v>
      </c>
      <c r="D42" s="264" t="s">
        <v>224</v>
      </c>
      <c r="E42" s="222" t="s">
        <v>266</v>
      </c>
      <c r="F42" s="223">
        <v>19</v>
      </c>
      <c r="G42" s="224">
        <v>82.81</v>
      </c>
      <c r="H42" s="217">
        <v>31037</v>
      </c>
      <c r="I42" s="226">
        <v>16219</v>
      </c>
      <c r="J42" s="218">
        <f t="shared" si="4"/>
        <v>30408</v>
      </c>
      <c r="K42" s="225">
        <f t="shared" si="0"/>
        <v>21953</v>
      </c>
      <c r="L42" s="226">
        <v>522</v>
      </c>
    </row>
    <row r="43" spans="1:12" x14ac:dyDescent="0.2">
      <c r="A43" s="264" t="s">
        <v>267</v>
      </c>
      <c r="B43" s="264" t="s">
        <v>268</v>
      </c>
      <c r="C43" s="265" t="s">
        <v>236</v>
      </c>
      <c r="D43" s="264" t="s">
        <v>224</v>
      </c>
      <c r="E43" s="222" t="s">
        <v>269</v>
      </c>
      <c r="F43" s="223">
        <v>11.05</v>
      </c>
      <c r="G43" s="224">
        <v>53</v>
      </c>
      <c r="H43" s="217">
        <v>31037</v>
      </c>
      <c r="I43" s="226">
        <v>16219</v>
      </c>
      <c r="J43" s="218">
        <f t="shared" si="4"/>
        <v>51408</v>
      </c>
      <c r="K43" s="225">
        <f t="shared" si="0"/>
        <v>37378</v>
      </c>
      <c r="L43" s="226">
        <v>522</v>
      </c>
    </row>
    <row r="44" spans="1:12" x14ac:dyDescent="0.2">
      <c r="A44" s="264" t="s">
        <v>267</v>
      </c>
      <c r="B44" s="264" t="s">
        <v>268</v>
      </c>
      <c r="C44" s="265" t="s">
        <v>236</v>
      </c>
      <c r="D44" s="264" t="s">
        <v>224</v>
      </c>
      <c r="E44" s="222" t="s">
        <v>270</v>
      </c>
      <c r="F44" s="223">
        <v>19.05</v>
      </c>
      <c r="G44" s="224">
        <v>91.38</v>
      </c>
      <c r="H44" s="217">
        <v>31037</v>
      </c>
      <c r="I44" s="226">
        <v>16219</v>
      </c>
      <c r="J44" s="218">
        <f t="shared" si="4"/>
        <v>30038</v>
      </c>
      <c r="K44" s="225">
        <f t="shared" si="0"/>
        <v>21681</v>
      </c>
      <c r="L44" s="226">
        <v>522</v>
      </c>
    </row>
    <row r="45" spans="1:12" x14ac:dyDescent="0.2">
      <c r="A45" s="266" t="s">
        <v>271</v>
      </c>
      <c r="B45" s="266" t="s">
        <v>272</v>
      </c>
      <c r="C45" s="267" t="s">
        <v>216</v>
      </c>
      <c r="D45" s="266" t="s">
        <v>224</v>
      </c>
      <c r="E45" s="252" t="s">
        <v>273</v>
      </c>
      <c r="F45" s="253">
        <v>15.2</v>
      </c>
      <c r="G45" s="254">
        <v>53</v>
      </c>
      <c r="H45" s="217">
        <v>31037</v>
      </c>
      <c r="I45" s="226">
        <v>16219</v>
      </c>
      <c r="J45" s="218">
        <f t="shared" si="4"/>
        <v>38880</v>
      </c>
      <c r="K45" s="225">
        <f t="shared" si="0"/>
        <v>28175</v>
      </c>
      <c r="L45" s="226">
        <v>522</v>
      </c>
    </row>
    <row r="46" spans="1:12" ht="13.5" thickBot="1" x14ac:dyDescent="0.25">
      <c r="A46" s="257" t="s">
        <v>271</v>
      </c>
      <c r="B46" s="257" t="s">
        <v>272</v>
      </c>
      <c r="C46" s="258" t="s">
        <v>216</v>
      </c>
      <c r="D46" s="257" t="s">
        <v>224</v>
      </c>
      <c r="E46" s="259" t="s">
        <v>274</v>
      </c>
      <c r="F46" s="260">
        <v>43.43</v>
      </c>
      <c r="G46" s="261">
        <v>151.43</v>
      </c>
      <c r="H46" s="227">
        <v>31037</v>
      </c>
      <c r="I46" s="263">
        <v>16219</v>
      </c>
      <c r="J46" s="229">
        <f t="shared" si="4"/>
        <v>13947</v>
      </c>
      <c r="K46" s="262">
        <f t="shared" si="0"/>
        <v>9861</v>
      </c>
      <c r="L46" s="263">
        <v>522</v>
      </c>
    </row>
    <row r="47" spans="1:12" ht="13.5" thickBot="1" x14ac:dyDescent="0.25">
      <c r="A47" s="230"/>
      <c r="B47" s="230"/>
      <c r="C47" s="231"/>
      <c r="D47" s="231"/>
      <c r="E47" s="232"/>
      <c r="F47" s="233"/>
      <c r="G47" s="233"/>
      <c r="H47" s="219"/>
      <c r="I47" s="219"/>
      <c r="J47" s="219"/>
      <c r="K47" s="219"/>
      <c r="L47" s="234"/>
    </row>
    <row r="48" spans="1:12" ht="13.5" thickBot="1" x14ac:dyDescent="0.25">
      <c r="A48" s="235" t="s">
        <v>275</v>
      </c>
      <c r="B48" s="235"/>
      <c r="C48" s="236"/>
      <c r="D48" s="236"/>
      <c r="E48" s="237"/>
      <c r="F48" s="238"/>
      <c r="G48" s="238"/>
      <c r="H48" s="239"/>
      <c r="I48" s="239"/>
      <c r="J48" s="239"/>
      <c r="K48" s="239"/>
      <c r="L48" s="241"/>
    </row>
    <row r="49" spans="1:12" x14ac:dyDescent="0.2">
      <c r="A49" s="268" t="s">
        <v>276</v>
      </c>
      <c r="B49" s="268" t="s">
        <v>277</v>
      </c>
      <c r="C49" s="269" t="s">
        <v>216</v>
      </c>
      <c r="D49" s="268" t="s">
        <v>278</v>
      </c>
      <c r="E49" s="270" t="s">
        <v>279</v>
      </c>
      <c r="F49" s="242">
        <v>7.53</v>
      </c>
      <c r="G49" s="243">
        <v>22</v>
      </c>
      <c r="H49" s="212">
        <v>31015</v>
      </c>
      <c r="I49" s="213">
        <v>16635</v>
      </c>
      <c r="J49" s="214">
        <f>ROUND(12*1.3614*(1/F49*H49+1/G49*I49)+L49,0)</f>
        <v>80323</v>
      </c>
      <c r="K49" s="271">
        <f t="shared" ref="K49" si="5">ROUND(12*(1/F49*H49+1/G49*I49),0)</f>
        <v>58500</v>
      </c>
      <c r="L49" s="213">
        <v>681</v>
      </c>
    </row>
    <row r="50" spans="1:12" ht="13.5" thickBot="1" x14ac:dyDescent="0.25">
      <c r="A50" s="272" t="s">
        <v>280</v>
      </c>
      <c r="B50" s="272" t="s">
        <v>277</v>
      </c>
      <c r="C50" s="273" t="s">
        <v>281</v>
      </c>
      <c r="D50" s="272" t="s">
        <v>278</v>
      </c>
      <c r="E50" s="274" t="s">
        <v>282</v>
      </c>
      <c r="F50" s="275">
        <v>7.53</v>
      </c>
      <c r="G50" s="276">
        <v>22</v>
      </c>
      <c r="H50" s="227">
        <v>31015</v>
      </c>
      <c r="I50" s="228">
        <v>16635</v>
      </c>
      <c r="J50" s="277">
        <f>ROUND(12*1.3614*(1/F50*H50+1/G50*I50)+L50,0)</f>
        <v>80323</v>
      </c>
      <c r="K50" s="278">
        <f t="shared" si="0"/>
        <v>58500</v>
      </c>
      <c r="L50" s="228">
        <v>681</v>
      </c>
    </row>
    <row r="51" spans="1:12" x14ac:dyDescent="0.2">
      <c r="A51" s="207" t="s">
        <v>283</v>
      </c>
      <c r="B51" s="207" t="s">
        <v>284</v>
      </c>
      <c r="C51" s="208" t="s">
        <v>216</v>
      </c>
      <c r="D51" s="207" t="s">
        <v>285</v>
      </c>
      <c r="E51" s="209" t="s">
        <v>286</v>
      </c>
      <c r="F51" s="210">
        <v>29.07</v>
      </c>
      <c r="G51" s="211">
        <v>66</v>
      </c>
      <c r="H51" s="217">
        <v>31123</v>
      </c>
      <c r="I51" s="280">
        <v>16635</v>
      </c>
      <c r="J51" s="214">
        <f>ROUND(12*1.3614*(1/F51*H51+1/G51*I51)+L51,0)</f>
        <v>22125</v>
      </c>
      <c r="K51" s="215">
        <f t="shared" si="0"/>
        <v>15872</v>
      </c>
      <c r="L51" s="216">
        <v>517</v>
      </c>
    </row>
    <row r="52" spans="1:12" x14ac:dyDescent="0.2">
      <c r="A52" s="220" t="s">
        <v>287</v>
      </c>
      <c r="B52" s="220" t="s">
        <v>288</v>
      </c>
      <c r="C52" s="221" t="s">
        <v>216</v>
      </c>
      <c r="D52" s="220" t="s">
        <v>285</v>
      </c>
      <c r="E52" s="222" t="s">
        <v>289</v>
      </c>
      <c r="F52" s="223">
        <v>23.94</v>
      </c>
      <c r="G52" s="224">
        <v>66</v>
      </c>
      <c r="H52" s="217">
        <v>31123</v>
      </c>
      <c r="I52" s="280">
        <v>16635</v>
      </c>
      <c r="J52" s="218">
        <f>ROUND(12*1.3614*(1/F52*H52+1/G52*I52)+L52,0)</f>
        <v>25873</v>
      </c>
      <c r="K52" s="225">
        <f t="shared" si="0"/>
        <v>18625</v>
      </c>
      <c r="L52" s="216">
        <v>517</v>
      </c>
    </row>
    <row r="53" spans="1:12" x14ac:dyDescent="0.2">
      <c r="A53" s="220" t="s">
        <v>290</v>
      </c>
      <c r="B53" s="220" t="s">
        <v>291</v>
      </c>
      <c r="C53" s="221" t="s">
        <v>216</v>
      </c>
      <c r="D53" s="220" t="s">
        <v>285</v>
      </c>
      <c r="E53" s="222" t="s">
        <v>292</v>
      </c>
      <c r="F53" s="223">
        <v>26.45</v>
      </c>
      <c r="G53" s="224">
        <v>66</v>
      </c>
      <c r="H53" s="217">
        <v>31123</v>
      </c>
      <c r="I53" s="280">
        <v>16635</v>
      </c>
      <c r="J53" s="218">
        <f t="shared" ref="J53:J111" si="6">ROUND(12*1.3614*(1/F53*H53+1/G53*I53)+L53,0)</f>
        <v>23858</v>
      </c>
      <c r="K53" s="225">
        <f t="shared" si="0"/>
        <v>17145</v>
      </c>
      <c r="L53" s="216">
        <v>517</v>
      </c>
    </row>
    <row r="54" spans="1:12" x14ac:dyDescent="0.2">
      <c r="A54" s="220" t="s">
        <v>293</v>
      </c>
      <c r="B54" s="220" t="s">
        <v>294</v>
      </c>
      <c r="C54" s="221" t="s">
        <v>216</v>
      </c>
      <c r="D54" s="220" t="s">
        <v>285</v>
      </c>
      <c r="E54" s="222" t="s">
        <v>295</v>
      </c>
      <c r="F54" s="223">
        <v>30.23</v>
      </c>
      <c r="G54" s="211">
        <v>66</v>
      </c>
      <c r="H54" s="217">
        <v>31123</v>
      </c>
      <c r="I54" s="280">
        <v>16635</v>
      </c>
      <c r="J54" s="218">
        <f t="shared" si="6"/>
        <v>21454</v>
      </c>
      <c r="K54" s="225">
        <f t="shared" si="0"/>
        <v>15379</v>
      </c>
      <c r="L54" s="216">
        <v>517</v>
      </c>
    </row>
    <row r="55" spans="1:12" x14ac:dyDescent="0.2">
      <c r="A55" s="220" t="s">
        <v>296</v>
      </c>
      <c r="B55" s="220" t="s">
        <v>297</v>
      </c>
      <c r="C55" s="221" t="s">
        <v>216</v>
      </c>
      <c r="D55" s="220" t="s">
        <v>285</v>
      </c>
      <c r="E55" s="222" t="s">
        <v>298</v>
      </c>
      <c r="F55" s="223">
        <v>28.34</v>
      </c>
      <c r="G55" s="224">
        <v>66</v>
      </c>
      <c r="H55" s="217">
        <v>31123</v>
      </c>
      <c r="I55" s="280">
        <v>16635</v>
      </c>
      <c r="J55" s="218">
        <f t="shared" si="6"/>
        <v>22576</v>
      </c>
      <c r="K55" s="225">
        <f t="shared" si="0"/>
        <v>16203</v>
      </c>
      <c r="L55" s="216">
        <v>517</v>
      </c>
    </row>
    <row r="56" spans="1:12" x14ac:dyDescent="0.2">
      <c r="A56" s="220" t="s">
        <v>299</v>
      </c>
      <c r="B56" s="220" t="s">
        <v>300</v>
      </c>
      <c r="C56" s="221" t="s">
        <v>216</v>
      </c>
      <c r="D56" s="220" t="s">
        <v>285</v>
      </c>
      <c r="E56" s="222" t="s">
        <v>301</v>
      </c>
      <c r="F56" s="223">
        <v>22.67</v>
      </c>
      <c r="G56" s="211">
        <v>66</v>
      </c>
      <c r="H56" s="217">
        <v>31123</v>
      </c>
      <c r="I56" s="280">
        <v>16635</v>
      </c>
      <c r="J56" s="218">
        <f t="shared" si="6"/>
        <v>27063</v>
      </c>
      <c r="K56" s="225">
        <f t="shared" si="0"/>
        <v>19499</v>
      </c>
      <c r="L56" s="216">
        <v>517</v>
      </c>
    </row>
    <row r="57" spans="1:12" x14ac:dyDescent="0.2">
      <c r="A57" s="220" t="s">
        <v>302</v>
      </c>
      <c r="B57" s="220" t="s">
        <v>303</v>
      </c>
      <c r="C57" s="221" t="s">
        <v>216</v>
      </c>
      <c r="D57" s="220" t="s">
        <v>285</v>
      </c>
      <c r="E57" s="222" t="s">
        <v>304</v>
      </c>
      <c r="F57" s="223">
        <v>23.94</v>
      </c>
      <c r="G57" s="211">
        <v>66</v>
      </c>
      <c r="H57" s="217">
        <v>31123</v>
      </c>
      <c r="I57" s="280">
        <v>16635</v>
      </c>
      <c r="J57" s="218">
        <f t="shared" si="6"/>
        <v>25873</v>
      </c>
      <c r="K57" s="225">
        <f t="shared" si="0"/>
        <v>18625</v>
      </c>
      <c r="L57" s="216">
        <v>517</v>
      </c>
    </row>
    <row r="58" spans="1:12" x14ac:dyDescent="0.2">
      <c r="A58" s="220" t="s">
        <v>305</v>
      </c>
      <c r="B58" s="220" t="s">
        <v>306</v>
      </c>
      <c r="C58" s="221" t="s">
        <v>216</v>
      </c>
      <c r="D58" s="220" t="s">
        <v>285</v>
      </c>
      <c r="E58" s="222" t="s">
        <v>307</v>
      </c>
      <c r="F58" s="223">
        <v>26.45</v>
      </c>
      <c r="G58" s="211">
        <v>66</v>
      </c>
      <c r="H58" s="217">
        <v>31123</v>
      </c>
      <c r="I58" s="280">
        <v>16635</v>
      </c>
      <c r="J58" s="218">
        <f t="shared" si="6"/>
        <v>23858</v>
      </c>
      <c r="K58" s="225">
        <f t="shared" si="0"/>
        <v>17145</v>
      </c>
      <c r="L58" s="216">
        <v>517</v>
      </c>
    </row>
    <row r="59" spans="1:12" x14ac:dyDescent="0.2">
      <c r="A59" s="220" t="s">
        <v>308</v>
      </c>
      <c r="B59" s="220" t="s">
        <v>306</v>
      </c>
      <c r="C59" s="221" t="s">
        <v>281</v>
      </c>
      <c r="D59" s="220" t="s">
        <v>285</v>
      </c>
      <c r="E59" s="222" t="s">
        <v>309</v>
      </c>
      <c r="F59" s="223">
        <v>26.45</v>
      </c>
      <c r="G59" s="211">
        <v>66</v>
      </c>
      <c r="H59" s="217">
        <v>31123</v>
      </c>
      <c r="I59" s="280">
        <v>16635</v>
      </c>
      <c r="J59" s="218">
        <f t="shared" si="6"/>
        <v>23858</v>
      </c>
      <c r="K59" s="225">
        <f t="shared" si="0"/>
        <v>17145</v>
      </c>
      <c r="L59" s="216">
        <v>517</v>
      </c>
    </row>
    <row r="60" spans="1:12" x14ac:dyDescent="0.2">
      <c r="A60" s="220" t="s">
        <v>310</v>
      </c>
      <c r="B60" s="220" t="s">
        <v>311</v>
      </c>
      <c r="C60" s="221" t="s">
        <v>216</v>
      </c>
      <c r="D60" s="220" t="s">
        <v>285</v>
      </c>
      <c r="E60" s="222" t="s">
        <v>312</v>
      </c>
      <c r="F60" s="223">
        <v>26.45</v>
      </c>
      <c r="G60" s="211">
        <v>66</v>
      </c>
      <c r="H60" s="217">
        <v>31123</v>
      </c>
      <c r="I60" s="280">
        <v>16635</v>
      </c>
      <c r="J60" s="218">
        <f t="shared" si="6"/>
        <v>23858</v>
      </c>
      <c r="K60" s="225">
        <f t="shared" si="0"/>
        <v>17145</v>
      </c>
      <c r="L60" s="216">
        <v>517</v>
      </c>
    </row>
    <row r="61" spans="1:12" x14ac:dyDescent="0.2">
      <c r="A61" s="220" t="s">
        <v>313</v>
      </c>
      <c r="B61" s="220" t="s">
        <v>314</v>
      </c>
      <c r="C61" s="221" t="s">
        <v>216</v>
      </c>
      <c r="D61" s="220" t="s">
        <v>285</v>
      </c>
      <c r="E61" s="222" t="s">
        <v>315</v>
      </c>
      <c r="F61" s="223">
        <v>28.34</v>
      </c>
      <c r="G61" s="211">
        <v>66</v>
      </c>
      <c r="H61" s="217">
        <v>31123</v>
      </c>
      <c r="I61" s="280">
        <v>16635</v>
      </c>
      <c r="J61" s="218">
        <f t="shared" si="6"/>
        <v>22576</v>
      </c>
      <c r="K61" s="225">
        <f t="shared" si="0"/>
        <v>16203</v>
      </c>
      <c r="L61" s="216">
        <v>517</v>
      </c>
    </row>
    <row r="62" spans="1:12" x14ac:dyDescent="0.2">
      <c r="A62" s="220" t="s">
        <v>316</v>
      </c>
      <c r="B62" s="220" t="s">
        <v>317</v>
      </c>
      <c r="C62" s="221" t="s">
        <v>216</v>
      </c>
      <c r="D62" s="220" t="s">
        <v>285</v>
      </c>
      <c r="E62" s="222" t="s">
        <v>318</v>
      </c>
      <c r="F62" s="223">
        <v>28.34</v>
      </c>
      <c r="G62" s="211">
        <v>66</v>
      </c>
      <c r="H62" s="217">
        <v>31123</v>
      </c>
      <c r="I62" s="280">
        <v>16635</v>
      </c>
      <c r="J62" s="218">
        <f t="shared" si="6"/>
        <v>22576</v>
      </c>
      <c r="K62" s="225">
        <f t="shared" si="0"/>
        <v>16203</v>
      </c>
      <c r="L62" s="216">
        <v>517</v>
      </c>
    </row>
    <row r="63" spans="1:12" x14ac:dyDescent="0.2">
      <c r="A63" s="220" t="s">
        <v>319</v>
      </c>
      <c r="B63" s="220" t="s">
        <v>320</v>
      </c>
      <c r="C63" s="221" t="s">
        <v>216</v>
      </c>
      <c r="D63" s="220" t="s">
        <v>285</v>
      </c>
      <c r="E63" s="222" t="s">
        <v>321</v>
      </c>
      <c r="F63" s="223">
        <v>28.34</v>
      </c>
      <c r="G63" s="211">
        <v>66</v>
      </c>
      <c r="H63" s="217">
        <v>31123</v>
      </c>
      <c r="I63" s="280">
        <v>16635</v>
      </c>
      <c r="J63" s="218">
        <f t="shared" si="6"/>
        <v>22576</v>
      </c>
      <c r="K63" s="225">
        <f t="shared" si="0"/>
        <v>16203</v>
      </c>
      <c r="L63" s="216">
        <v>517</v>
      </c>
    </row>
    <row r="64" spans="1:12" x14ac:dyDescent="0.2">
      <c r="A64" s="220" t="s">
        <v>322</v>
      </c>
      <c r="B64" s="220" t="s">
        <v>323</v>
      </c>
      <c r="C64" s="221" t="s">
        <v>216</v>
      </c>
      <c r="D64" s="220" t="s">
        <v>285</v>
      </c>
      <c r="E64" s="222" t="s">
        <v>324</v>
      </c>
      <c r="F64" s="223">
        <v>18.66</v>
      </c>
      <c r="G64" s="211">
        <v>66</v>
      </c>
      <c r="H64" s="217">
        <v>31123</v>
      </c>
      <c r="I64" s="280">
        <v>16635</v>
      </c>
      <c r="J64" s="218">
        <f t="shared" si="6"/>
        <v>31883</v>
      </c>
      <c r="K64" s="225">
        <f t="shared" si="0"/>
        <v>23039</v>
      </c>
      <c r="L64" s="216">
        <v>517</v>
      </c>
    </row>
    <row r="65" spans="1:12" x14ac:dyDescent="0.2">
      <c r="A65" s="220" t="s">
        <v>325</v>
      </c>
      <c r="B65" s="220" t="s">
        <v>326</v>
      </c>
      <c r="C65" s="221" t="s">
        <v>216</v>
      </c>
      <c r="D65" s="220" t="s">
        <v>327</v>
      </c>
      <c r="E65" s="222" t="s">
        <v>328</v>
      </c>
      <c r="F65" s="223">
        <v>25.53</v>
      </c>
      <c r="G65" s="224">
        <v>66</v>
      </c>
      <c r="H65" s="217">
        <v>31123</v>
      </c>
      <c r="I65" s="280">
        <v>16635</v>
      </c>
      <c r="J65" s="218">
        <f t="shared" si="6"/>
        <v>24550</v>
      </c>
      <c r="K65" s="225">
        <f t="shared" si="0"/>
        <v>17653</v>
      </c>
      <c r="L65" s="216">
        <v>517</v>
      </c>
    </row>
    <row r="66" spans="1:12" x14ac:dyDescent="0.2">
      <c r="A66" s="220" t="s">
        <v>329</v>
      </c>
      <c r="B66" s="220" t="s">
        <v>330</v>
      </c>
      <c r="C66" s="221" t="s">
        <v>216</v>
      </c>
      <c r="D66" s="220" t="s">
        <v>327</v>
      </c>
      <c r="E66" s="222" t="s">
        <v>331</v>
      </c>
      <c r="F66" s="223">
        <v>22.1</v>
      </c>
      <c r="G66" s="224">
        <v>66</v>
      </c>
      <c r="H66" s="217">
        <v>31123</v>
      </c>
      <c r="I66" s="280">
        <v>16635</v>
      </c>
      <c r="J66" s="218">
        <f t="shared" si="6"/>
        <v>27641</v>
      </c>
      <c r="K66" s="225">
        <f t="shared" si="0"/>
        <v>19924</v>
      </c>
      <c r="L66" s="216">
        <v>517</v>
      </c>
    </row>
    <row r="67" spans="1:12" x14ac:dyDescent="0.2">
      <c r="A67" s="220" t="s">
        <v>332</v>
      </c>
      <c r="B67" s="220" t="s">
        <v>333</v>
      </c>
      <c r="C67" s="221" t="s">
        <v>216</v>
      </c>
      <c r="D67" s="220" t="s">
        <v>327</v>
      </c>
      <c r="E67" s="222" t="s">
        <v>334</v>
      </c>
      <c r="F67" s="223">
        <v>19.09</v>
      </c>
      <c r="G67" s="224">
        <v>66</v>
      </c>
      <c r="H67" s="217">
        <v>31123</v>
      </c>
      <c r="I67" s="280">
        <v>16635</v>
      </c>
      <c r="J67" s="218">
        <f t="shared" si="6"/>
        <v>31269</v>
      </c>
      <c r="K67" s="225">
        <f t="shared" si="0"/>
        <v>22589</v>
      </c>
      <c r="L67" s="216">
        <v>517</v>
      </c>
    </row>
    <row r="68" spans="1:12" x14ac:dyDescent="0.2">
      <c r="A68" s="220" t="s">
        <v>335</v>
      </c>
      <c r="B68" s="220" t="s">
        <v>336</v>
      </c>
      <c r="C68" s="221" t="s">
        <v>216</v>
      </c>
      <c r="D68" s="220" t="s">
        <v>327</v>
      </c>
      <c r="E68" s="222" t="s">
        <v>337</v>
      </c>
      <c r="F68" s="223">
        <v>25.11</v>
      </c>
      <c r="G68" s="224">
        <v>66</v>
      </c>
      <c r="H68" s="217">
        <v>31123</v>
      </c>
      <c r="I68" s="280">
        <v>16635</v>
      </c>
      <c r="J68" s="218">
        <f t="shared" si="6"/>
        <v>24884</v>
      </c>
      <c r="K68" s="225">
        <f t="shared" si="0"/>
        <v>17898</v>
      </c>
      <c r="L68" s="216">
        <v>517</v>
      </c>
    </row>
    <row r="69" spans="1:12" x14ac:dyDescent="0.2">
      <c r="A69" s="220" t="s">
        <v>338</v>
      </c>
      <c r="B69" s="220" t="s">
        <v>336</v>
      </c>
      <c r="C69" s="221" t="s">
        <v>281</v>
      </c>
      <c r="D69" s="220" t="s">
        <v>327</v>
      </c>
      <c r="E69" s="222" t="s">
        <v>339</v>
      </c>
      <c r="F69" s="223">
        <v>25.11</v>
      </c>
      <c r="G69" s="224">
        <v>66</v>
      </c>
      <c r="H69" s="217">
        <v>31123</v>
      </c>
      <c r="I69" s="280">
        <v>16635</v>
      </c>
      <c r="J69" s="218">
        <f t="shared" si="6"/>
        <v>24884</v>
      </c>
      <c r="K69" s="225">
        <f t="shared" si="0"/>
        <v>17898</v>
      </c>
      <c r="L69" s="216">
        <v>517</v>
      </c>
    </row>
    <row r="70" spans="1:12" x14ac:dyDescent="0.2">
      <c r="A70" s="220" t="s">
        <v>340</v>
      </c>
      <c r="B70" s="220" t="s">
        <v>341</v>
      </c>
      <c r="C70" s="221" t="s">
        <v>216</v>
      </c>
      <c r="D70" s="220" t="s">
        <v>327</v>
      </c>
      <c r="E70" s="222" t="s">
        <v>342</v>
      </c>
      <c r="F70" s="223">
        <v>22.1</v>
      </c>
      <c r="G70" s="224">
        <v>66</v>
      </c>
      <c r="H70" s="217">
        <v>31123</v>
      </c>
      <c r="I70" s="280">
        <v>16635</v>
      </c>
      <c r="J70" s="218">
        <f t="shared" si="6"/>
        <v>27641</v>
      </c>
      <c r="K70" s="225">
        <f t="shared" si="0"/>
        <v>19924</v>
      </c>
      <c r="L70" s="216">
        <v>517</v>
      </c>
    </row>
    <row r="71" spans="1:12" x14ac:dyDescent="0.2">
      <c r="A71" s="220" t="s">
        <v>343</v>
      </c>
      <c r="B71" s="220" t="s">
        <v>344</v>
      </c>
      <c r="C71" s="221" t="s">
        <v>216</v>
      </c>
      <c r="D71" s="220" t="s">
        <v>327</v>
      </c>
      <c r="E71" s="222" t="s">
        <v>345</v>
      </c>
      <c r="F71" s="223">
        <v>20.09</v>
      </c>
      <c r="G71" s="224">
        <v>66</v>
      </c>
      <c r="H71" s="217">
        <v>31123</v>
      </c>
      <c r="I71" s="280">
        <v>16635</v>
      </c>
      <c r="J71" s="218">
        <f t="shared" si="6"/>
        <v>29943</v>
      </c>
      <c r="K71" s="225">
        <f t="shared" si="0"/>
        <v>21615</v>
      </c>
      <c r="L71" s="216">
        <v>517</v>
      </c>
    </row>
    <row r="72" spans="1:12" x14ac:dyDescent="0.2">
      <c r="A72" s="220" t="s">
        <v>346</v>
      </c>
      <c r="B72" s="220" t="s">
        <v>347</v>
      </c>
      <c r="C72" s="221" t="s">
        <v>216</v>
      </c>
      <c r="D72" s="220" t="s">
        <v>327</v>
      </c>
      <c r="E72" s="222" t="s">
        <v>348</v>
      </c>
      <c r="F72" s="223">
        <v>22.21</v>
      </c>
      <c r="G72" s="224">
        <v>66</v>
      </c>
      <c r="H72" s="217">
        <v>31123</v>
      </c>
      <c r="I72" s="280">
        <v>16635</v>
      </c>
      <c r="J72" s="218">
        <f t="shared" si="6"/>
        <v>27527</v>
      </c>
      <c r="K72" s="225">
        <f t="shared" ref="K72:K136" si="7">ROUND(12*(1/F72*H72+1/G72*I72),0)</f>
        <v>19840</v>
      </c>
      <c r="L72" s="216">
        <v>517</v>
      </c>
    </row>
    <row r="73" spans="1:12" x14ac:dyDescent="0.2">
      <c r="A73" s="220" t="s">
        <v>349</v>
      </c>
      <c r="B73" s="220" t="s">
        <v>350</v>
      </c>
      <c r="C73" s="221" t="s">
        <v>216</v>
      </c>
      <c r="D73" s="220" t="s">
        <v>327</v>
      </c>
      <c r="E73" s="222" t="s">
        <v>351</v>
      </c>
      <c r="F73" s="223">
        <v>18.940000000000001</v>
      </c>
      <c r="G73" s="224">
        <v>66</v>
      </c>
      <c r="H73" s="217">
        <v>31123</v>
      </c>
      <c r="I73" s="280">
        <v>16635</v>
      </c>
      <c r="J73" s="218">
        <f t="shared" si="6"/>
        <v>31480</v>
      </c>
      <c r="K73" s="225">
        <f t="shared" si="7"/>
        <v>22743</v>
      </c>
      <c r="L73" s="226">
        <v>517</v>
      </c>
    </row>
    <row r="74" spans="1:12" x14ac:dyDescent="0.2">
      <c r="A74" s="220" t="s">
        <v>352</v>
      </c>
      <c r="B74" s="220" t="s">
        <v>350</v>
      </c>
      <c r="C74" s="221" t="s">
        <v>281</v>
      </c>
      <c r="D74" s="220" t="s">
        <v>327</v>
      </c>
      <c r="E74" s="222" t="s">
        <v>353</v>
      </c>
      <c r="F74" s="223">
        <v>20.59</v>
      </c>
      <c r="G74" s="224">
        <v>66</v>
      </c>
      <c r="H74" s="217">
        <v>31123</v>
      </c>
      <c r="I74" s="280">
        <v>16635</v>
      </c>
      <c r="J74" s="218">
        <f t="shared" si="6"/>
        <v>29329</v>
      </c>
      <c r="K74" s="225">
        <f t="shared" si="7"/>
        <v>21163</v>
      </c>
      <c r="L74" s="226">
        <v>517</v>
      </c>
    </row>
    <row r="75" spans="1:12" x14ac:dyDescent="0.2">
      <c r="A75" s="220" t="s">
        <v>354</v>
      </c>
      <c r="B75" s="220" t="s">
        <v>355</v>
      </c>
      <c r="C75" s="221" t="s">
        <v>216</v>
      </c>
      <c r="D75" s="220" t="s">
        <v>327</v>
      </c>
      <c r="E75" s="222" t="s">
        <v>356</v>
      </c>
      <c r="F75" s="223">
        <v>18.940000000000001</v>
      </c>
      <c r="G75" s="224">
        <v>66</v>
      </c>
      <c r="H75" s="217">
        <v>31123</v>
      </c>
      <c r="I75" s="280">
        <v>16635</v>
      </c>
      <c r="J75" s="218">
        <f t="shared" si="6"/>
        <v>31480</v>
      </c>
      <c r="K75" s="225">
        <f t="shared" si="7"/>
        <v>22743</v>
      </c>
      <c r="L75" s="226">
        <v>517</v>
      </c>
    </row>
    <row r="76" spans="1:12" x14ac:dyDescent="0.2">
      <c r="A76" s="220" t="s">
        <v>357</v>
      </c>
      <c r="B76" s="220" t="s">
        <v>358</v>
      </c>
      <c r="C76" s="221" t="s">
        <v>216</v>
      </c>
      <c r="D76" s="220" t="s">
        <v>327</v>
      </c>
      <c r="E76" s="222" t="s">
        <v>359</v>
      </c>
      <c r="F76" s="223">
        <v>19.77</v>
      </c>
      <c r="G76" s="224">
        <v>66</v>
      </c>
      <c r="H76" s="217">
        <v>31123</v>
      </c>
      <c r="I76" s="280">
        <v>16635</v>
      </c>
      <c r="J76" s="218">
        <f t="shared" si="6"/>
        <v>30353</v>
      </c>
      <c r="K76" s="225">
        <f t="shared" si="7"/>
        <v>21916</v>
      </c>
      <c r="L76" s="226">
        <v>517</v>
      </c>
    </row>
    <row r="77" spans="1:12" x14ac:dyDescent="0.2">
      <c r="A77" s="220" t="s">
        <v>360</v>
      </c>
      <c r="B77" s="220" t="s">
        <v>361</v>
      </c>
      <c r="C77" s="221" t="s">
        <v>216</v>
      </c>
      <c r="D77" s="220" t="s">
        <v>327</v>
      </c>
      <c r="E77" s="222" t="s">
        <v>362</v>
      </c>
      <c r="F77" s="223">
        <v>20.28</v>
      </c>
      <c r="G77" s="224">
        <v>66</v>
      </c>
      <c r="H77" s="217">
        <v>31123</v>
      </c>
      <c r="I77" s="280">
        <v>16635</v>
      </c>
      <c r="J77" s="218">
        <f t="shared" si="6"/>
        <v>29706</v>
      </c>
      <c r="K77" s="225">
        <f t="shared" si="7"/>
        <v>21441</v>
      </c>
      <c r="L77" s="226">
        <v>517</v>
      </c>
    </row>
    <row r="78" spans="1:12" x14ac:dyDescent="0.2">
      <c r="A78" s="220" t="s">
        <v>363</v>
      </c>
      <c r="B78" s="220" t="s">
        <v>364</v>
      </c>
      <c r="C78" s="221" t="s">
        <v>216</v>
      </c>
      <c r="D78" s="220" t="s">
        <v>327</v>
      </c>
      <c r="E78" s="222" t="s">
        <v>365</v>
      </c>
      <c r="F78" s="223">
        <v>22.72</v>
      </c>
      <c r="G78" s="224">
        <v>66</v>
      </c>
      <c r="H78" s="217">
        <v>31123</v>
      </c>
      <c r="I78" s="280">
        <v>16635</v>
      </c>
      <c r="J78" s="218">
        <f t="shared" si="6"/>
        <v>27014</v>
      </c>
      <c r="K78" s="225">
        <f t="shared" si="7"/>
        <v>19463</v>
      </c>
      <c r="L78" s="226">
        <v>517</v>
      </c>
    </row>
    <row r="79" spans="1:12" x14ac:dyDescent="0.2">
      <c r="A79" s="220" t="s">
        <v>366</v>
      </c>
      <c r="B79" s="220" t="s">
        <v>367</v>
      </c>
      <c r="C79" s="221" t="s">
        <v>216</v>
      </c>
      <c r="D79" s="220" t="s">
        <v>327</v>
      </c>
      <c r="E79" s="222" t="s">
        <v>368</v>
      </c>
      <c r="F79" s="223">
        <v>23.75</v>
      </c>
      <c r="G79" s="224">
        <v>66</v>
      </c>
      <c r="H79" s="217">
        <v>31123</v>
      </c>
      <c r="I79" s="280">
        <v>16635</v>
      </c>
      <c r="J79" s="218">
        <f t="shared" si="6"/>
        <v>26043</v>
      </c>
      <c r="K79" s="225">
        <f t="shared" si="7"/>
        <v>18750</v>
      </c>
      <c r="L79" s="226">
        <v>517</v>
      </c>
    </row>
    <row r="80" spans="1:12" x14ac:dyDescent="0.2">
      <c r="A80" s="220" t="s">
        <v>369</v>
      </c>
      <c r="B80" s="220" t="s">
        <v>370</v>
      </c>
      <c r="C80" s="221" t="s">
        <v>216</v>
      </c>
      <c r="D80" s="220" t="s">
        <v>327</v>
      </c>
      <c r="E80" s="222" t="s">
        <v>371</v>
      </c>
      <c r="F80" s="223">
        <v>24.79</v>
      </c>
      <c r="G80" s="224">
        <v>66</v>
      </c>
      <c r="H80" s="217">
        <v>31123</v>
      </c>
      <c r="I80" s="280">
        <v>16635</v>
      </c>
      <c r="J80" s="218">
        <f t="shared" si="6"/>
        <v>25145</v>
      </c>
      <c r="K80" s="225">
        <f t="shared" si="7"/>
        <v>18090</v>
      </c>
      <c r="L80" s="226">
        <v>517</v>
      </c>
    </row>
    <row r="81" spans="1:12" x14ac:dyDescent="0.2">
      <c r="A81" s="220" t="s">
        <v>372</v>
      </c>
      <c r="B81" s="220" t="s">
        <v>373</v>
      </c>
      <c r="C81" s="221" t="s">
        <v>216</v>
      </c>
      <c r="D81" s="220" t="s">
        <v>327</v>
      </c>
      <c r="E81" s="222" t="s">
        <v>374</v>
      </c>
      <c r="F81" s="223">
        <v>23.8</v>
      </c>
      <c r="G81" s="224">
        <v>66</v>
      </c>
      <c r="H81" s="217">
        <v>31123</v>
      </c>
      <c r="I81" s="280">
        <v>16635</v>
      </c>
      <c r="J81" s="218">
        <f t="shared" si="6"/>
        <v>25998</v>
      </c>
      <c r="K81" s="225">
        <f t="shared" si="7"/>
        <v>18717</v>
      </c>
      <c r="L81" s="226">
        <v>517</v>
      </c>
    </row>
    <row r="82" spans="1:12" x14ac:dyDescent="0.2">
      <c r="A82" s="220" t="s">
        <v>375</v>
      </c>
      <c r="B82" s="220" t="s">
        <v>376</v>
      </c>
      <c r="C82" s="221" t="s">
        <v>216</v>
      </c>
      <c r="D82" s="220" t="s">
        <v>327</v>
      </c>
      <c r="E82" s="222" t="s">
        <v>377</v>
      </c>
      <c r="F82" s="223">
        <v>23.8</v>
      </c>
      <c r="G82" s="224">
        <v>66</v>
      </c>
      <c r="H82" s="217">
        <v>31123</v>
      </c>
      <c r="I82" s="280">
        <v>16635</v>
      </c>
      <c r="J82" s="218">
        <f t="shared" si="6"/>
        <v>25998</v>
      </c>
      <c r="K82" s="225">
        <f t="shared" si="7"/>
        <v>18717</v>
      </c>
      <c r="L82" s="226">
        <v>517</v>
      </c>
    </row>
    <row r="83" spans="1:12" x14ac:dyDescent="0.2">
      <c r="A83" s="220" t="s">
        <v>378</v>
      </c>
      <c r="B83" s="220" t="s">
        <v>379</v>
      </c>
      <c r="C83" s="221" t="s">
        <v>216</v>
      </c>
      <c r="D83" s="220" t="s">
        <v>327</v>
      </c>
      <c r="E83" s="222" t="s">
        <v>380</v>
      </c>
      <c r="F83" s="223">
        <v>22.21</v>
      </c>
      <c r="G83" s="224">
        <v>66</v>
      </c>
      <c r="H83" s="217">
        <v>31123</v>
      </c>
      <c r="I83" s="280">
        <v>16635</v>
      </c>
      <c r="J83" s="218">
        <f t="shared" si="6"/>
        <v>27527</v>
      </c>
      <c r="K83" s="225">
        <f t="shared" si="7"/>
        <v>19840</v>
      </c>
      <c r="L83" s="226">
        <v>517</v>
      </c>
    </row>
    <row r="84" spans="1:12" x14ac:dyDescent="0.2">
      <c r="A84" s="220" t="s">
        <v>381</v>
      </c>
      <c r="B84" s="220" t="s">
        <v>382</v>
      </c>
      <c r="C84" s="221" t="s">
        <v>216</v>
      </c>
      <c r="D84" s="220" t="s">
        <v>327</v>
      </c>
      <c r="E84" s="222" t="s">
        <v>383</v>
      </c>
      <c r="F84" s="223">
        <v>22.21</v>
      </c>
      <c r="G84" s="224">
        <v>66</v>
      </c>
      <c r="H84" s="217">
        <v>31123</v>
      </c>
      <c r="I84" s="280">
        <v>16635</v>
      </c>
      <c r="J84" s="218">
        <f t="shared" si="6"/>
        <v>27527</v>
      </c>
      <c r="K84" s="225">
        <f t="shared" si="7"/>
        <v>19840</v>
      </c>
      <c r="L84" s="226">
        <v>517</v>
      </c>
    </row>
    <row r="85" spans="1:12" x14ac:dyDescent="0.2">
      <c r="A85" s="220" t="s">
        <v>384</v>
      </c>
      <c r="B85" s="220" t="s">
        <v>385</v>
      </c>
      <c r="C85" s="221" t="s">
        <v>216</v>
      </c>
      <c r="D85" s="220" t="s">
        <v>327</v>
      </c>
      <c r="E85" s="222" t="s">
        <v>386</v>
      </c>
      <c r="F85" s="223">
        <v>17.38</v>
      </c>
      <c r="G85" s="224">
        <v>66</v>
      </c>
      <c r="H85" s="217">
        <v>31123</v>
      </c>
      <c r="I85" s="280">
        <v>16635</v>
      </c>
      <c r="J85" s="218">
        <f t="shared" si="6"/>
        <v>33890</v>
      </c>
      <c r="K85" s="225">
        <f t="shared" si="7"/>
        <v>24513</v>
      </c>
      <c r="L85" s="226">
        <v>517</v>
      </c>
    </row>
    <row r="86" spans="1:12" x14ac:dyDescent="0.2">
      <c r="A86" s="220" t="s">
        <v>387</v>
      </c>
      <c r="B86" s="220" t="s">
        <v>385</v>
      </c>
      <c r="C86" s="221" t="s">
        <v>281</v>
      </c>
      <c r="D86" s="220" t="s">
        <v>327</v>
      </c>
      <c r="E86" s="222" t="s">
        <v>388</v>
      </c>
      <c r="F86" s="223">
        <v>13.52</v>
      </c>
      <c r="G86" s="224">
        <v>66</v>
      </c>
      <c r="H86" s="217">
        <v>31123</v>
      </c>
      <c r="I86" s="280">
        <v>16635</v>
      </c>
      <c r="J86" s="218">
        <f t="shared" si="6"/>
        <v>42242</v>
      </c>
      <c r="K86" s="225">
        <f t="shared" si="7"/>
        <v>30649</v>
      </c>
      <c r="L86" s="226">
        <v>517</v>
      </c>
    </row>
    <row r="87" spans="1:12" x14ac:dyDescent="0.2">
      <c r="A87" s="220" t="s">
        <v>389</v>
      </c>
      <c r="B87" s="220" t="s">
        <v>390</v>
      </c>
      <c r="C87" s="221" t="s">
        <v>216</v>
      </c>
      <c r="D87" s="220" t="s">
        <v>327</v>
      </c>
      <c r="E87" s="222" t="s">
        <v>391</v>
      </c>
      <c r="F87" s="223">
        <v>17.38</v>
      </c>
      <c r="G87" s="224">
        <v>66</v>
      </c>
      <c r="H87" s="217">
        <v>31123</v>
      </c>
      <c r="I87" s="280">
        <v>16635</v>
      </c>
      <c r="J87" s="218">
        <f t="shared" si="6"/>
        <v>33890</v>
      </c>
      <c r="K87" s="225">
        <f t="shared" si="7"/>
        <v>24513</v>
      </c>
      <c r="L87" s="226">
        <v>517</v>
      </c>
    </row>
    <row r="88" spans="1:12" x14ac:dyDescent="0.2">
      <c r="A88" s="220" t="s">
        <v>392</v>
      </c>
      <c r="B88" s="220" t="s">
        <v>393</v>
      </c>
      <c r="C88" s="221" t="s">
        <v>216</v>
      </c>
      <c r="D88" s="220" t="s">
        <v>327</v>
      </c>
      <c r="E88" s="222" t="s">
        <v>394</v>
      </c>
      <c r="F88" s="223">
        <v>22.8</v>
      </c>
      <c r="G88" s="224">
        <v>66</v>
      </c>
      <c r="H88" s="217">
        <v>31123</v>
      </c>
      <c r="I88" s="280">
        <v>16635</v>
      </c>
      <c r="J88" s="218">
        <f t="shared" si="6"/>
        <v>26935</v>
      </c>
      <c r="K88" s="225">
        <f t="shared" si="7"/>
        <v>19405</v>
      </c>
      <c r="L88" s="226">
        <v>517</v>
      </c>
    </row>
    <row r="89" spans="1:12" x14ac:dyDescent="0.2">
      <c r="A89" s="220" t="s">
        <v>395</v>
      </c>
      <c r="B89" s="220" t="s">
        <v>396</v>
      </c>
      <c r="C89" s="221" t="s">
        <v>216</v>
      </c>
      <c r="D89" s="220" t="s">
        <v>327</v>
      </c>
      <c r="E89" s="222" t="s">
        <v>397</v>
      </c>
      <c r="F89" s="223">
        <v>25.53</v>
      </c>
      <c r="G89" s="224">
        <v>66</v>
      </c>
      <c r="H89" s="217">
        <v>31123</v>
      </c>
      <c r="I89" s="280">
        <v>16635</v>
      </c>
      <c r="J89" s="218">
        <f t="shared" si="6"/>
        <v>24550</v>
      </c>
      <c r="K89" s="225">
        <f t="shared" si="7"/>
        <v>17653</v>
      </c>
      <c r="L89" s="226">
        <v>517</v>
      </c>
    </row>
    <row r="90" spans="1:12" x14ac:dyDescent="0.2">
      <c r="A90" s="220" t="s">
        <v>398</v>
      </c>
      <c r="B90" s="220" t="s">
        <v>399</v>
      </c>
      <c r="C90" s="221" t="s">
        <v>216</v>
      </c>
      <c r="D90" s="220" t="s">
        <v>327</v>
      </c>
      <c r="E90" s="222" t="s">
        <v>400</v>
      </c>
      <c r="F90" s="223">
        <v>19.309999999999999</v>
      </c>
      <c r="G90" s="224">
        <v>66</v>
      </c>
      <c r="H90" s="217">
        <v>31123</v>
      </c>
      <c r="I90" s="280">
        <v>16635</v>
      </c>
      <c r="J90" s="218">
        <f t="shared" si="6"/>
        <v>30966</v>
      </c>
      <c r="K90" s="225">
        <f t="shared" si="7"/>
        <v>22366</v>
      </c>
      <c r="L90" s="226">
        <v>517</v>
      </c>
    </row>
    <row r="91" spans="1:12" x14ac:dyDescent="0.2">
      <c r="A91" s="220" t="s">
        <v>401</v>
      </c>
      <c r="B91" s="220" t="s">
        <v>402</v>
      </c>
      <c r="C91" s="221" t="s">
        <v>216</v>
      </c>
      <c r="D91" s="220" t="s">
        <v>327</v>
      </c>
      <c r="E91" s="222" t="s">
        <v>403</v>
      </c>
      <c r="F91" s="223">
        <v>18.59</v>
      </c>
      <c r="G91" s="211">
        <v>66</v>
      </c>
      <c r="H91" s="217">
        <v>31123</v>
      </c>
      <c r="I91" s="280">
        <v>16635</v>
      </c>
      <c r="J91" s="218">
        <f t="shared" si="6"/>
        <v>31985</v>
      </c>
      <c r="K91" s="225">
        <f t="shared" si="7"/>
        <v>23115</v>
      </c>
      <c r="L91" s="226">
        <v>517</v>
      </c>
    </row>
    <row r="92" spans="1:12" x14ac:dyDescent="0.2">
      <c r="A92" s="220" t="s">
        <v>404</v>
      </c>
      <c r="B92" s="220" t="s">
        <v>405</v>
      </c>
      <c r="C92" s="221" t="s">
        <v>216</v>
      </c>
      <c r="D92" s="220" t="s">
        <v>327</v>
      </c>
      <c r="E92" s="222" t="s">
        <v>406</v>
      </c>
      <c r="F92" s="223">
        <v>22.69</v>
      </c>
      <c r="G92" s="224">
        <v>66</v>
      </c>
      <c r="H92" s="217">
        <v>31123</v>
      </c>
      <c r="I92" s="280">
        <v>16635</v>
      </c>
      <c r="J92" s="218">
        <f t="shared" si="6"/>
        <v>27043</v>
      </c>
      <c r="K92" s="225">
        <f t="shared" si="7"/>
        <v>19484</v>
      </c>
      <c r="L92" s="226">
        <v>517</v>
      </c>
    </row>
    <row r="93" spans="1:12" x14ac:dyDescent="0.2">
      <c r="A93" s="220" t="s">
        <v>407</v>
      </c>
      <c r="B93" s="220" t="s">
        <v>408</v>
      </c>
      <c r="C93" s="221" t="s">
        <v>216</v>
      </c>
      <c r="D93" s="220" t="s">
        <v>327</v>
      </c>
      <c r="E93" s="222" t="s">
        <v>409</v>
      </c>
      <c r="F93" s="223">
        <v>18.559999999999999</v>
      </c>
      <c r="G93" s="224">
        <v>66</v>
      </c>
      <c r="H93" s="217">
        <v>31123</v>
      </c>
      <c r="I93" s="280">
        <v>16635</v>
      </c>
      <c r="J93" s="218">
        <f t="shared" si="6"/>
        <v>32030</v>
      </c>
      <c r="K93" s="225">
        <f t="shared" si="7"/>
        <v>23147</v>
      </c>
      <c r="L93" s="226">
        <v>517</v>
      </c>
    </row>
    <row r="94" spans="1:12" x14ac:dyDescent="0.2">
      <c r="A94" s="220" t="s">
        <v>410</v>
      </c>
      <c r="B94" s="220" t="s">
        <v>411</v>
      </c>
      <c r="C94" s="221" t="s">
        <v>216</v>
      </c>
      <c r="D94" s="220" t="s">
        <v>327</v>
      </c>
      <c r="E94" s="222" t="s">
        <v>412</v>
      </c>
      <c r="F94" s="223">
        <v>16.37</v>
      </c>
      <c r="G94" s="211">
        <v>66</v>
      </c>
      <c r="H94" s="217">
        <v>31123</v>
      </c>
      <c r="I94" s="280">
        <v>16635</v>
      </c>
      <c r="J94" s="218">
        <f t="shared" si="6"/>
        <v>35694</v>
      </c>
      <c r="K94" s="225">
        <f t="shared" si="7"/>
        <v>25839</v>
      </c>
      <c r="L94" s="226">
        <v>517</v>
      </c>
    </row>
    <row r="95" spans="1:12" x14ac:dyDescent="0.2">
      <c r="A95" s="220" t="s">
        <v>413</v>
      </c>
      <c r="B95" s="220" t="s">
        <v>414</v>
      </c>
      <c r="C95" s="221" t="s">
        <v>216</v>
      </c>
      <c r="D95" s="220" t="s">
        <v>327</v>
      </c>
      <c r="E95" s="222" t="s">
        <v>415</v>
      </c>
      <c r="F95" s="223">
        <v>24.14</v>
      </c>
      <c r="G95" s="224">
        <v>66</v>
      </c>
      <c r="H95" s="217">
        <v>31123</v>
      </c>
      <c r="I95" s="280">
        <v>16635</v>
      </c>
      <c r="J95" s="218">
        <f t="shared" si="6"/>
        <v>25697</v>
      </c>
      <c r="K95" s="225">
        <f t="shared" si="7"/>
        <v>18496</v>
      </c>
      <c r="L95" s="226">
        <v>517</v>
      </c>
    </row>
    <row r="96" spans="1:12" x14ac:dyDescent="0.2">
      <c r="A96" s="220" t="s">
        <v>416</v>
      </c>
      <c r="B96" s="220" t="s">
        <v>417</v>
      </c>
      <c r="C96" s="221" t="s">
        <v>216</v>
      </c>
      <c r="D96" s="220" t="s">
        <v>327</v>
      </c>
      <c r="E96" s="222" t="s">
        <v>418</v>
      </c>
      <c r="F96" s="223">
        <v>25.53</v>
      </c>
      <c r="G96" s="224">
        <v>66</v>
      </c>
      <c r="H96" s="217">
        <v>31123</v>
      </c>
      <c r="I96" s="280">
        <v>16635</v>
      </c>
      <c r="J96" s="218">
        <f t="shared" si="6"/>
        <v>24550</v>
      </c>
      <c r="K96" s="225">
        <f t="shared" si="7"/>
        <v>17653</v>
      </c>
      <c r="L96" s="226">
        <v>517</v>
      </c>
    </row>
    <row r="97" spans="1:12" x14ac:dyDescent="0.2">
      <c r="A97" s="220" t="s">
        <v>419</v>
      </c>
      <c r="B97" s="220" t="s">
        <v>420</v>
      </c>
      <c r="C97" s="221" t="s">
        <v>216</v>
      </c>
      <c r="D97" s="220" t="s">
        <v>327</v>
      </c>
      <c r="E97" s="222" t="s">
        <v>421</v>
      </c>
      <c r="F97" s="223">
        <v>27.36</v>
      </c>
      <c r="G97" s="224">
        <v>66</v>
      </c>
      <c r="H97" s="217">
        <v>31123</v>
      </c>
      <c r="I97" s="280">
        <v>16635</v>
      </c>
      <c r="J97" s="218">
        <f t="shared" si="6"/>
        <v>23218</v>
      </c>
      <c r="K97" s="225">
        <f t="shared" si="7"/>
        <v>16675</v>
      </c>
      <c r="L97" s="226">
        <v>517</v>
      </c>
    </row>
    <row r="98" spans="1:12" x14ac:dyDescent="0.2">
      <c r="A98" s="220" t="s">
        <v>422</v>
      </c>
      <c r="B98" s="220" t="s">
        <v>423</v>
      </c>
      <c r="C98" s="221" t="s">
        <v>216</v>
      </c>
      <c r="D98" s="220" t="s">
        <v>327</v>
      </c>
      <c r="E98" s="222" t="s">
        <v>424</v>
      </c>
      <c r="F98" s="223">
        <v>18.239999999999998</v>
      </c>
      <c r="G98" s="224">
        <v>66</v>
      </c>
      <c r="H98" s="217">
        <v>31123</v>
      </c>
      <c r="I98" s="280">
        <v>16635</v>
      </c>
      <c r="J98" s="218">
        <f t="shared" si="6"/>
        <v>32510</v>
      </c>
      <c r="K98" s="225">
        <f t="shared" si="7"/>
        <v>23500</v>
      </c>
      <c r="L98" s="226">
        <v>517</v>
      </c>
    </row>
    <row r="99" spans="1:12" x14ac:dyDescent="0.2">
      <c r="A99" s="220" t="s">
        <v>425</v>
      </c>
      <c r="B99" s="220" t="s">
        <v>426</v>
      </c>
      <c r="C99" s="221" t="s">
        <v>216</v>
      </c>
      <c r="D99" s="220" t="s">
        <v>327</v>
      </c>
      <c r="E99" s="222" t="s">
        <v>427</v>
      </c>
      <c r="F99" s="223">
        <v>26.07</v>
      </c>
      <c r="G99" s="224">
        <v>66</v>
      </c>
      <c r="H99" s="217">
        <v>31123</v>
      </c>
      <c r="I99" s="280">
        <v>16635</v>
      </c>
      <c r="J99" s="218">
        <f t="shared" si="6"/>
        <v>24138</v>
      </c>
      <c r="K99" s="225">
        <f t="shared" si="7"/>
        <v>17350</v>
      </c>
      <c r="L99" s="226">
        <v>517</v>
      </c>
    </row>
    <row r="100" spans="1:12" x14ac:dyDescent="0.2">
      <c r="A100" s="220" t="s">
        <v>428</v>
      </c>
      <c r="B100" s="220" t="s">
        <v>429</v>
      </c>
      <c r="C100" s="221" t="s">
        <v>216</v>
      </c>
      <c r="D100" s="220" t="s">
        <v>430</v>
      </c>
      <c r="E100" s="222" t="s">
        <v>431</v>
      </c>
      <c r="F100" s="223">
        <v>18.62</v>
      </c>
      <c r="G100" s="224">
        <v>66</v>
      </c>
      <c r="H100" s="217">
        <v>31123</v>
      </c>
      <c r="I100" s="280">
        <v>16635</v>
      </c>
      <c r="J100" s="218">
        <f t="shared" si="6"/>
        <v>31941</v>
      </c>
      <c r="K100" s="225">
        <f t="shared" si="7"/>
        <v>23082</v>
      </c>
      <c r="L100" s="226">
        <v>517</v>
      </c>
    </row>
    <row r="101" spans="1:12" x14ac:dyDescent="0.2">
      <c r="A101" s="220" t="s">
        <v>432</v>
      </c>
      <c r="B101" s="220" t="s">
        <v>433</v>
      </c>
      <c r="C101" s="221" t="s">
        <v>216</v>
      </c>
      <c r="D101" s="220" t="s">
        <v>430</v>
      </c>
      <c r="E101" s="222" t="s">
        <v>434</v>
      </c>
      <c r="F101" s="223">
        <v>17.13</v>
      </c>
      <c r="G101" s="211">
        <v>66</v>
      </c>
      <c r="H101" s="217">
        <v>31123</v>
      </c>
      <c r="I101" s="280">
        <v>16635</v>
      </c>
      <c r="J101" s="218">
        <f t="shared" si="6"/>
        <v>34316</v>
      </c>
      <c r="K101" s="225">
        <f t="shared" si="7"/>
        <v>24827</v>
      </c>
      <c r="L101" s="226">
        <v>517</v>
      </c>
    </row>
    <row r="102" spans="1:12" x14ac:dyDescent="0.2">
      <c r="A102" s="220" t="s">
        <v>435</v>
      </c>
      <c r="B102" s="220" t="s">
        <v>436</v>
      </c>
      <c r="C102" s="221" t="s">
        <v>216</v>
      </c>
      <c r="D102" s="220" t="s">
        <v>430</v>
      </c>
      <c r="E102" s="222" t="s">
        <v>437</v>
      </c>
      <c r="F102" s="223">
        <v>15.64</v>
      </c>
      <c r="G102" s="224">
        <v>66</v>
      </c>
      <c r="H102" s="217">
        <v>31123</v>
      </c>
      <c r="I102" s="280">
        <v>16635</v>
      </c>
      <c r="J102" s="218">
        <f t="shared" si="6"/>
        <v>37144</v>
      </c>
      <c r="K102" s="225">
        <f t="shared" si="7"/>
        <v>26904</v>
      </c>
      <c r="L102" s="226">
        <v>517</v>
      </c>
    </row>
    <row r="103" spans="1:12" x14ac:dyDescent="0.2">
      <c r="A103" s="220" t="s">
        <v>438</v>
      </c>
      <c r="B103" s="220" t="s">
        <v>439</v>
      </c>
      <c r="C103" s="221" t="s">
        <v>216</v>
      </c>
      <c r="D103" s="220" t="s">
        <v>430</v>
      </c>
      <c r="E103" s="222" t="s">
        <v>440</v>
      </c>
      <c r="F103" s="223">
        <v>19.36</v>
      </c>
      <c r="G103" s="211">
        <v>66</v>
      </c>
      <c r="H103" s="217">
        <v>31123</v>
      </c>
      <c r="I103" s="280">
        <v>16635</v>
      </c>
      <c r="J103" s="218">
        <f t="shared" si="6"/>
        <v>30898</v>
      </c>
      <c r="K103" s="225">
        <f t="shared" si="7"/>
        <v>22316</v>
      </c>
      <c r="L103" s="226">
        <v>517</v>
      </c>
    </row>
    <row r="104" spans="1:12" x14ac:dyDescent="0.2">
      <c r="A104" s="220" t="s">
        <v>441</v>
      </c>
      <c r="B104" s="220" t="s">
        <v>439</v>
      </c>
      <c r="C104" s="221" t="s">
        <v>281</v>
      </c>
      <c r="D104" s="220" t="s">
        <v>430</v>
      </c>
      <c r="E104" s="222" t="s">
        <v>442</v>
      </c>
      <c r="F104" s="223">
        <v>13.69</v>
      </c>
      <c r="G104" s="224">
        <v>66</v>
      </c>
      <c r="H104" s="217">
        <v>31123</v>
      </c>
      <c r="I104" s="280">
        <v>16635</v>
      </c>
      <c r="J104" s="218">
        <f t="shared" si="6"/>
        <v>41775</v>
      </c>
      <c r="K104" s="225">
        <f t="shared" si="7"/>
        <v>30305</v>
      </c>
      <c r="L104" s="226">
        <v>517</v>
      </c>
    </row>
    <row r="105" spans="1:12" x14ac:dyDescent="0.2">
      <c r="A105" s="220" t="s">
        <v>443</v>
      </c>
      <c r="B105" s="220" t="s">
        <v>444</v>
      </c>
      <c r="C105" s="221" t="s">
        <v>216</v>
      </c>
      <c r="D105" s="220" t="s">
        <v>430</v>
      </c>
      <c r="E105" s="222" t="s">
        <v>445</v>
      </c>
      <c r="F105" s="223">
        <v>13.4</v>
      </c>
      <c r="G105" s="224">
        <v>66</v>
      </c>
      <c r="H105" s="217">
        <v>31123</v>
      </c>
      <c r="I105" s="280">
        <v>16635</v>
      </c>
      <c r="J105" s="218">
        <f t="shared" si="6"/>
        <v>42579</v>
      </c>
      <c r="K105" s="225">
        <f t="shared" si="7"/>
        <v>30896</v>
      </c>
      <c r="L105" s="226">
        <v>517</v>
      </c>
    </row>
    <row r="106" spans="1:12" x14ac:dyDescent="0.2">
      <c r="A106" s="220" t="s">
        <v>446</v>
      </c>
      <c r="B106" s="220" t="s">
        <v>447</v>
      </c>
      <c r="C106" s="221" t="s">
        <v>216</v>
      </c>
      <c r="D106" s="220" t="s">
        <v>430</v>
      </c>
      <c r="E106" s="222" t="s">
        <v>448</v>
      </c>
      <c r="F106" s="223">
        <v>17.600000000000001</v>
      </c>
      <c r="G106" s="224">
        <v>66</v>
      </c>
      <c r="H106" s="217">
        <v>31123</v>
      </c>
      <c r="I106" s="280">
        <v>16635</v>
      </c>
      <c r="J106" s="218">
        <f t="shared" si="6"/>
        <v>33524</v>
      </c>
      <c r="K106" s="225">
        <f t="shared" si="7"/>
        <v>24245</v>
      </c>
      <c r="L106" s="226">
        <v>517</v>
      </c>
    </row>
    <row r="107" spans="1:12" x14ac:dyDescent="0.2">
      <c r="A107" s="220" t="s">
        <v>449</v>
      </c>
      <c r="B107" s="220" t="s">
        <v>450</v>
      </c>
      <c r="C107" s="221" t="s">
        <v>216</v>
      </c>
      <c r="D107" s="220" t="s">
        <v>430</v>
      </c>
      <c r="E107" s="222" t="s">
        <v>451</v>
      </c>
      <c r="F107" s="223">
        <v>17.87</v>
      </c>
      <c r="G107" s="224">
        <v>66</v>
      </c>
      <c r="H107" s="217">
        <v>31123</v>
      </c>
      <c r="I107" s="280">
        <v>16635</v>
      </c>
      <c r="J107" s="218">
        <f t="shared" si="6"/>
        <v>33087</v>
      </c>
      <c r="K107" s="225">
        <f t="shared" si="7"/>
        <v>23924</v>
      </c>
      <c r="L107" s="226">
        <v>517</v>
      </c>
    </row>
    <row r="108" spans="1:12" x14ac:dyDescent="0.2">
      <c r="A108" s="220" t="s">
        <v>452</v>
      </c>
      <c r="B108" s="220" t="s">
        <v>450</v>
      </c>
      <c r="C108" s="221" t="s">
        <v>281</v>
      </c>
      <c r="D108" s="220" t="s">
        <v>430</v>
      </c>
      <c r="E108" s="222" t="s">
        <v>453</v>
      </c>
      <c r="F108" s="223">
        <v>14.89</v>
      </c>
      <c r="G108" s="211">
        <v>66</v>
      </c>
      <c r="H108" s="217">
        <v>31123</v>
      </c>
      <c r="I108" s="280">
        <v>16635</v>
      </c>
      <c r="J108" s="218">
        <f t="shared" si="6"/>
        <v>38782</v>
      </c>
      <c r="K108" s="225">
        <f t="shared" si="7"/>
        <v>28107</v>
      </c>
      <c r="L108" s="226">
        <v>517</v>
      </c>
    </row>
    <row r="109" spans="1:12" x14ac:dyDescent="0.2">
      <c r="A109" s="220" t="s">
        <v>454</v>
      </c>
      <c r="B109" s="220" t="s">
        <v>455</v>
      </c>
      <c r="C109" s="221" t="s">
        <v>216</v>
      </c>
      <c r="D109" s="220" t="s">
        <v>430</v>
      </c>
      <c r="E109" s="222" t="s">
        <v>456</v>
      </c>
      <c r="F109" s="223">
        <v>14.89</v>
      </c>
      <c r="G109" s="211">
        <v>66</v>
      </c>
      <c r="H109" s="217">
        <v>31123</v>
      </c>
      <c r="I109" s="280">
        <v>16635</v>
      </c>
      <c r="J109" s="218">
        <f t="shared" si="6"/>
        <v>38782</v>
      </c>
      <c r="K109" s="225">
        <f t="shared" si="7"/>
        <v>28107</v>
      </c>
      <c r="L109" s="226">
        <v>517</v>
      </c>
    </row>
    <row r="110" spans="1:12" x14ac:dyDescent="0.2">
      <c r="A110" s="250" t="s">
        <v>457</v>
      </c>
      <c r="B110" s="250" t="s">
        <v>455</v>
      </c>
      <c r="C110" s="251" t="s">
        <v>281</v>
      </c>
      <c r="D110" s="250" t="s">
        <v>430</v>
      </c>
      <c r="E110" s="252" t="s">
        <v>458</v>
      </c>
      <c r="F110" s="253">
        <v>14.89</v>
      </c>
      <c r="G110" s="211">
        <v>66</v>
      </c>
      <c r="H110" s="217">
        <v>31123</v>
      </c>
      <c r="I110" s="280">
        <v>16635</v>
      </c>
      <c r="J110" s="218">
        <f t="shared" si="6"/>
        <v>38782</v>
      </c>
      <c r="K110" s="255">
        <f t="shared" si="7"/>
        <v>28107</v>
      </c>
      <c r="L110" s="226">
        <v>517</v>
      </c>
    </row>
    <row r="111" spans="1:12" ht="13.5" thickBot="1" x14ac:dyDescent="0.25">
      <c r="A111" s="257" t="s">
        <v>459</v>
      </c>
      <c r="B111" s="257" t="s">
        <v>455</v>
      </c>
      <c r="C111" s="258" t="s">
        <v>232</v>
      </c>
      <c r="D111" s="257" t="s">
        <v>430</v>
      </c>
      <c r="E111" s="259" t="s">
        <v>460</v>
      </c>
      <c r="F111" s="260">
        <v>11.91</v>
      </c>
      <c r="G111" s="261">
        <v>66</v>
      </c>
      <c r="H111" s="281">
        <v>31123</v>
      </c>
      <c r="I111" s="282">
        <v>16635</v>
      </c>
      <c r="J111" s="218">
        <f t="shared" si="6"/>
        <v>47326</v>
      </c>
      <c r="K111" s="262">
        <f t="shared" si="7"/>
        <v>34383</v>
      </c>
      <c r="L111" s="263">
        <v>517</v>
      </c>
    </row>
    <row r="112" spans="1:12" x14ac:dyDescent="0.2">
      <c r="A112" s="207" t="s">
        <v>461</v>
      </c>
      <c r="B112" s="207" t="s">
        <v>462</v>
      </c>
      <c r="C112" s="208" t="s">
        <v>463</v>
      </c>
      <c r="D112" s="207" t="s">
        <v>464</v>
      </c>
      <c r="E112" s="209" t="s">
        <v>465</v>
      </c>
      <c r="F112" s="210">
        <v>9.57</v>
      </c>
      <c r="G112" s="211">
        <v>66</v>
      </c>
      <c r="H112" s="212">
        <v>31015</v>
      </c>
      <c r="I112" s="213">
        <v>16635</v>
      </c>
      <c r="J112" s="214">
        <f>ROUND(12*1.3614*(1/F112*H112+1/G112*I112)+L112,0)</f>
        <v>57605</v>
      </c>
      <c r="K112" s="225">
        <f t="shared" si="7"/>
        <v>41915</v>
      </c>
      <c r="L112" s="216">
        <v>542</v>
      </c>
    </row>
    <row r="113" spans="1:12" x14ac:dyDescent="0.2">
      <c r="A113" s="220" t="s">
        <v>466</v>
      </c>
      <c r="B113" s="220" t="s">
        <v>436</v>
      </c>
      <c r="C113" s="221" t="s">
        <v>467</v>
      </c>
      <c r="D113" s="207" t="s">
        <v>464</v>
      </c>
      <c r="E113" s="222" t="s">
        <v>468</v>
      </c>
      <c r="F113" s="223">
        <v>10.82</v>
      </c>
      <c r="G113" s="224">
        <v>66</v>
      </c>
      <c r="H113" s="217">
        <v>31015</v>
      </c>
      <c r="I113" s="216">
        <v>16635</v>
      </c>
      <c r="J113" s="283">
        <f>ROUND(12*1.3614*(1/F113*H113+1/G113*I113)+L113,0)</f>
        <v>51488</v>
      </c>
      <c r="K113" s="225">
        <f t="shared" si="7"/>
        <v>37422</v>
      </c>
      <c r="L113" s="216">
        <v>542</v>
      </c>
    </row>
    <row r="114" spans="1:12" x14ac:dyDescent="0.2">
      <c r="A114" s="220" t="s">
        <v>469</v>
      </c>
      <c r="B114" s="220" t="s">
        <v>470</v>
      </c>
      <c r="C114" s="221" t="s">
        <v>463</v>
      </c>
      <c r="D114" s="207" t="s">
        <v>464</v>
      </c>
      <c r="E114" s="222" t="s">
        <v>471</v>
      </c>
      <c r="F114" s="223">
        <v>8.74</v>
      </c>
      <c r="G114" s="224">
        <v>66</v>
      </c>
      <c r="H114" s="284">
        <v>31015</v>
      </c>
      <c r="I114" s="216">
        <v>16635</v>
      </c>
      <c r="J114" s="283">
        <f t="shared" ref="J114:J117" si="8">ROUND(12*1.3614*(1/F114*H114+1/G114*I114)+L114,0)</f>
        <v>62633</v>
      </c>
      <c r="K114" s="225">
        <f t="shared" si="7"/>
        <v>45608</v>
      </c>
      <c r="L114" s="226">
        <v>542</v>
      </c>
    </row>
    <row r="115" spans="1:12" x14ac:dyDescent="0.2">
      <c r="A115" s="220" t="s">
        <v>472</v>
      </c>
      <c r="B115" s="220" t="s">
        <v>473</v>
      </c>
      <c r="C115" s="221" t="s">
        <v>463</v>
      </c>
      <c r="D115" s="207" t="s">
        <v>464</v>
      </c>
      <c r="E115" s="222" t="s">
        <v>474</v>
      </c>
      <c r="F115" s="223">
        <v>9.57</v>
      </c>
      <c r="G115" s="224">
        <v>66</v>
      </c>
      <c r="H115" s="284">
        <v>31015</v>
      </c>
      <c r="I115" s="216">
        <v>16635</v>
      </c>
      <c r="J115" s="283">
        <f t="shared" si="8"/>
        <v>57605</v>
      </c>
      <c r="K115" s="225">
        <f t="shared" si="7"/>
        <v>41915</v>
      </c>
      <c r="L115" s="226">
        <v>542</v>
      </c>
    </row>
    <row r="116" spans="1:12" x14ac:dyDescent="0.2">
      <c r="A116" s="220" t="s">
        <v>475</v>
      </c>
      <c r="B116" s="220" t="s">
        <v>476</v>
      </c>
      <c r="C116" s="221" t="s">
        <v>463</v>
      </c>
      <c r="D116" s="207" t="s">
        <v>464</v>
      </c>
      <c r="E116" s="222" t="s">
        <v>477</v>
      </c>
      <c r="F116" s="223">
        <v>11.24</v>
      </c>
      <c r="G116" s="211">
        <v>66</v>
      </c>
      <c r="H116" s="217">
        <v>31015</v>
      </c>
      <c r="I116" s="216">
        <v>16635</v>
      </c>
      <c r="J116" s="283">
        <f t="shared" si="8"/>
        <v>49738</v>
      </c>
      <c r="K116" s="225">
        <f t="shared" si="7"/>
        <v>36137</v>
      </c>
      <c r="L116" s="216">
        <v>542</v>
      </c>
    </row>
    <row r="117" spans="1:12" ht="13.5" thickBot="1" x14ac:dyDescent="0.25">
      <c r="A117" s="257" t="s">
        <v>478</v>
      </c>
      <c r="B117" s="257" t="s">
        <v>444</v>
      </c>
      <c r="C117" s="258" t="s">
        <v>463</v>
      </c>
      <c r="D117" s="257" t="s">
        <v>464</v>
      </c>
      <c r="E117" s="259" t="s">
        <v>479</v>
      </c>
      <c r="F117" s="260">
        <v>10.82</v>
      </c>
      <c r="G117" s="261">
        <v>66</v>
      </c>
      <c r="H117" s="279">
        <v>31015</v>
      </c>
      <c r="I117" s="228">
        <v>16635</v>
      </c>
      <c r="J117" s="285">
        <f t="shared" si="8"/>
        <v>51488</v>
      </c>
      <c r="K117" s="262">
        <f t="shared" si="7"/>
        <v>37422</v>
      </c>
      <c r="L117" s="263">
        <v>542</v>
      </c>
    </row>
    <row r="118" spans="1:12" x14ac:dyDescent="0.2">
      <c r="A118" s="207" t="s">
        <v>480</v>
      </c>
      <c r="B118" s="207" t="s">
        <v>481</v>
      </c>
      <c r="C118" s="208" t="s">
        <v>216</v>
      </c>
      <c r="D118" s="207" t="s">
        <v>482</v>
      </c>
      <c r="E118" s="209" t="s">
        <v>483</v>
      </c>
      <c r="F118" s="210">
        <v>7.25</v>
      </c>
      <c r="G118" s="211">
        <v>42</v>
      </c>
      <c r="H118" s="217">
        <v>31015</v>
      </c>
      <c r="I118" s="216">
        <v>16635</v>
      </c>
      <c r="J118" s="214">
        <f>ROUND(12*1.3614*(1/F118*H118+1/G118*I118)+L118,0)</f>
        <v>77071</v>
      </c>
      <c r="K118" s="215">
        <f t="shared" si="7"/>
        <v>56088</v>
      </c>
      <c r="L118" s="216">
        <v>713</v>
      </c>
    </row>
    <row r="119" spans="1:12" x14ac:dyDescent="0.2">
      <c r="A119" s="207" t="s">
        <v>484</v>
      </c>
      <c r="B119" s="207" t="s">
        <v>485</v>
      </c>
      <c r="C119" s="208" t="s">
        <v>216</v>
      </c>
      <c r="D119" s="207" t="s">
        <v>482</v>
      </c>
      <c r="E119" s="209" t="s">
        <v>486</v>
      </c>
      <c r="F119" s="210">
        <v>10.84</v>
      </c>
      <c r="G119" s="211">
        <v>42</v>
      </c>
      <c r="H119" s="284">
        <v>31015</v>
      </c>
      <c r="I119" s="216">
        <v>16635</v>
      </c>
      <c r="J119" s="283">
        <f>ROUND(12*1.3614*(1/F119*H119+1/G119*I119)+L119,0)</f>
        <v>53926</v>
      </c>
      <c r="K119" s="225">
        <f t="shared" si="7"/>
        <v>39087</v>
      </c>
      <c r="L119" s="226">
        <v>713</v>
      </c>
    </row>
    <row r="120" spans="1:12" x14ac:dyDescent="0.2">
      <c r="A120" s="220" t="s">
        <v>487</v>
      </c>
      <c r="B120" s="220" t="s">
        <v>488</v>
      </c>
      <c r="C120" s="221" t="s">
        <v>216</v>
      </c>
      <c r="D120" s="220" t="s">
        <v>482</v>
      </c>
      <c r="E120" s="222" t="s">
        <v>489</v>
      </c>
      <c r="F120" s="223">
        <v>8.91</v>
      </c>
      <c r="G120" s="224">
        <v>42</v>
      </c>
      <c r="H120" s="284">
        <v>31015</v>
      </c>
      <c r="I120" s="216">
        <v>16635</v>
      </c>
      <c r="J120" s="283">
        <f t="shared" ref="J120:J152" si="9">ROUND(12*1.3614*(1/F120*H120+1/G120*I120)+L120,0)</f>
        <v>64051</v>
      </c>
      <c r="K120" s="225">
        <f t="shared" si="7"/>
        <v>46524</v>
      </c>
      <c r="L120" s="216">
        <v>713</v>
      </c>
    </row>
    <row r="121" spans="1:12" x14ac:dyDescent="0.2">
      <c r="A121" s="220" t="s">
        <v>490</v>
      </c>
      <c r="B121" s="220" t="s">
        <v>491</v>
      </c>
      <c r="C121" s="221" t="s">
        <v>216</v>
      </c>
      <c r="D121" s="220" t="s">
        <v>482</v>
      </c>
      <c r="E121" s="222" t="s">
        <v>492</v>
      </c>
      <c r="F121" s="223">
        <v>11.16</v>
      </c>
      <c r="G121" s="224">
        <v>42</v>
      </c>
      <c r="H121" s="284">
        <v>31015</v>
      </c>
      <c r="I121" s="216">
        <v>16635</v>
      </c>
      <c r="J121" s="283">
        <f t="shared" si="9"/>
        <v>52585</v>
      </c>
      <c r="K121" s="225">
        <f t="shared" si="7"/>
        <v>38102</v>
      </c>
      <c r="L121" s="226">
        <v>713</v>
      </c>
    </row>
    <row r="122" spans="1:12" x14ac:dyDescent="0.2">
      <c r="A122" s="220" t="s">
        <v>493</v>
      </c>
      <c r="B122" s="220" t="s">
        <v>494</v>
      </c>
      <c r="C122" s="221" t="s">
        <v>216</v>
      </c>
      <c r="D122" s="220" t="s">
        <v>482</v>
      </c>
      <c r="E122" s="222" t="s">
        <v>495</v>
      </c>
      <c r="F122" s="223">
        <v>8.91</v>
      </c>
      <c r="G122" s="224">
        <v>42</v>
      </c>
      <c r="H122" s="284">
        <v>31015</v>
      </c>
      <c r="I122" s="216">
        <v>16635</v>
      </c>
      <c r="J122" s="283">
        <f t="shared" si="9"/>
        <v>64051</v>
      </c>
      <c r="K122" s="225">
        <f t="shared" si="7"/>
        <v>46524</v>
      </c>
      <c r="L122" s="226">
        <v>713</v>
      </c>
    </row>
    <row r="123" spans="1:12" x14ac:dyDescent="0.2">
      <c r="A123" s="220" t="s">
        <v>496</v>
      </c>
      <c r="B123" s="220" t="s">
        <v>497</v>
      </c>
      <c r="C123" s="221" t="s">
        <v>216</v>
      </c>
      <c r="D123" s="220" t="s">
        <v>482</v>
      </c>
      <c r="E123" s="222" t="s">
        <v>498</v>
      </c>
      <c r="F123" s="223">
        <v>8.91</v>
      </c>
      <c r="G123" s="224">
        <v>42</v>
      </c>
      <c r="H123" s="284">
        <v>31015</v>
      </c>
      <c r="I123" s="216">
        <v>16635</v>
      </c>
      <c r="J123" s="283">
        <f t="shared" si="9"/>
        <v>64051</v>
      </c>
      <c r="K123" s="225">
        <f t="shared" si="7"/>
        <v>46524</v>
      </c>
      <c r="L123" s="216">
        <v>713</v>
      </c>
    </row>
    <row r="124" spans="1:12" x14ac:dyDescent="0.2">
      <c r="A124" s="220" t="s">
        <v>499</v>
      </c>
      <c r="B124" s="220" t="s">
        <v>500</v>
      </c>
      <c r="C124" s="221" t="s">
        <v>216</v>
      </c>
      <c r="D124" s="220" t="s">
        <v>482</v>
      </c>
      <c r="E124" s="222" t="s">
        <v>501</v>
      </c>
      <c r="F124" s="223">
        <v>6.97</v>
      </c>
      <c r="G124" s="224">
        <v>42</v>
      </c>
      <c r="H124" s="284">
        <v>31015</v>
      </c>
      <c r="I124" s="216">
        <v>16635</v>
      </c>
      <c r="J124" s="283">
        <f t="shared" si="9"/>
        <v>79879</v>
      </c>
      <c r="K124" s="225">
        <f t="shared" si="7"/>
        <v>58150</v>
      </c>
      <c r="L124" s="226">
        <v>713</v>
      </c>
    </row>
    <row r="125" spans="1:12" x14ac:dyDescent="0.2">
      <c r="A125" s="220" t="s">
        <v>502</v>
      </c>
      <c r="B125" s="220" t="s">
        <v>503</v>
      </c>
      <c r="C125" s="221" t="s">
        <v>216</v>
      </c>
      <c r="D125" s="220" t="s">
        <v>482</v>
      </c>
      <c r="E125" s="222" t="s">
        <v>504</v>
      </c>
      <c r="F125" s="223">
        <v>10.07</v>
      </c>
      <c r="G125" s="224">
        <v>42</v>
      </c>
      <c r="H125" s="284">
        <v>31015</v>
      </c>
      <c r="I125" s="216">
        <v>16635</v>
      </c>
      <c r="J125" s="283">
        <f t="shared" si="9"/>
        <v>57500</v>
      </c>
      <c r="K125" s="225">
        <f t="shared" si="7"/>
        <v>41712</v>
      </c>
      <c r="L125" s="226">
        <v>713</v>
      </c>
    </row>
    <row r="126" spans="1:12" x14ac:dyDescent="0.2">
      <c r="A126" s="220" t="s">
        <v>505</v>
      </c>
      <c r="B126" s="220" t="s">
        <v>506</v>
      </c>
      <c r="C126" s="221" t="s">
        <v>216</v>
      </c>
      <c r="D126" s="220" t="s">
        <v>482</v>
      </c>
      <c r="E126" s="222" t="s">
        <v>507</v>
      </c>
      <c r="F126" s="223">
        <v>9.68</v>
      </c>
      <c r="G126" s="224">
        <v>42</v>
      </c>
      <c r="H126" s="284">
        <v>31015</v>
      </c>
      <c r="I126" s="216">
        <v>16635</v>
      </c>
      <c r="J126" s="283">
        <f t="shared" si="9"/>
        <v>59527</v>
      </c>
      <c r="K126" s="225">
        <f t="shared" si="7"/>
        <v>43201</v>
      </c>
      <c r="L126" s="226">
        <v>713</v>
      </c>
    </row>
    <row r="127" spans="1:12" x14ac:dyDescent="0.2">
      <c r="A127" s="220" t="s">
        <v>508</v>
      </c>
      <c r="B127" s="220" t="s">
        <v>509</v>
      </c>
      <c r="C127" s="221" t="s">
        <v>216</v>
      </c>
      <c r="D127" s="220" t="s">
        <v>482</v>
      </c>
      <c r="E127" s="222" t="s">
        <v>510</v>
      </c>
      <c r="F127" s="223">
        <v>12.02</v>
      </c>
      <c r="G127" s="224">
        <v>42</v>
      </c>
      <c r="H127" s="284">
        <v>31015</v>
      </c>
      <c r="I127" s="216">
        <v>16635</v>
      </c>
      <c r="J127" s="283">
        <f t="shared" si="9"/>
        <v>49337</v>
      </c>
      <c r="K127" s="225">
        <f t="shared" si="7"/>
        <v>35716</v>
      </c>
      <c r="L127" s="216">
        <v>713</v>
      </c>
    </row>
    <row r="128" spans="1:12" x14ac:dyDescent="0.2">
      <c r="A128" s="220" t="s">
        <v>511</v>
      </c>
      <c r="B128" s="220" t="s">
        <v>512</v>
      </c>
      <c r="C128" s="221" t="s">
        <v>216</v>
      </c>
      <c r="D128" s="220" t="s">
        <v>482</v>
      </c>
      <c r="E128" s="222" t="s">
        <v>513</v>
      </c>
      <c r="F128" s="223">
        <v>13.31</v>
      </c>
      <c r="G128" s="224">
        <v>42</v>
      </c>
      <c r="H128" s="284">
        <v>31015</v>
      </c>
      <c r="I128" s="216">
        <v>16635</v>
      </c>
      <c r="J128" s="283">
        <f t="shared" si="9"/>
        <v>45252</v>
      </c>
      <c r="K128" s="225">
        <f t="shared" si="7"/>
        <v>32715</v>
      </c>
      <c r="L128" s="226">
        <v>713</v>
      </c>
    </row>
    <row r="129" spans="1:12" x14ac:dyDescent="0.2">
      <c r="A129" s="220" t="s">
        <v>514</v>
      </c>
      <c r="B129" s="220" t="s">
        <v>515</v>
      </c>
      <c r="C129" s="221" t="s">
        <v>216</v>
      </c>
      <c r="D129" s="220" t="s">
        <v>482</v>
      </c>
      <c r="E129" s="222" t="s">
        <v>516</v>
      </c>
      <c r="F129" s="223">
        <v>6.52</v>
      </c>
      <c r="G129" s="224">
        <v>42</v>
      </c>
      <c r="H129" s="284">
        <v>31015</v>
      </c>
      <c r="I129" s="216">
        <v>16635</v>
      </c>
      <c r="J129" s="283">
        <f t="shared" si="9"/>
        <v>84896</v>
      </c>
      <c r="K129" s="225">
        <f t="shared" si="7"/>
        <v>61836</v>
      </c>
      <c r="L129" s="216">
        <v>713</v>
      </c>
    </row>
    <row r="130" spans="1:12" x14ac:dyDescent="0.2">
      <c r="A130" s="220" t="s">
        <v>517</v>
      </c>
      <c r="B130" s="220" t="s">
        <v>518</v>
      </c>
      <c r="C130" s="221" t="s">
        <v>216</v>
      </c>
      <c r="D130" s="220" t="s">
        <v>482</v>
      </c>
      <c r="E130" s="222" t="s">
        <v>519</v>
      </c>
      <c r="F130" s="223">
        <v>8.81</v>
      </c>
      <c r="G130" s="224">
        <v>42</v>
      </c>
      <c r="H130" s="284">
        <v>31015</v>
      </c>
      <c r="I130" s="216">
        <v>16635</v>
      </c>
      <c r="J130" s="283">
        <f t="shared" si="9"/>
        <v>64696</v>
      </c>
      <c r="K130" s="225">
        <f t="shared" si="7"/>
        <v>46998</v>
      </c>
      <c r="L130" s="226">
        <v>713</v>
      </c>
    </row>
    <row r="131" spans="1:12" x14ac:dyDescent="0.2">
      <c r="A131" s="220" t="s">
        <v>520</v>
      </c>
      <c r="B131" s="220" t="s">
        <v>521</v>
      </c>
      <c r="C131" s="221" t="s">
        <v>216</v>
      </c>
      <c r="D131" s="220" t="s">
        <v>482</v>
      </c>
      <c r="E131" s="222" t="s">
        <v>522</v>
      </c>
      <c r="F131" s="223">
        <v>9.8699999999999992</v>
      </c>
      <c r="G131" s="224">
        <v>42</v>
      </c>
      <c r="H131" s="284">
        <v>31015</v>
      </c>
      <c r="I131" s="216">
        <v>16635</v>
      </c>
      <c r="J131" s="283">
        <f t="shared" si="9"/>
        <v>58519</v>
      </c>
      <c r="K131" s="225">
        <f t="shared" si="7"/>
        <v>42461</v>
      </c>
      <c r="L131" s="226">
        <v>713</v>
      </c>
    </row>
    <row r="132" spans="1:12" x14ac:dyDescent="0.2">
      <c r="A132" s="220" t="s">
        <v>523</v>
      </c>
      <c r="B132" s="220" t="s">
        <v>524</v>
      </c>
      <c r="C132" s="221" t="s">
        <v>216</v>
      </c>
      <c r="D132" s="220" t="s">
        <v>482</v>
      </c>
      <c r="E132" s="222" t="s">
        <v>525</v>
      </c>
      <c r="F132" s="223">
        <v>8.7799999999999994</v>
      </c>
      <c r="G132" s="224">
        <v>42</v>
      </c>
      <c r="H132" s="284">
        <v>31015</v>
      </c>
      <c r="I132" s="216">
        <v>16635</v>
      </c>
      <c r="J132" s="283">
        <f t="shared" si="9"/>
        <v>64893</v>
      </c>
      <c r="K132" s="225">
        <f t="shared" si="7"/>
        <v>47142</v>
      </c>
      <c r="L132" s="226">
        <v>713</v>
      </c>
    </row>
    <row r="133" spans="1:12" x14ac:dyDescent="0.2">
      <c r="A133" s="220" t="s">
        <v>526</v>
      </c>
      <c r="B133" s="220" t="s">
        <v>527</v>
      </c>
      <c r="C133" s="221" t="s">
        <v>216</v>
      </c>
      <c r="D133" s="220" t="s">
        <v>482</v>
      </c>
      <c r="E133" s="222" t="s">
        <v>528</v>
      </c>
      <c r="F133" s="223">
        <v>9.09</v>
      </c>
      <c r="G133" s="224">
        <v>42</v>
      </c>
      <c r="H133" s="284">
        <v>31015</v>
      </c>
      <c r="I133" s="216">
        <v>16635</v>
      </c>
      <c r="J133" s="283">
        <f t="shared" si="9"/>
        <v>62925</v>
      </c>
      <c r="K133" s="225">
        <f t="shared" si="7"/>
        <v>45697</v>
      </c>
      <c r="L133" s="216">
        <v>713</v>
      </c>
    </row>
    <row r="134" spans="1:12" x14ac:dyDescent="0.2">
      <c r="A134" s="220" t="s">
        <v>529</v>
      </c>
      <c r="B134" s="220" t="s">
        <v>530</v>
      </c>
      <c r="C134" s="221" t="s">
        <v>236</v>
      </c>
      <c r="D134" s="220" t="s">
        <v>482</v>
      </c>
      <c r="E134" s="222" t="s">
        <v>531</v>
      </c>
      <c r="F134" s="223">
        <v>8.85</v>
      </c>
      <c r="G134" s="224">
        <v>42</v>
      </c>
      <c r="H134" s="284">
        <v>31015</v>
      </c>
      <c r="I134" s="216">
        <v>16635</v>
      </c>
      <c r="J134" s="283">
        <f t="shared" si="9"/>
        <v>64436</v>
      </c>
      <c r="K134" s="225">
        <f t="shared" si="7"/>
        <v>46807</v>
      </c>
      <c r="L134" s="226">
        <v>713</v>
      </c>
    </row>
    <row r="135" spans="1:12" x14ac:dyDescent="0.2">
      <c r="A135" s="220" t="s">
        <v>532</v>
      </c>
      <c r="B135" s="220" t="s">
        <v>533</v>
      </c>
      <c r="C135" s="221" t="s">
        <v>216</v>
      </c>
      <c r="D135" s="220" t="s">
        <v>482</v>
      </c>
      <c r="E135" s="222" t="s">
        <v>534</v>
      </c>
      <c r="F135" s="223">
        <v>10.66</v>
      </c>
      <c r="G135" s="224">
        <v>42</v>
      </c>
      <c r="H135" s="284">
        <v>31015</v>
      </c>
      <c r="I135" s="216">
        <v>16635</v>
      </c>
      <c r="J135" s="283">
        <f t="shared" si="9"/>
        <v>54715</v>
      </c>
      <c r="K135" s="225">
        <f t="shared" si="7"/>
        <v>39667</v>
      </c>
      <c r="L135" s="226">
        <v>713</v>
      </c>
    </row>
    <row r="136" spans="1:12" x14ac:dyDescent="0.2">
      <c r="A136" s="220" t="s">
        <v>535</v>
      </c>
      <c r="B136" s="220" t="s">
        <v>533</v>
      </c>
      <c r="C136" s="221" t="s">
        <v>281</v>
      </c>
      <c r="D136" s="220" t="s">
        <v>482</v>
      </c>
      <c r="E136" s="222" t="s">
        <v>536</v>
      </c>
      <c r="F136" s="223">
        <v>11.85</v>
      </c>
      <c r="G136" s="224">
        <v>42</v>
      </c>
      <c r="H136" s="284">
        <v>31015</v>
      </c>
      <c r="I136" s="216">
        <v>16635</v>
      </c>
      <c r="J136" s="283">
        <f t="shared" si="9"/>
        <v>49942</v>
      </c>
      <c r="K136" s="225">
        <f t="shared" si="7"/>
        <v>36160</v>
      </c>
      <c r="L136" s="216">
        <v>713</v>
      </c>
    </row>
    <row r="137" spans="1:12" x14ac:dyDescent="0.2">
      <c r="A137" s="220" t="s">
        <v>537</v>
      </c>
      <c r="B137" s="220" t="s">
        <v>538</v>
      </c>
      <c r="C137" s="221" t="s">
        <v>216</v>
      </c>
      <c r="D137" s="220" t="s">
        <v>482</v>
      </c>
      <c r="E137" s="222" t="s">
        <v>539</v>
      </c>
      <c r="F137" s="223">
        <v>11.16</v>
      </c>
      <c r="G137" s="224">
        <v>42</v>
      </c>
      <c r="H137" s="284">
        <v>31015</v>
      </c>
      <c r="I137" s="216">
        <v>16635</v>
      </c>
      <c r="J137" s="283">
        <f t="shared" si="9"/>
        <v>52585</v>
      </c>
      <c r="K137" s="225">
        <f t="shared" ref="K137:K200" si="10">ROUND(12*(1/F137*H137+1/G137*I137),0)</f>
        <v>38102</v>
      </c>
      <c r="L137" s="226">
        <v>713</v>
      </c>
    </row>
    <row r="138" spans="1:12" x14ac:dyDescent="0.2">
      <c r="A138" s="220" t="s">
        <v>540</v>
      </c>
      <c r="B138" s="220" t="s">
        <v>538</v>
      </c>
      <c r="C138" s="221" t="s">
        <v>281</v>
      </c>
      <c r="D138" s="220" t="s">
        <v>482</v>
      </c>
      <c r="E138" s="222" t="s">
        <v>541</v>
      </c>
      <c r="F138" s="223">
        <v>10.85</v>
      </c>
      <c r="G138" s="224">
        <v>42</v>
      </c>
      <c r="H138" s="284">
        <v>31015</v>
      </c>
      <c r="I138" s="216">
        <v>16635</v>
      </c>
      <c r="J138" s="283">
        <f t="shared" si="9"/>
        <v>53883</v>
      </c>
      <c r="K138" s="225">
        <f t="shared" si="10"/>
        <v>39055</v>
      </c>
      <c r="L138" s="216">
        <v>713</v>
      </c>
    </row>
    <row r="139" spans="1:12" x14ac:dyDescent="0.2">
      <c r="A139" s="220" t="s">
        <v>542</v>
      </c>
      <c r="B139" s="220" t="s">
        <v>543</v>
      </c>
      <c r="C139" s="221" t="s">
        <v>216</v>
      </c>
      <c r="D139" s="220" t="s">
        <v>482</v>
      </c>
      <c r="E139" s="222" t="s">
        <v>544</v>
      </c>
      <c r="F139" s="223">
        <v>11.87</v>
      </c>
      <c r="G139" s="224">
        <v>42</v>
      </c>
      <c r="H139" s="284">
        <v>31015</v>
      </c>
      <c r="I139" s="216">
        <v>16635</v>
      </c>
      <c r="J139" s="283">
        <f t="shared" si="9"/>
        <v>49870</v>
      </c>
      <c r="K139" s="225">
        <f t="shared" si="10"/>
        <v>36108</v>
      </c>
      <c r="L139" s="226">
        <v>713</v>
      </c>
    </row>
    <row r="140" spans="1:12" x14ac:dyDescent="0.2">
      <c r="A140" s="220" t="s">
        <v>545</v>
      </c>
      <c r="B140" s="220" t="s">
        <v>546</v>
      </c>
      <c r="C140" s="221" t="s">
        <v>216</v>
      </c>
      <c r="D140" s="220" t="s">
        <v>482</v>
      </c>
      <c r="E140" s="222" t="s">
        <v>547</v>
      </c>
      <c r="F140" s="223">
        <v>12.02</v>
      </c>
      <c r="G140" s="224">
        <v>42</v>
      </c>
      <c r="H140" s="284">
        <v>31015</v>
      </c>
      <c r="I140" s="216">
        <v>16635</v>
      </c>
      <c r="J140" s="283">
        <f t="shared" si="9"/>
        <v>49337</v>
      </c>
      <c r="K140" s="225">
        <f t="shared" si="10"/>
        <v>35716</v>
      </c>
      <c r="L140" s="216">
        <v>713</v>
      </c>
    </row>
    <row r="141" spans="1:12" x14ac:dyDescent="0.2">
      <c r="A141" s="220" t="s">
        <v>548</v>
      </c>
      <c r="B141" s="220" t="s">
        <v>549</v>
      </c>
      <c r="C141" s="221" t="s">
        <v>216</v>
      </c>
      <c r="D141" s="220" t="s">
        <v>482</v>
      </c>
      <c r="E141" s="222" t="s">
        <v>550</v>
      </c>
      <c r="F141" s="223">
        <v>12.45</v>
      </c>
      <c r="G141" s="224">
        <v>42</v>
      </c>
      <c r="H141" s="284">
        <v>31015</v>
      </c>
      <c r="I141" s="216">
        <v>16635</v>
      </c>
      <c r="J141" s="283">
        <f t="shared" si="9"/>
        <v>47881</v>
      </c>
      <c r="K141" s="225">
        <f t="shared" si="10"/>
        <v>34647</v>
      </c>
      <c r="L141" s="216">
        <v>713</v>
      </c>
    </row>
    <row r="142" spans="1:12" x14ac:dyDescent="0.2">
      <c r="A142" s="220" t="s">
        <v>551</v>
      </c>
      <c r="B142" s="220" t="s">
        <v>552</v>
      </c>
      <c r="C142" s="221" t="s">
        <v>216</v>
      </c>
      <c r="D142" s="220" t="s">
        <v>482</v>
      </c>
      <c r="E142" s="222" t="s">
        <v>553</v>
      </c>
      <c r="F142" s="223">
        <v>12.88</v>
      </c>
      <c r="G142" s="224">
        <v>42</v>
      </c>
      <c r="H142" s="284">
        <v>31015</v>
      </c>
      <c r="I142" s="216">
        <v>16635</v>
      </c>
      <c r="J142" s="283">
        <f t="shared" si="9"/>
        <v>46523</v>
      </c>
      <c r="K142" s="225">
        <f t="shared" si="10"/>
        <v>33649</v>
      </c>
      <c r="L142" s="216">
        <v>713</v>
      </c>
    </row>
    <row r="143" spans="1:12" x14ac:dyDescent="0.2">
      <c r="A143" s="220" t="s">
        <v>554</v>
      </c>
      <c r="B143" s="220" t="s">
        <v>555</v>
      </c>
      <c r="C143" s="221" t="s">
        <v>216</v>
      </c>
      <c r="D143" s="220" t="s">
        <v>482</v>
      </c>
      <c r="E143" s="222" t="s">
        <v>556</v>
      </c>
      <c r="F143" s="223">
        <v>9.68</v>
      </c>
      <c r="G143" s="224">
        <v>51</v>
      </c>
      <c r="H143" s="284">
        <v>31015</v>
      </c>
      <c r="I143" s="216">
        <v>16635</v>
      </c>
      <c r="J143" s="283">
        <f t="shared" si="9"/>
        <v>58385</v>
      </c>
      <c r="K143" s="225">
        <f t="shared" si="10"/>
        <v>42362</v>
      </c>
      <c r="L143" s="226">
        <v>713</v>
      </c>
    </row>
    <row r="144" spans="1:12" x14ac:dyDescent="0.2">
      <c r="A144" s="220" t="s">
        <v>557</v>
      </c>
      <c r="B144" s="220" t="s">
        <v>555</v>
      </c>
      <c r="C144" s="221" t="s">
        <v>281</v>
      </c>
      <c r="D144" s="220" t="s">
        <v>482</v>
      </c>
      <c r="E144" s="222" t="s">
        <v>558</v>
      </c>
      <c r="F144" s="223">
        <v>11.06</v>
      </c>
      <c r="G144" s="224">
        <v>51</v>
      </c>
      <c r="H144" s="284">
        <v>31015</v>
      </c>
      <c r="I144" s="216">
        <v>16635</v>
      </c>
      <c r="J144" s="283">
        <f t="shared" si="9"/>
        <v>51854</v>
      </c>
      <c r="K144" s="225">
        <f t="shared" si="10"/>
        <v>37565</v>
      </c>
      <c r="L144" s="226">
        <v>713</v>
      </c>
    </row>
    <row r="145" spans="1:12" x14ac:dyDescent="0.2">
      <c r="A145" s="220" t="s">
        <v>559</v>
      </c>
      <c r="B145" s="220" t="s">
        <v>555</v>
      </c>
      <c r="C145" s="221" t="s">
        <v>236</v>
      </c>
      <c r="D145" s="220" t="s">
        <v>482</v>
      </c>
      <c r="E145" s="222" t="s">
        <v>560</v>
      </c>
      <c r="F145" s="223">
        <v>11.85</v>
      </c>
      <c r="G145" s="224">
        <v>51</v>
      </c>
      <c r="H145" s="284">
        <v>31015</v>
      </c>
      <c r="I145" s="216">
        <v>16635</v>
      </c>
      <c r="J145" s="283">
        <f t="shared" si="9"/>
        <v>48800</v>
      </c>
      <c r="K145" s="225">
        <f t="shared" si="10"/>
        <v>35322</v>
      </c>
      <c r="L145" s="216">
        <v>713</v>
      </c>
    </row>
    <row r="146" spans="1:12" x14ac:dyDescent="0.2">
      <c r="A146" s="220" t="s">
        <v>561</v>
      </c>
      <c r="B146" s="220" t="s">
        <v>555</v>
      </c>
      <c r="C146" s="221" t="s">
        <v>232</v>
      </c>
      <c r="D146" s="220" t="s">
        <v>482</v>
      </c>
      <c r="E146" s="222" t="s">
        <v>562</v>
      </c>
      <c r="F146" s="223">
        <v>11.45</v>
      </c>
      <c r="G146" s="224">
        <v>51</v>
      </c>
      <c r="H146" s="284">
        <v>31015</v>
      </c>
      <c r="I146" s="216">
        <v>16635</v>
      </c>
      <c r="J146" s="283">
        <f t="shared" si="9"/>
        <v>50294</v>
      </c>
      <c r="K146" s="225">
        <f t="shared" si="10"/>
        <v>36419</v>
      </c>
      <c r="L146" s="226">
        <v>713</v>
      </c>
    </row>
    <row r="147" spans="1:12" x14ac:dyDescent="0.2">
      <c r="A147" s="220" t="s">
        <v>563</v>
      </c>
      <c r="B147" s="220" t="s">
        <v>555</v>
      </c>
      <c r="C147" s="221" t="s">
        <v>564</v>
      </c>
      <c r="D147" s="220" t="s">
        <v>482</v>
      </c>
      <c r="E147" s="222" t="s">
        <v>565</v>
      </c>
      <c r="F147" s="223">
        <v>9.48</v>
      </c>
      <c r="G147" s="224">
        <v>51</v>
      </c>
      <c r="H147" s="284">
        <v>31015</v>
      </c>
      <c r="I147" s="216">
        <v>16635</v>
      </c>
      <c r="J147" s="283">
        <f t="shared" si="9"/>
        <v>59490</v>
      </c>
      <c r="K147" s="225">
        <f t="shared" si="10"/>
        <v>43174</v>
      </c>
      <c r="L147" s="226">
        <v>713</v>
      </c>
    </row>
    <row r="148" spans="1:12" x14ac:dyDescent="0.2">
      <c r="A148" s="220" t="s">
        <v>566</v>
      </c>
      <c r="B148" s="220" t="s">
        <v>567</v>
      </c>
      <c r="C148" s="221" t="s">
        <v>564</v>
      </c>
      <c r="D148" s="220" t="s">
        <v>482</v>
      </c>
      <c r="E148" s="222" t="s">
        <v>568</v>
      </c>
      <c r="F148" s="223">
        <v>7.96</v>
      </c>
      <c r="G148" s="224">
        <v>32</v>
      </c>
      <c r="H148" s="284">
        <v>31015</v>
      </c>
      <c r="I148" s="216">
        <v>16635</v>
      </c>
      <c r="J148" s="283">
        <f t="shared" si="9"/>
        <v>72860</v>
      </c>
      <c r="K148" s="225">
        <f t="shared" si="10"/>
        <v>52994</v>
      </c>
      <c r="L148" s="226">
        <v>713</v>
      </c>
    </row>
    <row r="149" spans="1:12" x14ac:dyDescent="0.2">
      <c r="A149" s="220" t="s">
        <v>569</v>
      </c>
      <c r="B149" s="220" t="s">
        <v>567</v>
      </c>
      <c r="C149" s="221" t="s">
        <v>570</v>
      </c>
      <c r="D149" s="220" t="s">
        <v>482</v>
      </c>
      <c r="E149" s="222" t="s">
        <v>571</v>
      </c>
      <c r="F149" s="223">
        <v>5.14</v>
      </c>
      <c r="G149" s="224">
        <v>22</v>
      </c>
      <c r="H149" s="284">
        <v>31015</v>
      </c>
      <c r="I149" s="216">
        <v>16635</v>
      </c>
      <c r="J149" s="283">
        <f t="shared" si="9"/>
        <v>111643</v>
      </c>
      <c r="K149" s="225">
        <f t="shared" si="10"/>
        <v>81482</v>
      </c>
      <c r="L149" s="226">
        <v>713</v>
      </c>
    </row>
    <row r="150" spans="1:12" x14ac:dyDescent="0.2">
      <c r="A150" s="220" t="s">
        <v>572</v>
      </c>
      <c r="B150" s="220" t="s">
        <v>567</v>
      </c>
      <c r="C150" s="221" t="s">
        <v>240</v>
      </c>
      <c r="D150" s="220" t="s">
        <v>482</v>
      </c>
      <c r="E150" s="222" t="s">
        <v>573</v>
      </c>
      <c r="F150" s="223">
        <v>8.2200000000000006</v>
      </c>
      <c r="G150" s="224">
        <v>32</v>
      </c>
      <c r="H150" s="284">
        <v>31015</v>
      </c>
      <c r="I150" s="216">
        <v>16635</v>
      </c>
      <c r="J150" s="283">
        <f t="shared" si="9"/>
        <v>70846</v>
      </c>
      <c r="K150" s="225">
        <f t="shared" si="10"/>
        <v>51515</v>
      </c>
      <c r="L150" s="216">
        <v>713</v>
      </c>
    </row>
    <row r="151" spans="1:12" x14ac:dyDescent="0.2">
      <c r="A151" s="220" t="s">
        <v>574</v>
      </c>
      <c r="B151" s="220" t="s">
        <v>567</v>
      </c>
      <c r="C151" s="221" t="s">
        <v>575</v>
      </c>
      <c r="D151" s="220" t="s">
        <v>482</v>
      </c>
      <c r="E151" s="222" t="s">
        <v>576</v>
      </c>
      <c r="F151" s="223">
        <v>4.62</v>
      </c>
      <c r="G151" s="224">
        <v>22</v>
      </c>
      <c r="H151" s="284">
        <v>31015</v>
      </c>
      <c r="I151" s="216">
        <v>16635</v>
      </c>
      <c r="J151" s="283">
        <f t="shared" si="9"/>
        <v>122738</v>
      </c>
      <c r="K151" s="225">
        <f t="shared" si="10"/>
        <v>89632</v>
      </c>
      <c r="L151" s="226">
        <v>713</v>
      </c>
    </row>
    <row r="152" spans="1:12" ht="13.5" thickBot="1" x14ac:dyDescent="0.25">
      <c r="A152" s="220" t="s">
        <v>577</v>
      </c>
      <c r="B152" s="220" t="s">
        <v>567</v>
      </c>
      <c r="C152" s="221" t="s">
        <v>578</v>
      </c>
      <c r="D152" s="220" t="s">
        <v>482</v>
      </c>
      <c r="E152" s="222" t="s">
        <v>579</v>
      </c>
      <c r="F152" s="223">
        <v>8.2200000000000006</v>
      </c>
      <c r="G152" s="224">
        <v>32</v>
      </c>
      <c r="H152" s="284">
        <v>31015</v>
      </c>
      <c r="I152" s="216">
        <v>16635</v>
      </c>
      <c r="J152" s="285">
        <f t="shared" si="9"/>
        <v>70846</v>
      </c>
      <c r="K152" s="225">
        <f t="shared" si="10"/>
        <v>51515</v>
      </c>
      <c r="L152" s="226">
        <v>713</v>
      </c>
    </row>
    <row r="153" spans="1:12" ht="13.5" thickBot="1" x14ac:dyDescent="0.25">
      <c r="A153" s="286" t="s">
        <v>580</v>
      </c>
      <c r="B153" s="286"/>
      <c r="C153" s="287"/>
      <c r="D153" s="286"/>
      <c r="E153" s="288"/>
      <c r="F153" s="289"/>
      <c r="G153" s="289"/>
      <c r="H153" s="240"/>
      <c r="I153" s="290"/>
      <c r="J153" s="240"/>
      <c r="K153" s="240"/>
      <c r="L153" s="291"/>
    </row>
    <row r="154" spans="1:12" x14ac:dyDescent="0.2">
      <c r="A154" s="268" t="s">
        <v>283</v>
      </c>
      <c r="B154" s="268" t="s">
        <v>284</v>
      </c>
      <c r="C154" s="269" t="s">
        <v>216</v>
      </c>
      <c r="D154" s="268" t="s">
        <v>581</v>
      </c>
      <c r="E154" s="270" t="s">
        <v>286</v>
      </c>
      <c r="F154" s="242">
        <v>10.89</v>
      </c>
      <c r="G154" s="243">
        <v>52.3</v>
      </c>
      <c r="H154" s="212">
        <v>29023</v>
      </c>
      <c r="I154" s="213">
        <v>16635</v>
      </c>
      <c r="J154" s="214">
        <f>ROUND(12*1.3614*(1/F154*H154+1/G154*I154)+L154,0)</f>
        <v>48998</v>
      </c>
      <c r="K154" s="271">
        <f t="shared" si="10"/>
        <v>35798</v>
      </c>
      <c r="L154" s="213">
        <v>262</v>
      </c>
    </row>
    <row r="155" spans="1:12" x14ac:dyDescent="0.2">
      <c r="A155" s="220" t="s">
        <v>287</v>
      </c>
      <c r="B155" s="220" t="s">
        <v>288</v>
      </c>
      <c r="C155" s="221" t="s">
        <v>216</v>
      </c>
      <c r="D155" s="220" t="s">
        <v>581</v>
      </c>
      <c r="E155" s="222" t="s">
        <v>289</v>
      </c>
      <c r="F155" s="223">
        <v>9.32</v>
      </c>
      <c r="G155" s="224">
        <v>52.3</v>
      </c>
      <c r="H155" s="284">
        <v>29023</v>
      </c>
      <c r="I155" s="226">
        <v>16635</v>
      </c>
      <c r="J155" s="218">
        <f>ROUND(12*1.3614*(1/F155*H155+1/G155*I155)+L155,0)</f>
        <v>56332</v>
      </c>
      <c r="K155" s="225">
        <f t="shared" si="10"/>
        <v>41185</v>
      </c>
      <c r="L155" s="226">
        <v>262</v>
      </c>
    </row>
    <row r="156" spans="1:12" x14ac:dyDescent="0.2">
      <c r="A156" s="220" t="s">
        <v>290</v>
      </c>
      <c r="B156" s="220" t="s">
        <v>291</v>
      </c>
      <c r="C156" s="221" t="s">
        <v>216</v>
      </c>
      <c r="D156" s="220" t="s">
        <v>581</v>
      </c>
      <c r="E156" s="222" t="s">
        <v>292</v>
      </c>
      <c r="F156" s="223">
        <v>10.35</v>
      </c>
      <c r="G156" s="224">
        <v>52.3</v>
      </c>
      <c r="H156" s="284">
        <v>29023</v>
      </c>
      <c r="I156" s="226">
        <v>16635</v>
      </c>
      <c r="J156" s="218">
        <f t="shared" ref="J156:J214" si="11">ROUND(12*1.3614*(1/F156*H156+1/G156*I156)+L156,0)</f>
        <v>51269</v>
      </c>
      <c r="K156" s="225">
        <f t="shared" si="10"/>
        <v>37467</v>
      </c>
      <c r="L156" s="226">
        <v>262</v>
      </c>
    </row>
    <row r="157" spans="1:12" x14ac:dyDescent="0.2">
      <c r="A157" s="220" t="s">
        <v>293</v>
      </c>
      <c r="B157" s="220" t="s">
        <v>294</v>
      </c>
      <c r="C157" s="221" t="s">
        <v>216</v>
      </c>
      <c r="D157" s="220" t="s">
        <v>581</v>
      </c>
      <c r="E157" s="222" t="s">
        <v>295</v>
      </c>
      <c r="F157" s="223">
        <v>11.83</v>
      </c>
      <c r="G157" s="224">
        <v>52.3</v>
      </c>
      <c r="H157" s="284">
        <v>29023</v>
      </c>
      <c r="I157" s="226">
        <v>16635</v>
      </c>
      <c r="J157" s="218">
        <f t="shared" si="11"/>
        <v>45538</v>
      </c>
      <c r="K157" s="225">
        <f t="shared" si="10"/>
        <v>33257</v>
      </c>
      <c r="L157" s="226">
        <v>262</v>
      </c>
    </row>
    <row r="158" spans="1:12" x14ac:dyDescent="0.2">
      <c r="A158" s="220" t="s">
        <v>296</v>
      </c>
      <c r="B158" s="220" t="s">
        <v>297</v>
      </c>
      <c r="C158" s="221" t="s">
        <v>216</v>
      </c>
      <c r="D158" s="220" t="s">
        <v>581</v>
      </c>
      <c r="E158" s="222" t="s">
        <v>298</v>
      </c>
      <c r="F158" s="223">
        <v>9.61</v>
      </c>
      <c r="G158" s="224">
        <v>52.3</v>
      </c>
      <c r="H158" s="284">
        <v>29023</v>
      </c>
      <c r="I158" s="226">
        <v>16635</v>
      </c>
      <c r="J158" s="218">
        <f t="shared" si="11"/>
        <v>54797</v>
      </c>
      <c r="K158" s="225">
        <f t="shared" si="10"/>
        <v>40058</v>
      </c>
      <c r="L158" s="226">
        <v>262</v>
      </c>
    </row>
    <row r="159" spans="1:12" x14ac:dyDescent="0.2">
      <c r="A159" s="220" t="s">
        <v>299</v>
      </c>
      <c r="B159" s="220" t="s">
        <v>300</v>
      </c>
      <c r="C159" s="221" t="s">
        <v>216</v>
      </c>
      <c r="D159" s="220" t="s">
        <v>581</v>
      </c>
      <c r="E159" s="222" t="s">
        <v>301</v>
      </c>
      <c r="F159" s="223">
        <v>7.69</v>
      </c>
      <c r="G159" s="224">
        <v>52.3</v>
      </c>
      <c r="H159" s="284">
        <v>29023</v>
      </c>
      <c r="I159" s="226">
        <v>16635</v>
      </c>
      <c r="J159" s="218">
        <f t="shared" si="11"/>
        <v>67115</v>
      </c>
      <c r="K159" s="225">
        <f t="shared" si="10"/>
        <v>49106</v>
      </c>
      <c r="L159" s="226">
        <v>262</v>
      </c>
    </row>
    <row r="160" spans="1:12" x14ac:dyDescent="0.2">
      <c r="A160" s="220" t="s">
        <v>302</v>
      </c>
      <c r="B160" s="220" t="s">
        <v>303</v>
      </c>
      <c r="C160" s="221" t="s">
        <v>216</v>
      </c>
      <c r="D160" s="220" t="s">
        <v>581</v>
      </c>
      <c r="E160" s="222" t="s">
        <v>304</v>
      </c>
      <c r="F160" s="223">
        <v>8.9700000000000006</v>
      </c>
      <c r="G160" s="224">
        <v>52.3</v>
      </c>
      <c r="H160" s="284">
        <v>29023</v>
      </c>
      <c r="I160" s="226">
        <v>16635</v>
      </c>
      <c r="J160" s="218">
        <f t="shared" si="11"/>
        <v>58317</v>
      </c>
      <c r="K160" s="225">
        <f t="shared" si="10"/>
        <v>42644</v>
      </c>
      <c r="L160" s="226">
        <v>262</v>
      </c>
    </row>
    <row r="161" spans="1:12" x14ac:dyDescent="0.2">
      <c r="A161" s="220" t="s">
        <v>305</v>
      </c>
      <c r="B161" s="220" t="s">
        <v>306</v>
      </c>
      <c r="C161" s="221" t="s">
        <v>216</v>
      </c>
      <c r="D161" s="220" t="s">
        <v>581</v>
      </c>
      <c r="E161" s="222" t="s">
        <v>307</v>
      </c>
      <c r="F161" s="223">
        <v>10.35</v>
      </c>
      <c r="G161" s="224">
        <v>52.3</v>
      </c>
      <c r="H161" s="284">
        <v>29023</v>
      </c>
      <c r="I161" s="226">
        <v>16635</v>
      </c>
      <c r="J161" s="218">
        <f t="shared" si="11"/>
        <v>51269</v>
      </c>
      <c r="K161" s="225">
        <f t="shared" si="10"/>
        <v>37467</v>
      </c>
      <c r="L161" s="226">
        <v>262</v>
      </c>
    </row>
    <row r="162" spans="1:12" x14ac:dyDescent="0.2">
      <c r="A162" s="220" t="s">
        <v>308</v>
      </c>
      <c r="B162" s="220" t="s">
        <v>306</v>
      </c>
      <c r="C162" s="221" t="s">
        <v>281</v>
      </c>
      <c r="D162" s="220" t="s">
        <v>581</v>
      </c>
      <c r="E162" s="222" t="s">
        <v>309</v>
      </c>
      <c r="F162" s="223">
        <v>10.35</v>
      </c>
      <c r="G162" s="224">
        <v>52.3</v>
      </c>
      <c r="H162" s="284">
        <v>29023</v>
      </c>
      <c r="I162" s="226">
        <v>16635</v>
      </c>
      <c r="J162" s="218">
        <f t="shared" si="11"/>
        <v>51269</v>
      </c>
      <c r="K162" s="225">
        <f t="shared" si="10"/>
        <v>37467</v>
      </c>
      <c r="L162" s="226">
        <v>262</v>
      </c>
    </row>
    <row r="163" spans="1:12" x14ac:dyDescent="0.2">
      <c r="A163" s="220" t="s">
        <v>310</v>
      </c>
      <c r="B163" s="220" t="s">
        <v>311</v>
      </c>
      <c r="C163" s="221" t="s">
        <v>216</v>
      </c>
      <c r="D163" s="220" t="s">
        <v>581</v>
      </c>
      <c r="E163" s="222" t="s">
        <v>312</v>
      </c>
      <c r="F163" s="223">
        <v>10.35</v>
      </c>
      <c r="G163" s="224">
        <v>52.3</v>
      </c>
      <c r="H163" s="284">
        <v>29023</v>
      </c>
      <c r="I163" s="226">
        <v>16635</v>
      </c>
      <c r="J163" s="218">
        <f t="shared" si="11"/>
        <v>51269</v>
      </c>
      <c r="K163" s="225">
        <f t="shared" si="10"/>
        <v>37467</v>
      </c>
      <c r="L163" s="226">
        <v>262</v>
      </c>
    </row>
    <row r="164" spans="1:12" x14ac:dyDescent="0.2">
      <c r="A164" s="220" t="s">
        <v>313</v>
      </c>
      <c r="B164" s="220" t="s">
        <v>314</v>
      </c>
      <c r="C164" s="221" t="s">
        <v>216</v>
      </c>
      <c r="D164" s="220" t="s">
        <v>581</v>
      </c>
      <c r="E164" s="222" t="s">
        <v>315</v>
      </c>
      <c r="F164" s="223">
        <v>11.09</v>
      </c>
      <c r="G164" s="224">
        <v>52.3</v>
      </c>
      <c r="H164" s="284">
        <v>29023</v>
      </c>
      <c r="I164" s="226">
        <v>16635</v>
      </c>
      <c r="J164" s="218">
        <f t="shared" si="11"/>
        <v>48212</v>
      </c>
      <c r="K164" s="225">
        <f t="shared" si="10"/>
        <v>35221</v>
      </c>
      <c r="L164" s="226">
        <v>262</v>
      </c>
    </row>
    <row r="165" spans="1:12" x14ac:dyDescent="0.2">
      <c r="A165" s="220" t="s">
        <v>316</v>
      </c>
      <c r="B165" s="220" t="s">
        <v>317</v>
      </c>
      <c r="C165" s="221" t="s">
        <v>216</v>
      </c>
      <c r="D165" s="220" t="s">
        <v>581</v>
      </c>
      <c r="E165" s="222" t="s">
        <v>318</v>
      </c>
      <c r="F165" s="223">
        <v>8.3000000000000007</v>
      </c>
      <c r="G165" s="224">
        <v>52.3</v>
      </c>
      <c r="H165" s="284">
        <v>29023</v>
      </c>
      <c r="I165" s="226">
        <v>16635</v>
      </c>
      <c r="J165" s="218">
        <f t="shared" si="11"/>
        <v>62584</v>
      </c>
      <c r="K165" s="225">
        <f t="shared" si="10"/>
        <v>45778</v>
      </c>
      <c r="L165" s="226">
        <v>262</v>
      </c>
    </row>
    <row r="166" spans="1:12" x14ac:dyDescent="0.2">
      <c r="A166" s="220" t="s">
        <v>319</v>
      </c>
      <c r="B166" s="220" t="s">
        <v>320</v>
      </c>
      <c r="C166" s="221" t="s">
        <v>216</v>
      </c>
      <c r="D166" s="220" t="s">
        <v>581</v>
      </c>
      <c r="E166" s="222" t="s">
        <v>321</v>
      </c>
      <c r="F166" s="223">
        <v>21.78</v>
      </c>
      <c r="G166" s="224">
        <v>52.3</v>
      </c>
      <c r="H166" s="284">
        <v>29023</v>
      </c>
      <c r="I166" s="226">
        <v>16635</v>
      </c>
      <c r="J166" s="218">
        <f t="shared" si="11"/>
        <v>27228</v>
      </c>
      <c r="K166" s="225">
        <f t="shared" si="10"/>
        <v>19807</v>
      </c>
      <c r="L166" s="226">
        <v>262</v>
      </c>
    </row>
    <row r="167" spans="1:12" x14ac:dyDescent="0.2">
      <c r="A167" s="220" t="s">
        <v>322</v>
      </c>
      <c r="B167" s="220" t="s">
        <v>323</v>
      </c>
      <c r="C167" s="221" t="s">
        <v>216</v>
      </c>
      <c r="D167" s="220" t="s">
        <v>581</v>
      </c>
      <c r="E167" s="222" t="s">
        <v>324</v>
      </c>
      <c r="F167" s="223">
        <v>10.35</v>
      </c>
      <c r="G167" s="224">
        <v>52.3</v>
      </c>
      <c r="H167" s="284">
        <v>29023</v>
      </c>
      <c r="I167" s="226">
        <v>16635</v>
      </c>
      <c r="J167" s="218">
        <f t="shared" si="11"/>
        <v>51269</v>
      </c>
      <c r="K167" s="225">
        <f t="shared" si="10"/>
        <v>37467</v>
      </c>
      <c r="L167" s="226">
        <v>262</v>
      </c>
    </row>
    <row r="168" spans="1:12" x14ac:dyDescent="0.2">
      <c r="A168" s="220" t="s">
        <v>325</v>
      </c>
      <c r="B168" s="220" t="s">
        <v>326</v>
      </c>
      <c r="C168" s="221" t="s">
        <v>216</v>
      </c>
      <c r="D168" s="220" t="s">
        <v>582</v>
      </c>
      <c r="E168" s="222" t="s">
        <v>328</v>
      </c>
      <c r="F168" s="223">
        <v>32.47</v>
      </c>
      <c r="G168" s="224">
        <v>41.6</v>
      </c>
      <c r="H168" s="284">
        <v>29023</v>
      </c>
      <c r="I168" s="226">
        <v>16635</v>
      </c>
      <c r="J168" s="218">
        <f t="shared" si="11"/>
        <v>21385</v>
      </c>
      <c r="K168" s="225">
        <f t="shared" si="10"/>
        <v>15525</v>
      </c>
      <c r="L168" s="226">
        <v>250</v>
      </c>
    </row>
    <row r="169" spans="1:12" x14ac:dyDescent="0.2">
      <c r="A169" s="220" t="s">
        <v>329</v>
      </c>
      <c r="B169" s="220" t="s">
        <v>330</v>
      </c>
      <c r="C169" s="221" t="s">
        <v>216</v>
      </c>
      <c r="D169" s="220" t="s">
        <v>582</v>
      </c>
      <c r="E169" s="222" t="s">
        <v>331</v>
      </c>
      <c r="F169" s="223">
        <v>22.05</v>
      </c>
      <c r="G169" s="224">
        <v>41.6</v>
      </c>
      <c r="H169" s="284">
        <v>29023</v>
      </c>
      <c r="I169" s="226">
        <v>16635</v>
      </c>
      <c r="J169" s="218">
        <f t="shared" si="11"/>
        <v>28286</v>
      </c>
      <c r="K169" s="225">
        <f t="shared" si="10"/>
        <v>20593</v>
      </c>
      <c r="L169" s="226">
        <v>250</v>
      </c>
    </row>
    <row r="170" spans="1:12" x14ac:dyDescent="0.2">
      <c r="A170" s="220" t="s">
        <v>332</v>
      </c>
      <c r="B170" s="220" t="s">
        <v>333</v>
      </c>
      <c r="C170" s="221" t="s">
        <v>216</v>
      </c>
      <c r="D170" s="220" t="s">
        <v>582</v>
      </c>
      <c r="E170" s="222" t="s">
        <v>334</v>
      </c>
      <c r="F170" s="223">
        <v>16.11</v>
      </c>
      <c r="G170" s="224">
        <v>41.6</v>
      </c>
      <c r="H170" s="284">
        <v>29023</v>
      </c>
      <c r="I170" s="226">
        <v>16635</v>
      </c>
      <c r="J170" s="218">
        <f t="shared" si="11"/>
        <v>36214</v>
      </c>
      <c r="K170" s="225">
        <f t="shared" si="10"/>
        <v>26417</v>
      </c>
      <c r="L170" s="226">
        <v>250</v>
      </c>
    </row>
    <row r="171" spans="1:12" x14ac:dyDescent="0.2">
      <c r="A171" s="220" t="s">
        <v>335</v>
      </c>
      <c r="B171" s="220" t="s">
        <v>336</v>
      </c>
      <c r="C171" s="221" t="s">
        <v>216</v>
      </c>
      <c r="D171" s="220" t="s">
        <v>582</v>
      </c>
      <c r="E171" s="222" t="s">
        <v>337</v>
      </c>
      <c r="F171" s="223">
        <v>25.05</v>
      </c>
      <c r="G171" s="224">
        <v>41.6</v>
      </c>
      <c r="H171" s="284">
        <v>29023</v>
      </c>
      <c r="I171" s="226">
        <v>16635</v>
      </c>
      <c r="J171" s="218">
        <f t="shared" si="11"/>
        <v>25711</v>
      </c>
      <c r="K171" s="225">
        <f t="shared" si="10"/>
        <v>18702</v>
      </c>
      <c r="L171" s="226">
        <v>250</v>
      </c>
    </row>
    <row r="172" spans="1:12" x14ac:dyDescent="0.2">
      <c r="A172" s="220" t="s">
        <v>338</v>
      </c>
      <c r="B172" s="220" t="s">
        <v>336</v>
      </c>
      <c r="C172" s="221" t="s">
        <v>281</v>
      </c>
      <c r="D172" s="220" t="s">
        <v>582</v>
      </c>
      <c r="E172" s="222" t="s">
        <v>339</v>
      </c>
      <c r="F172" s="223">
        <v>25.05</v>
      </c>
      <c r="G172" s="224">
        <v>41.6</v>
      </c>
      <c r="H172" s="284">
        <v>29023</v>
      </c>
      <c r="I172" s="226">
        <v>16635</v>
      </c>
      <c r="J172" s="218">
        <f t="shared" si="11"/>
        <v>25711</v>
      </c>
      <c r="K172" s="225">
        <f t="shared" si="10"/>
        <v>18702</v>
      </c>
      <c r="L172" s="226">
        <v>250</v>
      </c>
    </row>
    <row r="173" spans="1:12" x14ac:dyDescent="0.2">
      <c r="A173" s="220" t="s">
        <v>340</v>
      </c>
      <c r="B173" s="220" t="s">
        <v>341</v>
      </c>
      <c r="C173" s="221" t="s">
        <v>216</v>
      </c>
      <c r="D173" s="220" t="s">
        <v>582</v>
      </c>
      <c r="E173" s="222" t="s">
        <v>342</v>
      </c>
      <c r="F173" s="223">
        <v>22.05</v>
      </c>
      <c r="G173" s="224">
        <v>41.6</v>
      </c>
      <c r="H173" s="284">
        <v>29023</v>
      </c>
      <c r="I173" s="226">
        <v>16635</v>
      </c>
      <c r="J173" s="218">
        <f t="shared" si="11"/>
        <v>28286</v>
      </c>
      <c r="K173" s="225">
        <f t="shared" si="10"/>
        <v>20593</v>
      </c>
      <c r="L173" s="226">
        <v>250</v>
      </c>
    </row>
    <row r="174" spans="1:12" x14ac:dyDescent="0.2">
      <c r="A174" s="220" t="s">
        <v>343</v>
      </c>
      <c r="B174" s="220" t="s">
        <v>344</v>
      </c>
      <c r="C174" s="221" t="s">
        <v>216</v>
      </c>
      <c r="D174" s="220" t="s">
        <v>582</v>
      </c>
      <c r="E174" s="222" t="s">
        <v>345</v>
      </c>
      <c r="F174" s="223">
        <v>20.04</v>
      </c>
      <c r="G174" s="224">
        <v>41.6</v>
      </c>
      <c r="H174" s="284">
        <v>29023</v>
      </c>
      <c r="I174" s="226">
        <v>16635</v>
      </c>
      <c r="J174" s="218">
        <f t="shared" si="11"/>
        <v>30443</v>
      </c>
      <c r="K174" s="225">
        <f t="shared" si="10"/>
        <v>22178</v>
      </c>
      <c r="L174" s="226">
        <v>250</v>
      </c>
    </row>
    <row r="175" spans="1:12" x14ac:dyDescent="0.2">
      <c r="A175" s="220" t="s">
        <v>346</v>
      </c>
      <c r="B175" s="220" t="s">
        <v>347</v>
      </c>
      <c r="C175" s="221" t="s">
        <v>216</v>
      </c>
      <c r="D175" s="220" t="s">
        <v>582</v>
      </c>
      <c r="E175" s="222" t="s">
        <v>348</v>
      </c>
      <c r="F175" s="223">
        <v>16.899999999999999</v>
      </c>
      <c r="G175" s="224">
        <v>41.6</v>
      </c>
      <c r="H175" s="284">
        <v>29023</v>
      </c>
      <c r="I175" s="226">
        <v>16635</v>
      </c>
      <c r="J175" s="218">
        <f t="shared" si="11"/>
        <v>34839</v>
      </c>
      <c r="K175" s="225">
        <f t="shared" si="10"/>
        <v>25407</v>
      </c>
      <c r="L175" s="226">
        <v>250</v>
      </c>
    </row>
    <row r="176" spans="1:12" x14ac:dyDescent="0.2">
      <c r="A176" s="220" t="s">
        <v>349</v>
      </c>
      <c r="B176" s="220" t="s">
        <v>350</v>
      </c>
      <c r="C176" s="221" t="s">
        <v>216</v>
      </c>
      <c r="D176" s="220" t="s">
        <v>582</v>
      </c>
      <c r="E176" s="222" t="s">
        <v>351</v>
      </c>
      <c r="F176" s="223">
        <v>19.71</v>
      </c>
      <c r="G176" s="224">
        <v>41.6</v>
      </c>
      <c r="H176" s="284">
        <v>29023</v>
      </c>
      <c r="I176" s="226">
        <v>16635</v>
      </c>
      <c r="J176" s="218">
        <f t="shared" si="11"/>
        <v>30839</v>
      </c>
      <c r="K176" s="225">
        <f t="shared" si="10"/>
        <v>22469</v>
      </c>
      <c r="L176" s="226">
        <v>250</v>
      </c>
    </row>
    <row r="177" spans="1:12" x14ac:dyDescent="0.2">
      <c r="A177" s="220" t="s">
        <v>352</v>
      </c>
      <c r="B177" s="220" t="s">
        <v>350</v>
      </c>
      <c r="C177" s="221" t="s">
        <v>281</v>
      </c>
      <c r="D177" s="220" t="s">
        <v>582</v>
      </c>
      <c r="E177" s="222" t="s">
        <v>353</v>
      </c>
      <c r="F177" s="223">
        <v>19.059999999999999</v>
      </c>
      <c r="G177" s="224">
        <v>41.6</v>
      </c>
      <c r="H177" s="284">
        <v>29023</v>
      </c>
      <c r="I177" s="226">
        <v>16635</v>
      </c>
      <c r="J177" s="218">
        <f t="shared" si="11"/>
        <v>31659</v>
      </c>
      <c r="K177" s="225">
        <f t="shared" si="10"/>
        <v>23071</v>
      </c>
      <c r="L177" s="226">
        <v>250</v>
      </c>
    </row>
    <row r="178" spans="1:12" x14ac:dyDescent="0.2">
      <c r="A178" s="220" t="s">
        <v>354</v>
      </c>
      <c r="B178" s="220" t="s">
        <v>355</v>
      </c>
      <c r="C178" s="221" t="s">
        <v>216</v>
      </c>
      <c r="D178" s="220" t="s">
        <v>582</v>
      </c>
      <c r="E178" s="222" t="s">
        <v>356</v>
      </c>
      <c r="F178" s="223">
        <v>19.71</v>
      </c>
      <c r="G178" s="224">
        <v>41.6</v>
      </c>
      <c r="H178" s="284">
        <v>29023</v>
      </c>
      <c r="I178" s="226">
        <v>16635</v>
      </c>
      <c r="J178" s="218">
        <f t="shared" si="11"/>
        <v>30839</v>
      </c>
      <c r="K178" s="225">
        <f t="shared" si="10"/>
        <v>22469</v>
      </c>
      <c r="L178" s="226">
        <v>250</v>
      </c>
    </row>
    <row r="179" spans="1:12" x14ac:dyDescent="0.2">
      <c r="A179" s="220" t="s">
        <v>357</v>
      </c>
      <c r="B179" s="220" t="s">
        <v>358</v>
      </c>
      <c r="C179" s="221" t="s">
        <v>216</v>
      </c>
      <c r="D179" s="220" t="s">
        <v>582</v>
      </c>
      <c r="E179" s="222" t="s">
        <v>359</v>
      </c>
      <c r="F179" s="223">
        <v>24.05</v>
      </c>
      <c r="G179" s="224">
        <v>41.6</v>
      </c>
      <c r="H179" s="284">
        <v>29023</v>
      </c>
      <c r="I179" s="226">
        <v>16635</v>
      </c>
      <c r="J179" s="218">
        <f t="shared" si="11"/>
        <v>26498</v>
      </c>
      <c r="K179" s="225">
        <f t="shared" si="10"/>
        <v>19280</v>
      </c>
      <c r="L179" s="226">
        <v>250</v>
      </c>
    </row>
    <row r="180" spans="1:12" x14ac:dyDescent="0.2">
      <c r="A180" s="220" t="s">
        <v>360</v>
      </c>
      <c r="B180" s="220" t="s">
        <v>361</v>
      </c>
      <c r="C180" s="221" t="s">
        <v>216</v>
      </c>
      <c r="D180" s="220" t="s">
        <v>582</v>
      </c>
      <c r="E180" s="222" t="s">
        <v>362</v>
      </c>
      <c r="F180" s="223">
        <v>21.04</v>
      </c>
      <c r="G180" s="224">
        <v>41.6</v>
      </c>
      <c r="H180" s="284">
        <v>29023</v>
      </c>
      <c r="I180" s="226">
        <v>16635</v>
      </c>
      <c r="J180" s="218">
        <f t="shared" si="11"/>
        <v>29318</v>
      </c>
      <c r="K180" s="225">
        <f t="shared" si="10"/>
        <v>21352</v>
      </c>
      <c r="L180" s="226">
        <v>250</v>
      </c>
    </row>
    <row r="181" spans="1:12" x14ac:dyDescent="0.2">
      <c r="A181" s="220" t="s">
        <v>363</v>
      </c>
      <c r="B181" s="220" t="s">
        <v>364</v>
      </c>
      <c r="C181" s="221" t="s">
        <v>216</v>
      </c>
      <c r="D181" s="220" t="s">
        <v>582</v>
      </c>
      <c r="E181" s="222" t="s">
        <v>365</v>
      </c>
      <c r="F181" s="223">
        <v>15.97</v>
      </c>
      <c r="G181" s="224">
        <v>41.6</v>
      </c>
      <c r="H181" s="284">
        <v>29023</v>
      </c>
      <c r="I181" s="226">
        <v>16635</v>
      </c>
      <c r="J181" s="218">
        <f t="shared" si="11"/>
        <v>36472</v>
      </c>
      <c r="K181" s="225">
        <f t="shared" si="10"/>
        <v>26607</v>
      </c>
      <c r="L181" s="226">
        <v>250</v>
      </c>
    </row>
    <row r="182" spans="1:12" x14ac:dyDescent="0.2">
      <c r="A182" s="220" t="s">
        <v>366</v>
      </c>
      <c r="B182" s="220" t="s">
        <v>367</v>
      </c>
      <c r="C182" s="221" t="s">
        <v>216</v>
      </c>
      <c r="D182" s="220" t="s">
        <v>582</v>
      </c>
      <c r="E182" s="222" t="s">
        <v>368</v>
      </c>
      <c r="F182" s="223">
        <v>21.04</v>
      </c>
      <c r="G182" s="224">
        <v>41.6</v>
      </c>
      <c r="H182" s="284">
        <v>29023</v>
      </c>
      <c r="I182" s="226">
        <v>16635</v>
      </c>
      <c r="J182" s="218">
        <f t="shared" si="11"/>
        <v>29318</v>
      </c>
      <c r="K182" s="225">
        <f t="shared" si="10"/>
        <v>21352</v>
      </c>
      <c r="L182" s="226">
        <v>250</v>
      </c>
    </row>
    <row r="183" spans="1:12" x14ac:dyDescent="0.2">
      <c r="A183" s="220" t="s">
        <v>369</v>
      </c>
      <c r="B183" s="220" t="s">
        <v>370</v>
      </c>
      <c r="C183" s="221" t="s">
        <v>216</v>
      </c>
      <c r="D183" s="220" t="s">
        <v>582</v>
      </c>
      <c r="E183" s="222" t="s">
        <v>371</v>
      </c>
      <c r="F183" s="223">
        <v>17.43</v>
      </c>
      <c r="G183" s="224">
        <v>41.6</v>
      </c>
      <c r="H183" s="284">
        <v>29023</v>
      </c>
      <c r="I183" s="226">
        <v>16635</v>
      </c>
      <c r="J183" s="218">
        <f t="shared" si="11"/>
        <v>33985</v>
      </c>
      <c r="K183" s="225">
        <f t="shared" si="10"/>
        <v>24780</v>
      </c>
      <c r="L183" s="226">
        <v>250</v>
      </c>
    </row>
    <row r="184" spans="1:12" x14ac:dyDescent="0.2">
      <c r="A184" s="220" t="s">
        <v>372</v>
      </c>
      <c r="B184" s="220" t="s">
        <v>373</v>
      </c>
      <c r="C184" s="221" t="s">
        <v>216</v>
      </c>
      <c r="D184" s="220" t="s">
        <v>582</v>
      </c>
      <c r="E184" s="222" t="s">
        <v>374</v>
      </c>
      <c r="F184" s="223">
        <v>16.7</v>
      </c>
      <c r="G184" s="224">
        <v>41.6</v>
      </c>
      <c r="H184" s="284">
        <v>29023</v>
      </c>
      <c r="I184" s="226">
        <v>16635</v>
      </c>
      <c r="J184" s="218">
        <f t="shared" si="11"/>
        <v>35175</v>
      </c>
      <c r="K184" s="225">
        <f t="shared" si="10"/>
        <v>25653</v>
      </c>
      <c r="L184" s="226">
        <v>250</v>
      </c>
    </row>
    <row r="185" spans="1:12" x14ac:dyDescent="0.2">
      <c r="A185" s="220" t="s">
        <v>375</v>
      </c>
      <c r="B185" s="220" t="s">
        <v>376</v>
      </c>
      <c r="C185" s="221" t="s">
        <v>216</v>
      </c>
      <c r="D185" s="220" t="s">
        <v>582</v>
      </c>
      <c r="E185" s="222" t="s">
        <v>377</v>
      </c>
      <c r="F185" s="223">
        <v>16.7</v>
      </c>
      <c r="G185" s="224">
        <v>41.6</v>
      </c>
      <c r="H185" s="284">
        <v>29023</v>
      </c>
      <c r="I185" s="226">
        <v>16635</v>
      </c>
      <c r="J185" s="218">
        <f t="shared" si="11"/>
        <v>35175</v>
      </c>
      <c r="K185" s="225">
        <f t="shared" si="10"/>
        <v>25653</v>
      </c>
      <c r="L185" s="226">
        <v>250</v>
      </c>
    </row>
    <row r="186" spans="1:12" x14ac:dyDescent="0.2">
      <c r="A186" s="220" t="s">
        <v>378</v>
      </c>
      <c r="B186" s="220" t="s">
        <v>379</v>
      </c>
      <c r="C186" s="221" t="s">
        <v>216</v>
      </c>
      <c r="D186" s="220" t="s">
        <v>582</v>
      </c>
      <c r="E186" s="222" t="s">
        <v>380</v>
      </c>
      <c r="F186" s="223">
        <v>15.59</v>
      </c>
      <c r="G186" s="224">
        <v>41.6</v>
      </c>
      <c r="H186" s="284">
        <v>29023</v>
      </c>
      <c r="I186" s="226">
        <v>16635</v>
      </c>
      <c r="J186" s="218">
        <f t="shared" si="11"/>
        <v>37196</v>
      </c>
      <c r="K186" s="225">
        <f t="shared" si="10"/>
        <v>27138</v>
      </c>
      <c r="L186" s="226">
        <v>250</v>
      </c>
    </row>
    <row r="187" spans="1:12" x14ac:dyDescent="0.2">
      <c r="A187" s="220" t="s">
        <v>381</v>
      </c>
      <c r="B187" s="220" t="s">
        <v>382</v>
      </c>
      <c r="C187" s="221" t="s">
        <v>216</v>
      </c>
      <c r="D187" s="220" t="s">
        <v>582</v>
      </c>
      <c r="E187" s="222" t="s">
        <v>383</v>
      </c>
      <c r="F187" s="223">
        <v>15.59</v>
      </c>
      <c r="G187" s="224">
        <v>41.6</v>
      </c>
      <c r="H187" s="284">
        <v>29023</v>
      </c>
      <c r="I187" s="226">
        <v>16635</v>
      </c>
      <c r="J187" s="218">
        <f t="shared" si="11"/>
        <v>37196</v>
      </c>
      <c r="K187" s="225">
        <f t="shared" si="10"/>
        <v>27138</v>
      </c>
      <c r="L187" s="226">
        <v>250</v>
      </c>
    </row>
    <row r="188" spans="1:12" x14ac:dyDescent="0.2">
      <c r="A188" s="220" t="s">
        <v>384</v>
      </c>
      <c r="B188" s="220" t="s">
        <v>385</v>
      </c>
      <c r="C188" s="221" t="s">
        <v>216</v>
      </c>
      <c r="D188" s="220" t="s">
        <v>582</v>
      </c>
      <c r="E188" s="222" t="s">
        <v>386</v>
      </c>
      <c r="F188" s="223">
        <v>16.11</v>
      </c>
      <c r="G188" s="224">
        <v>41.6</v>
      </c>
      <c r="H188" s="284">
        <v>29023</v>
      </c>
      <c r="I188" s="226">
        <v>16635</v>
      </c>
      <c r="J188" s="218">
        <f t="shared" si="11"/>
        <v>36214</v>
      </c>
      <c r="K188" s="225">
        <f t="shared" si="10"/>
        <v>26417</v>
      </c>
      <c r="L188" s="226">
        <v>250</v>
      </c>
    </row>
    <row r="189" spans="1:12" x14ac:dyDescent="0.2">
      <c r="A189" s="220" t="s">
        <v>387</v>
      </c>
      <c r="B189" s="220" t="s">
        <v>385</v>
      </c>
      <c r="C189" s="221" t="s">
        <v>281</v>
      </c>
      <c r="D189" s="220" t="s">
        <v>582</v>
      </c>
      <c r="E189" s="222" t="s">
        <v>388</v>
      </c>
      <c r="F189" s="223">
        <v>14.03</v>
      </c>
      <c r="G189" s="224">
        <v>41.6</v>
      </c>
      <c r="H189" s="284">
        <v>29023</v>
      </c>
      <c r="I189" s="226">
        <v>16635</v>
      </c>
      <c r="J189" s="218">
        <f t="shared" si="11"/>
        <v>40578</v>
      </c>
      <c r="K189" s="225">
        <f t="shared" si="10"/>
        <v>29622</v>
      </c>
      <c r="L189" s="226">
        <v>250</v>
      </c>
    </row>
    <row r="190" spans="1:12" x14ac:dyDescent="0.2">
      <c r="A190" s="220" t="s">
        <v>389</v>
      </c>
      <c r="B190" s="220" t="s">
        <v>390</v>
      </c>
      <c r="C190" s="221" t="s">
        <v>216</v>
      </c>
      <c r="D190" s="220" t="s">
        <v>582</v>
      </c>
      <c r="E190" s="222" t="s">
        <v>391</v>
      </c>
      <c r="F190" s="223">
        <v>12.2</v>
      </c>
      <c r="G190" s="224">
        <v>41.6</v>
      </c>
      <c r="H190" s="284">
        <v>29023</v>
      </c>
      <c r="I190" s="226">
        <v>16635</v>
      </c>
      <c r="J190" s="218">
        <f t="shared" si="11"/>
        <v>45647</v>
      </c>
      <c r="K190" s="225">
        <f t="shared" si="10"/>
        <v>33346</v>
      </c>
      <c r="L190" s="226">
        <v>250</v>
      </c>
    </row>
    <row r="191" spans="1:12" x14ac:dyDescent="0.2">
      <c r="A191" s="220" t="s">
        <v>392</v>
      </c>
      <c r="B191" s="220" t="s">
        <v>393</v>
      </c>
      <c r="C191" s="221" t="s">
        <v>216</v>
      </c>
      <c r="D191" s="220" t="s">
        <v>582</v>
      </c>
      <c r="E191" s="222" t="s">
        <v>394</v>
      </c>
      <c r="F191" s="223">
        <v>28.99</v>
      </c>
      <c r="G191" s="224">
        <v>41.6</v>
      </c>
      <c r="H191" s="284">
        <v>29023</v>
      </c>
      <c r="I191" s="226">
        <v>16635</v>
      </c>
      <c r="J191" s="218">
        <f t="shared" si="11"/>
        <v>23138</v>
      </c>
      <c r="K191" s="225">
        <f t="shared" si="10"/>
        <v>16812</v>
      </c>
      <c r="L191" s="226">
        <v>250</v>
      </c>
    </row>
    <row r="192" spans="1:12" x14ac:dyDescent="0.2">
      <c r="A192" s="220" t="s">
        <v>395</v>
      </c>
      <c r="B192" s="220" t="s">
        <v>396</v>
      </c>
      <c r="C192" s="221" t="s">
        <v>216</v>
      </c>
      <c r="D192" s="220" t="s">
        <v>582</v>
      </c>
      <c r="E192" s="222" t="s">
        <v>397</v>
      </c>
      <c r="F192" s="223">
        <v>32.47</v>
      </c>
      <c r="G192" s="224">
        <v>41.6</v>
      </c>
      <c r="H192" s="284">
        <v>29023</v>
      </c>
      <c r="I192" s="226">
        <v>16635</v>
      </c>
      <c r="J192" s="218">
        <f t="shared" si="11"/>
        <v>21385</v>
      </c>
      <c r="K192" s="225">
        <f t="shared" si="10"/>
        <v>15525</v>
      </c>
      <c r="L192" s="226">
        <v>250</v>
      </c>
    </row>
    <row r="193" spans="1:12" x14ac:dyDescent="0.2">
      <c r="A193" s="220" t="s">
        <v>398</v>
      </c>
      <c r="B193" s="220" t="s">
        <v>399</v>
      </c>
      <c r="C193" s="221" t="s">
        <v>216</v>
      </c>
      <c r="D193" s="220" t="s">
        <v>582</v>
      </c>
      <c r="E193" s="222" t="s">
        <v>400</v>
      </c>
      <c r="F193" s="223">
        <v>16.170000000000002</v>
      </c>
      <c r="G193" s="224">
        <v>41.6</v>
      </c>
      <c r="H193" s="284">
        <v>29023</v>
      </c>
      <c r="I193" s="226">
        <v>16635</v>
      </c>
      <c r="J193" s="218">
        <f t="shared" si="11"/>
        <v>36105</v>
      </c>
      <c r="K193" s="225">
        <f t="shared" si="10"/>
        <v>26337</v>
      </c>
      <c r="L193" s="226">
        <v>250</v>
      </c>
    </row>
    <row r="194" spans="1:12" x14ac:dyDescent="0.2">
      <c r="A194" s="220" t="s">
        <v>401</v>
      </c>
      <c r="B194" s="220" t="s">
        <v>402</v>
      </c>
      <c r="C194" s="221" t="s">
        <v>216</v>
      </c>
      <c r="D194" s="220" t="s">
        <v>582</v>
      </c>
      <c r="E194" s="222" t="s">
        <v>583</v>
      </c>
      <c r="F194" s="223">
        <v>16.46</v>
      </c>
      <c r="G194" s="224">
        <v>41.6</v>
      </c>
      <c r="H194" s="284">
        <v>29023</v>
      </c>
      <c r="I194" s="226">
        <v>16635</v>
      </c>
      <c r="J194" s="218">
        <f t="shared" si="11"/>
        <v>35589</v>
      </c>
      <c r="K194" s="225">
        <f t="shared" si="10"/>
        <v>25957</v>
      </c>
      <c r="L194" s="226">
        <v>250</v>
      </c>
    </row>
    <row r="195" spans="1:12" x14ac:dyDescent="0.2">
      <c r="A195" s="220" t="s">
        <v>404</v>
      </c>
      <c r="B195" s="220" t="s">
        <v>405</v>
      </c>
      <c r="C195" s="221" t="s">
        <v>216</v>
      </c>
      <c r="D195" s="220" t="s">
        <v>582</v>
      </c>
      <c r="E195" s="222" t="s">
        <v>406</v>
      </c>
      <c r="F195" s="223">
        <v>20.12</v>
      </c>
      <c r="G195" s="224">
        <v>41.6</v>
      </c>
      <c r="H195" s="284">
        <v>29023</v>
      </c>
      <c r="I195" s="226">
        <v>16635</v>
      </c>
      <c r="J195" s="218">
        <f t="shared" si="11"/>
        <v>30349</v>
      </c>
      <c r="K195" s="225">
        <f t="shared" si="10"/>
        <v>22108</v>
      </c>
      <c r="L195" s="226">
        <v>250</v>
      </c>
    </row>
    <row r="196" spans="1:12" x14ac:dyDescent="0.2">
      <c r="A196" s="220" t="s">
        <v>407</v>
      </c>
      <c r="B196" s="220" t="s">
        <v>408</v>
      </c>
      <c r="C196" s="221" t="s">
        <v>216</v>
      </c>
      <c r="D196" s="220" t="s">
        <v>582</v>
      </c>
      <c r="E196" s="222" t="s">
        <v>409</v>
      </c>
      <c r="F196" s="223">
        <v>16.46</v>
      </c>
      <c r="G196" s="224">
        <v>41.6</v>
      </c>
      <c r="H196" s="284">
        <v>29023</v>
      </c>
      <c r="I196" s="226">
        <v>16635</v>
      </c>
      <c r="J196" s="218">
        <f t="shared" si="11"/>
        <v>35589</v>
      </c>
      <c r="K196" s="225">
        <f t="shared" si="10"/>
        <v>25957</v>
      </c>
      <c r="L196" s="226">
        <v>250</v>
      </c>
    </row>
    <row r="197" spans="1:12" x14ac:dyDescent="0.2">
      <c r="A197" s="220" t="s">
        <v>410</v>
      </c>
      <c r="B197" s="220" t="s">
        <v>411</v>
      </c>
      <c r="C197" s="221" t="s">
        <v>216</v>
      </c>
      <c r="D197" s="220" t="s">
        <v>582</v>
      </c>
      <c r="E197" s="222" t="s">
        <v>412</v>
      </c>
      <c r="F197" s="223">
        <v>12.49</v>
      </c>
      <c r="G197" s="224">
        <v>41.6</v>
      </c>
      <c r="H197" s="284">
        <v>29023</v>
      </c>
      <c r="I197" s="226">
        <v>16635</v>
      </c>
      <c r="J197" s="218">
        <f t="shared" si="11"/>
        <v>44745</v>
      </c>
      <c r="K197" s="225">
        <f t="shared" si="10"/>
        <v>32683</v>
      </c>
      <c r="L197" s="226">
        <v>250</v>
      </c>
    </row>
    <row r="198" spans="1:12" x14ac:dyDescent="0.2">
      <c r="A198" s="220" t="s">
        <v>413</v>
      </c>
      <c r="B198" s="220" t="s">
        <v>414</v>
      </c>
      <c r="C198" s="221" t="s">
        <v>216</v>
      </c>
      <c r="D198" s="220" t="s">
        <v>582</v>
      </c>
      <c r="E198" s="222" t="s">
        <v>415</v>
      </c>
      <c r="F198" s="223">
        <v>22.87</v>
      </c>
      <c r="G198" s="224">
        <v>41.6</v>
      </c>
      <c r="H198" s="284">
        <v>29023</v>
      </c>
      <c r="I198" s="226">
        <v>16635</v>
      </c>
      <c r="J198" s="218">
        <f t="shared" si="11"/>
        <v>27515</v>
      </c>
      <c r="K198" s="225">
        <f t="shared" si="10"/>
        <v>20027</v>
      </c>
      <c r="L198" s="226">
        <v>250</v>
      </c>
    </row>
    <row r="199" spans="1:12" x14ac:dyDescent="0.2">
      <c r="A199" s="220" t="s">
        <v>416</v>
      </c>
      <c r="B199" s="220" t="s">
        <v>417</v>
      </c>
      <c r="C199" s="221" t="s">
        <v>216</v>
      </c>
      <c r="D199" s="220" t="s">
        <v>582</v>
      </c>
      <c r="E199" s="222" t="s">
        <v>418</v>
      </c>
      <c r="F199" s="223">
        <v>25.61</v>
      </c>
      <c r="G199" s="224">
        <v>41.6</v>
      </c>
      <c r="H199" s="284">
        <v>29023</v>
      </c>
      <c r="I199" s="226">
        <v>16635</v>
      </c>
      <c r="J199" s="218">
        <f t="shared" si="11"/>
        <v>25297</v>
      </c>
      <c r="K199" s="225">
        <f t="shared" si="10"/>
        <v>18398</v>
      </c>
      <c r="L199" s="226">
        <v>250</v>
      </c>
    </row>
    <row r="200" spans="1:12" x14ac:dyDescent="0.2">
      <c r="A200" s="220" t="s">
        <v>419</v>
      </c>
      <c r="B200" s="220" t="s">
        <v>420</v>
      </c>
      <c r="C200" s="221" t="s">
        <v>216</v>
      </c>
      <c r="D200" s="220" t="s">
        <v>582</v>
      </c>
      <c r="E200" s="222" t="s">
        <v>421</v>
      </c>
      <c r="F200" s="223">
        <v>27.44</v>
      </c>
      <c r="G200" s="224">
        <v>41.6</v>
      </c>
      <c r="H200" s="284">
        <v>29023</v>
      </c>
      <c r="I200" s="226">
        <v>16635</v>
      </c>
      <c r="J200" s="218">
        <f t="shared" si="11"/>
        <v>24062</v>
      </c>
      <c r="K200" s="225">
        <f t="shared" si="10"/>
        <v>17491</v>
      </c>
      <c r="L200" s="226">
        <v>250</v>
      </c>
    </row>
    <row r="201" spans="1:12" x14ac:dyDescent="0.2">
      <c r="A201" s="220" t="s">
        <v>422</v>
      </c>
      <c r="B201" s="220" t="s">
        <v>423</v>
      </c>
      <c r="C201" s="221" t="s">
        <v>216</v>
      </c>
      <c r="D201" s="220" t="s">
        <v>582</v>
      </c>
      <c r="E201" s="222" t="s">
        <v>424</v>
      </c>
      <c r="F201" s="223">
        <v>18.29</v>
      </c>
      <c r="G201" s="224">
        <v>41.6</v>
      </c>
      <c r="H201" s="284">
        <v>29023</v>
      </c>
      <c r="I201" s="226">
        <v>16635</v>
      </c>
      <c r="J201" s="218">
        <f t="shared" si="11"/>
        <v>32706</v>
      </c>
      <c r="K201" s="225">
        <f t="shared" ref="K201:K214" si="12">ROUND(12*(1/F201*H201+1/G201*I201),0)</f>
        <v>23840</v>
      </c>
      <c r="L201" s="226">
        <v>250</v>
      </c>
    </row>
    <row r="202" spans="1:12" x14ac:dyDescent="0.2">
      <c r="A202" s="220" t="s">
        <v>425</v>
      </c>
      <c r="B202" s="220" t="s">
        <v>426</v>
      </c>
      <c r="C202" s="221" t="s">
        <v>216</v>
      </c>
      <c r="D202" s="220" t="s">
        <v>582</v>
      </c>
      <c r="E202" s="222" t="s">
        <v>427</v>
      </c>
      <c r="F202" s="223">
        <v>27.06</v>
      </c>
      <c r="G202" s="224">
        <v>41.6</v>
      </c>
      <c r="H202" s="284">
        <v>29023</v>
      </c>
      <c r="I202" s="226">
        <v>16635</v>
      </c>
      <c r="J202" s="218">
        <f t="shared" si="11"/>
        <v>24305</v>
      </c>
      <c r="K202" s="225">
        <f t="shared" si="12"/>
        <v>17669</v>
      </c>
      <c r="L202" s="226">
        <v>250</v>
      </c>
    </row>
    <row r="203" spans="1:12" x14ac:dyDescent="0.2">
      <c r="A203" s="220" t="s">
        <v>428</v>
      </c>
      <c r="B203" s="220" t="s">
        <v>429</v>
      </c>
      <c r="C203" s="221" t="s">
        <v>216</v>
      </c>
      <c r="D203" s="220" t="s">
        <v>584</v>
      </c>
      <c r="E203" s="222" t="s">
        <v>431</v>
      </c>
      <c r="F203" s="223">
        <v>25.4</v>
      </c>
      <c r="G203" s="224">
        <v>41.6</v>
      </c>
      <c r="H203" s="284">
        <v>29023</v>
      </c>
      <c r="I203" s="226">
        <v>16635</v>
      </c>
      <c r="J203" s="218">
        <f t="shared" si="11"/>
        <v>25450</v>
      </c>
      <c r="K203" s="225">
        <f t="shared" si="12"/>
        <v>18510</v>
      </c>
      <c r="L203" s="226">
        <v>250</v>
      </c>
    </row>
    <row r="204" spans="1:12" x14ac:dyDescent="0.2">
      <c r="A204" s="220" t="s">
        <v>432</v>
      </c>
      <c r="B204" s="220" t="s">
        <v>433</v>
      </c>
      <c r="C204" s="221" t="s">
        <v>216</v>
      </c>
      <c r="D204" s="220" t="s">
        <v>584</v>
      </c>
      <c r="E204" s="222" t="s">
        <v>434</v>
      </c>
      <c r="F204" s="223">
        <v>26.67</v>
      </c>
      <c r="G204" s="224">
        <v>41.6</v>
      </c>
      <c r="H204" s="284">
        <v>29023</v>
      </c>
      <c r="I204" s="226">
        <v>16635</v>
      </c>
      <c r="J204" s="218">
        <f t="shared" si="11"/>
        <v>24561</v>
      </c>
      <c r="K204" s="225">
        <f t="shared" si="12"/>
        <v>17857</v>
      </c>
      <c r="L204" s="226">
        <v>250</v>
      </c>
    </row>
    <row r="205" spans="1:12" x14ac:dyDescent="0.2">
      <c r="A205" s="220" t="s">
        <v>435</v>
      </c>
      <c r="B205" s="220" t="s">
        <v>436</v>
      </c>
      <c r="C205" s="221" t="s">
        <v>216</v>
      </c>
      <c r="D205" s="220" t="s">
        <v>584</v>
      </c>
      <c r="E205" s="222" t="s">
        <v>437</v>
      </c>
      <c r="F205" s="223">
        <v>26.08</v>
      </c>
      <c r="G205" s="224">
        <v>41.6</v>
      </c>
      <c r="H205" s="284">
        <v>29023</v>
      </c>
      <c r="I205" s="226">
        <v>16635</v>
      </c>
      <c r="J205" s="218">
        <f t="shared" si="11"/>
        <v>24963</v>
      </c>
      <c r="K205" s="225">
        <f t="shared" si="12"/>
        <v>18153</v>
      </c>
      <c r="L205" s="226">
        <v>250</v>
      </c>
    </row>
    <row r="206" spans="1:12" x14ac:dyDescent="0.2">
      <c r="A206" s="220" t="s">
        <v>438</v>
      </c>
      <c r="B206" s="220" t="s">
        <v>439</v>
      </c>
      <c r="C206" s="221" t="s">
        <v>216</v>
      </c>
      <c r="D206" s="220" t="s">
        <v>584</v>
      </c>
      <c r="E206" s="222" t="s">
        <v>440</v>
      </c>
      <c r="F206" s="223">
        <v>32.64</v>
      </c>
      <c r="G206" s="224">
        <v>41.6</v>
      </c>
      <c r="H206" s="284">
        <v>29023</v>
      </c>
      <c r="I206" s="226">
        <v>16635</v>
      </c>
      <c r="J206" s="218">
        <f t="shared" si="11"/>
        <v>21309</v>
      </c>
      <c r="K206" s="225">
        <f t="shared" si="12"/>
        <v>15469</v>
      </c>
      <c r="L206" s="226">
        <v>250</v>
      </c>
    </row>
    <row r="207" spans="1:12" x14ac:dyDescent="0.2">
      <c r="A207" s="220" t="s">
        <v>441</v>
      </c>
      <c r="B207" s="220" t="s">
        <v>439</v>
      </c>
      <c r="C207" s="221" t="s">
        <v>281</v>
      </c>
      <c r="D207" s="220" t="s">
        <v>584</v>
      </c>
      <c r="E207" s="222" t="s">
        <v>442</v>
      </c>
      <c r="F207" s="223">
        <v>24.35</v>
      </c>
      <c r="G207" s="224">
        <v>41.6</v>
      </c>
      <c r="H207" s="284">
        <v>29023</v>
      </c>
      <c r="I207" s="226">
        <v>16635</v>
      </c>
      <c r="J207" s="218">
        <f t="shared" si="11"/>
        <v>26255</v>
      </c>
      <c r="K207" s="225">
        <f t="shared" si="12"/>
        <v>19101</v>
      </c>
      <c r="L207" s="226">
        <v>250</v>
      </c>
    </row>
    <row r="208" spans="1:12" x14ac:dyDescent="0.2">
      <c r="A208" s="220" t="s">
        <v>443</v>
      </c>
      <c r="B208" s="220" t="s">
        <v>444</v>
      </c>
      <c r="C208" s="221" t="s">
        <v>216</v>
      </c>
      <c r="D208" s="220" t="s">
        <v>584</v>
      </c>
      <c r="E208" s="222" t="s">
        <v>445</v>
      </c>
      <c r="F208" s="223">
        <v>27.86</v>
      </c>
      <c r="G208" s="224">
        <v>41.6</v>
      </c>
      <c r="H208" s="284">
        <v>29023</v>
      </c>
      <c r="I208" s="226">
        <v>16635</v>
      </c>
      <c r="J208" s="218">
        <f t="shared" si="11"/>
        <v>23802</v>
      </c>
      <c r="K208" s="225">
        <f t="shared" si="12"/>
        <v>17299</v>
      </c>
      <c r="L208" s="226">
        <v>250</v>
      </c>
    </row>
    <row r="209" spans="1:12" x14ac:dyDescent="0.2">
      <c r="A209" s="220" t="s">
        <v>446</v>
      </c>
      <c r="B209" s="220" t="s">
        <v>447</v>
      </c>
      <c r="C209" s="221" t="s">
        <v>216</v>
      </c>
      <c r="D209" s="220" t="s">
        <v>584</v>
      </c>
      <c r="E209" s="222" t="s">
        <v>448</v>
      </c>
      <c r="F209" s="223">
        <v>41.8</v>
      </c>
      <c r="G209" s="224">
        <v>41.6</v>
      </c>
      <c r="H209" s="284">
        <v>29023</v>
      </c>
      <c r="I209" s="226">
        <v>16635</v>
      </c>
      <c r="J209" s="218">
        <f t="shared" si="11"/>
        <v>18126</v>
      </c>
      <c r="K209" s="225">
        <f t="shared" si="12"/>
        <v>13131</v>
      </c>
      <c r="L209" s="226">
        <v>250</v>
      </c>
    </row>
    <row r="210" spans="1:12" x14ac:dyDescent="0.2">
      <c r="A210" s="220" t="s">
        <v>449</v>
      </c>
      <c r="B210" s="220" t="s">
        <v>450</v>
      </c>
      <c r="C210" s="221" t="s">
        <v>216</v>
      </c>
      <c r="D210" s="220" t="s">
        <v>584</v>
      </c>
      <c r="E210" s="222" t="s">
        <v>451</v>
      </c>
      <c r="F210" s="223">
        <v>37.15</v>
      </c>
      <c r="G210" s="224">
        <v>41.6</v>
      </c>
      <c r="H210" s="284">
        <v>29023</v>
      </c>
      <c r="I210" s="226">
        <v>16635</v>
      </c>
      <c r="J210" s="218">
        <f t="shared" si="11"/>
        <v>19546</v>
      </c>
      <c r="K210" s="225">
        <f t="shared" si="12"/>
        <v>14173</v>
      </c>
      <c r="L210" s="226">
        <v>250</v>
      </c>
    </row>
    <row r="211" spans="1:12" x14ac:dyDescent="0.2">
      <c r="A211" s="220" t="s">
        <v>452</v>
      </c>
      <c r="B211" s="220" t="s">
        <v>450</v>
      </c>
      <c r="C211" s="221" t="s">
        <v>281</v>
      </c>
      <c r="D211" s="220" t="s">
        <v>584</v>
      </c>
      <c r="E211" s="222" t="s">
        <v>453</v>
      </c>
      <c r="F211" s="223">
        <v>30.96</v>
      </c>
      <c r="G211" s="224">
        <v>41.6</v>
      </c>
      <c r="H211" s="284">
        <v>29023</v>
      </c>
      <c r="I211" s="226">
        <v>16635</v>
      </c>
      <c r="J211" s="218">
        <f t="shared" si="11"/>
        <v>22097</v>
      </c>
      <c r="K211" s="225">
        <f t="shared" si="12"/>
        <v>16048</v>
      </c>
      <c r="L211" s="226">
        <v>250</v>
      </c>
    </row>
    <row r="212" spans="1:12" x14ac:dyDescent="0.2">
      <c r="A212" s="220" t="s">
        <v>454</v>
      </c>
      <c r="B212" s="220" t="s">
        <v>455</v>
      </c>
      <c r="C212" s="221" t="s">
        <v>216</v>
      </c>
      <c r="D212" s="220" t="s">
        <v>584</v>
      </c>
      <c r="E212" s="222" t="s">
        <v>585</v>
      </c>
      <c r="F212" s="223">
        <v>14.7</v>
      </c>
      <c r="G212" s="224">
        <v>41.6</v>
      </c>
      <c r="H212" s="284">
        <v>29023</v>
      </c>
      <c r="I212" s="226">
        <v>16635</v>
      </c>
      <c r="J212" s="218">
        <f t="shared" si="11"/>
        <v>39037</v>
      </c>
      <c r="K212" s="225">
        <f t="shared" si="12"/>
        <v>28491</v>
      </c>
      <c r="L212" s="226">
        <v>250</v>
      </c>
    </row>
    <row r="213" spans="1:12" x14ac:dyDescent="0.2">
      <c r="A213" s="250" t="s">
        <v>457</v>
      </c>
      <c r="B213" s="250" t="s">
        <v>455</v>
      </c>
      <c r="C213" s="251" t="s">
        <v>281</v>
      </c>
      <c r="D213" s="220" t="s">
        <v>584</v>
      </c>
      <c r="E213" s="252" t="s">
        <v>458</v>
      </c>
      <c r="F213" s="253">
        <v>14.7</v>
      </c>
      <c r="G213" s="254">
        <v>41.6</v>
      </c>
      <c r="H213" s="284">
        <v>29023</v>
      </c>
      <c r="I213" s="226">
        <v>16635</v>
      </c>
      <c r="J213" s="218">
        <f t="shared" si="11"/>
        <v>39037</v>
      </c>
      <c r="K213" s="225">
        <f t="shared" si="12"/>
        <v>28491</v>
      </c>
      <c r="L213" s="226">
        <v>250</v>
      </c>
    </row>
    <row r="214" spans="1:12" ht="13.5" thickBot="1" x14ac:dyDescent="0.25">
      <c r="A214" s="257" t="s">
        <v>459</v>
      </c>
      <c r="B214" s="257" t="s">
        <v>455</v>
      </c>
      <c r="C214" s="258" t="s">
        <v>232</v>
      </c>
      <c r="D214" s="257" t="s">
        <v>584</v>
      </c>
      <c r="E214" s="259" t="s">
        <v>460</v>
      </c>
      <c r="F214" s="260">
        <v>11.76</v>
      </c>
      <c r="G214" s="261">
        <v>41.6</v>
      </c>
      <c r="H214" s="279">
        <v>29023</v>
      </c>
      <c r="I214" s="263">
        <v>16635</v>
      </c>
      <c r="J214" s="229">
        <f t="shared" si="11"/>
        <v>47101</v>
      </c>
      <c r="K214" s="262">
        <f t="shared" si="12"/>
        <v>34414</v>
      </c>
      <c r="L214" s="263">
        <v>250</v>
      </c>
    </row>
  </sheetData>
  <autoFilter ref="A3:L214"/>
  <mergeCells count="1">
    <mergeCell ref="K1:L1"/>
  </mergeCells>
  <pageMargins left="0.59055118110236227" right="0.39370078740157483" top="0.78740157480314965" bottom="0.59055118110236227" header="0.31496062992125984" footer="0.31496062992125984"/>
  <pageSetup paperSize="9" scale="95" fitToHeight="15" orientation="landscape" r:id="rId1"/>
  <headerFooter alignWithMargins="0">
    <oddHeader>&amp;LKrajský úřad Plzeňského kraje&amp;C&amp;"Arial,Tučné"Obory vzdělání středních škol, konzervatoře a vyšších odborných škol&amp;R3. 3. 2017</oddHead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topLeftCell="A41" zoomScale="130" zoomScaleNormal="130" workbookViewId="0">
      <selection activeCell="H49" sqref="H49"/>
    </sheetView>
  </sheetViews>
  <sheetFormatPr defaultRowHeight="12.75" x14ac:dyDescent="0.2"/>
  <cols>
    <col min="1" max="1" width="9.85546875" style="294" customWidth="1"/>
    <col min="2" max="2" width="73.5703125" style="294" customWidth="1"/>
    <col min="3" max="3" width="7.5703125" style="294" customWidth="1"/>
    <col min="4" max="4" width="7.42578125" style="294" customWidth="1"/>
    <col min="5" max="5" width="13.28515625" style="294" customWidth="1"/>
    <col min="6" max="6" width="12.28515625" style="294" customWidth="1"/>
    <col min="7" max="7" width="4.28515625" style="294" customWidth="1"/>
    <col min="8" max="16384" width="9.140625" style="294"/>
  </cols>
  <sheetData>
    <row r="1" spans="1:6" ht="29.25" customHeight="1" x14ac:dyDescent="0.2">
      <c r="B1" s="295" t="s">
        <v>586</v>
      </c>
    </row>
    <row r="2" spans="1:6" ht="11.25" customHeight="1" thickBot="1" x14ac:dyDescent="0.25">
      <c r="B2" s="295"/>
    </row>
    <row r="3" spans="1:6" ht="16.5" thickBot="1" x14ac:dyDescent="0.25">
      <c r="A3" s="296" t="s">
        <v>587</v>
      </c>
      <c r="B3" s="297"/>
      <c r="C3" s="298"/>
      <c r="D3" s="298"/>
      <c r="E3" s="299"/>
      <c r="F3" s="300" t="s">
        <v>588</v>
      </c>
    </row>
    <row r="4" spans="1:6" ht="15" x14ac:dyDescent="0.2">
      <c r="A4" s="612" t="s">
        <v>589</v>
      </c>
      <c r="B4" s="613"/>
      <c r="C4" s="614"/>
      <c r="D4" s="614"/>
      <c r="E4" s="615"/>
      <c r="F4" s="616"/>
    </row>
    <row r="5" spans="1:6" ht="15" x14ac:dyDescent="0.2">
      <c r="A5" s="617"/>
      <c r="B5" s="303" t="s">
        <v>590</v>
      </c>
      <c r="C5" s="304"/>
      <c r="D5" s="304"/>
      <c r="E5" s="305"/>
      <c r="F5" s="618">
        <v>0.15</v>
      </c>
    </row>
    <row r="6" spans="1:6" ht="15" x14ac:dyDescent="0.2">
      <c r="A6" s="617"/>
      <c r="B6" s="303" t="s">
        <v>591</v>
      </c>
      <c r="C6" s="304"/>
      <c r="D6" s="304"/>
      <c r="E6" s="305"/>
      <c r="F6" s="618">
        <v>0.4</v>
      </c>
    </row>
    <row r="7" spans="1:6" ht="15" x14ac:dyDescent="0.2">
      <c r="A7" s="619"/>
      <c r="B7" s="306" t="s">
        <v>592</v>
      </c>
      <c r="C7" s="307"/>
      <c r="D7" s="307"/>
      <c r="E7" s="308"/>
      <c r="F7" s="620">
        <v>0.05</v>
      </c>
    </row>
    <row r="8" spans="1:6" ht="15" x14ac:dyDescent="0.2">
      <c r="A8" s="621" t="s">
        <v>593</v>
      </c>
      <c r="B8" s="309"/>
      <c r="C8" s="310"/>
      <c r="D8" s="310"/>
      <c r="E8" s="311"/>
      <c r="F8" s="622"/>
    </row>
    <row r="9" spans="1:6" ht="15" x14ac:dyDescent="0.2">
      <c r="A9" s="619"/>
      <c r="B9" s="306" t="s">
        <v>594</v>
      </c>
      <c r="C9" s="307"/>
      <c r="D9" s="307"/>
      <c r="E9" s="308"/>
      <c r="F9" s="623">
        <v>0.5</v>
      </c>
    </row>
    <row r="10" spans="1:6" ht="15" x14ac:dyDescent="0.2">
      <c r="A10" s="621" t="s">
        <v>595</v>
      </c>
      <c r="B10" s="309"/>
      <c r="C10" s="310"/>
      <c r="D10" s="310"/>
      <c r="E10" s="311"/>
      <c r="F10" s="624"/>
    </row>
    <row r="11" spans="1:6" ht="15" x14ac:dyDescent="0.2">
      <c r="A11" s="619"/>
      <c r="B11" s="306" t="s">
        <v>596</v>
      </c>
      <c r="C11" s="307"/>
      <c r="D11" s="307"/>
      <c r="E11" s="308"/>
      <c r="F11" s="623">
        <v>0.25</v>
      </c>
    </row>
    <row r="12" spans="1:6" ht="15" x14ac:dyDescent="0.2">
      <c r="A12" s="621" t="s">
        <v>597</v>
      </c>
      <c r="B12" s="309"/>
      <c r="C12" s="310"/>
      <c r="D12" s="310"/>
      <c r="E12" s="311"/>
      <c r="F12" s="624"/>
    </row>
    <row r="13" spans="1:6" ht="15" x14ac:dyDescent="0.2">
      <c r="A13" s="619"/>
      <c r="B13" s="306" t="s">
        <v>598</v>
      </c>
      <c r="C13" s="307"/>
      <c r="D13" s="307"/>
      <c r="E13" s="308"/>
      <c r="F13" s="623">
        <v>0.25</v>
      </c>
    </row>
    <row r="14" spans="1:6" ht="15" x14ac:dyDescent="0.2">
      <c r="A14" s="621" t="s">
        <v>599</v>
      </c>
      <c r="B14" s="309"/>
      <c r="C14" s="169"/>
      <c r="D14" s="169"/>
      <c r="E14" s="302"/>
      <c r="F14" s="620"/>
    </row>
    <row r="15" spans="1:6" ht="15" x14ac:dyDescent="0.2">
      <c r="A15" s="619"/>
      <c r="B15" s="306" t="s">
        <v>600</v>
      </c>
      <c r="C15" s="169"/>
      <c r="D15" s="169"/>
      <c r="E15" s="302"/>
      <c r="F15" s="620">
        <v>0.05</v>
      </c>
    </row>
    <row r="16" spans="1:6" ht="15" x14ac:dyDescent="0.2">
      <c r="A16" s="621" t="s">
        <v>601</v>
      </c>
      <c r="B16" s="309"/>
      <c r="C16" s="310"/>
      <c r="D16" s="310"/>
      <c r="E16" s="311"/>
      <c r="F16" s="624"/>
    </row>
    <row r="17" spans="1:6" ht="15" x14ac:dyDescent="0.2">
      <c r="A17" s="617"/>
      <c r="B17" s="312" t="s">
        <v>602</v>
      </c>
      <c r="C17" s="313"/>
      <c r="D17" s="313"/>
      <c r="E17" s="305"/>
      <c r="F17" s="618">
        <v>0.67</v>
      </c>
    </row>
    <row r="18" spans="1:6" ht="15" x14ac:dyDescent="0.2">
      <c r="A18" s="619"/>
      <c r="B18" s="306" t="s">
        <v>603</v>
      </c>
      <c r="C18" s="307"/>
      <c r="D18" s="307"/>
      <c r="E18" s="308"/>
      <c r="F18" s="623">
        <v>0.33</v>
      </c>
    </row>
    <row r="19" spans="1:6" ht="15" x14ac:dyDescent="0.2">
      <c r="A19" s="621" t="s">
        <v>604</v>
      </c>
      <c r="B19" s="309"/>
      <c r="C19" s="310"/>
      <c r="D19" s="310"/>
      <c r="E19" s="311"/>
      <c r="F19" s="624"/>
    </row>
    <row r="20" spans="1:6" ht="15.75" thickBot="1" x14ac:dyDescent="0.25">
      <c r="A20" s="625"/>
      <c r="B20" s="626" t="s">
        <v>605</v>
      </c>
      <c r="C20" s="627"/>
      <c r="D20" s="627"/>
      <c r="E20" s="628"/>
      <c r="F20" s="629">
        <v>0.89</v>
      </c>
    </row>
    <row r="21" spans="1:6" ht="15" x14ac:dyDescent="0.2">
      <c r="A21" s="301"/>
      <c r="B21" s="314"/>
      <c r="C21" s="169"/>
      <c r="D21" s="169"/>
      <c r="E21" s="315"/>
      <c r="F21" s="316"/>
    </row>
    <row r="22" spans="1:6" ht="4.5" customHeight="1" x14ac:dyDescent="0.2">
      <c r="A22" s="301"/>
      <c r="B22" s="314"/>
      <c r="C22" s="169"/>
      <c r="D22" s="169"/>
      <c r="E22" s="315"/>
      <c r="F22" s="316"/>
    </row>
    <row r="23" spans="1:6" ht="15.75" thickBot="1" x14ac:dyDescent="0.25">
      <c r="A23" s="630" t="s">
        <v>606</v>
      </c>
      <c r="B23" s="317"/>
      <c r="C23" s="169"/>
      <c r="D23" s="169"/>
      <c r="E23" s="315"/>
      <c r="F23" s="316"/>
    </row>
    <row r="24" spans="1:6" ht="15" x14ac:dyDescent="0.2">
      <c r="A24" s="631" t="s">
        <v>607</v>
      </c>
      <c r="B24" s="632"/>
      <c r="C24" s="614"/>
      <c r="D24" s="614"/>
      <c r="E24" s="633"/>
      <c r="F24" s="634"/>
    </row>
    <row r="25" spans="1:6" ht="15" x14ac:dyDescent="0.2">
      <c r="A25" s="635" t="s">
        <v>608</v>
      </c>
      <c r="B25" s="318"/>
      <c r="C25" s="310"/>
      <c r="D25" s="310"/>
      <c r="E25" s="311"/>
      <c r="F25" s="624"/>
    </row>
    <row r="26" spans="1:6" ht="25.5" customHeight="1" x14ac:dyDescent="0.2">
      <c r="A26" s="617"/>
      <c r="B26" s="589" t="s">
        <v>609</v>
      </c>
      <c r="C26" s="590"/>
      <c r="D26" s="590"/>
      <c r="E26" s="591"/>
      <c r="F26" s="636">
        <v>0.65</v>
      </c>
    </row>
    <row r="27" spans="1:6" ht="15" x14ac:dyDescent="0.2">
      <c r="A27" s="619"/>
      <c r="B27" s="589" t="s">
        <v>610</v>
      </c>
      <c r="C27" s="590"/>
      <c r="D27" s="590"/>
      <c r="E27" s="591"/>
      <c r="F27" s="636">
        <v>1.25</v>
      </c>
    </row>
    <row r="28" spans="1:6" ht="15" x14ac:dyDescent="0.2">
      <c r="A28" s="635" t="s">
        <v>611</v>
      </c>
      <c r="B28" s="318"/>
      <c r="C28" s="310"/>
      <c r="D28" s="310"/>
      <c r="E28" s="311"/>
      <c r="F28" s="624"/>
    </row>
    <row r="29" spans="1:6" ht="25.5" customHeight="1" x14ac:dyDescent="0.2">
      <c r="A29" s="617"/>
      <c r="B29" s="592" t="s">
        <v>612</v>
      </c>
      <c r="C29" s="592"/>
      <c r="D29" s="592"/>
      <c r="E29" s="593"/>
      <c r="F29" s="618">
        <v>0.1</v>
      </c>
    </row>
    <row r="30" spans="1:6" ht="15" x14ac:dyDescent="0.2">
      <c r="A30" s="619"/>
      <c r="B30" s="306" t="s">
        <v>613</v>
      </c>
      <c r="C30" s="307"/>
      <c r="D30" s="307"/>
      <c r="E30" s="308"/>
      <c r="F30" s="623">
        <v>0.5</v>
      </c>
    </row>
    <row r="31" spans="1:6" ht="15" x14ac:dyDescent="0.2">
      <c r="A31" s="637" t="s">
        <v>614</v>
      </c>
      <c r="B31" s="322"/>
      <c r="C31" s="323"/>
      <c r="D31" s="323"/>
      <c r="E31" s="324"/>
      <c r="F31" s="638">
        <v>0.1</v>
      </c>
    </row>
    <row r="32" spans="1:6" ht="15" x14ac:dyDescent="0.2">
      <c r="A32" s="635" t="s">
        <v>749</v>
      </c>
      <c r="B32" s="318"/>
      <c r="C32" s="310"/>
      <c r="D32" s="310"/>
      <c r="E32" s="311"/>
      <c r="F32" s="624"/>
    </row>
    <row r="33" spans="1:6" ht="15" x14ac:dyDescent="0.2">
      <c r="A33" s="619"/>
      <c r="B33" s="306" t="s">
        <v>750</v>
      </c>
      <c r="C33" s="307"/>
      <c r="D33" s="307"/>
      <c r="E33" s="308"/>
      <c r="F33" s="623">
        <v>0.3</v>
      </c>
    </row>
    <row r="34" spans="1:6" ht="15" x14ac:dyDescent="0.2">
      <c r="A34" s="635" t="s">
        <v>615</v>
      </c>
      <c r="B34" s="309"/>
      <c r="C34" s="310"/>
      <c r="D34" s="310"/>
      <c r="E34" s="311"/>
      <c r="F34" s="624"/>
    </row>
    <row r="35" spans="1:6" ht="15" x14ac:dyDescent="0.2">
      <c r="A35" s="619"/>
      <c r="B35" s="306" t="s">
        <v>616</v>
      </c>
      <c r="C35" s="307"/>
      <c r="D35" s="307"/>
      <c r="E35" s="308"/>
      <c r="F35" s="623">
        <v>0.3</v>
      </c>
    </row>
    <row r="36" spans="1:6" ht="15" x14ac:dyDescent="0.2">
      <c r="A36" s="637" t="s">
        <v>617</v>
      </c>
      <c r="B36" s="325"/>
      <c r="C36" s="323"/>
      <c r="D36" s="323"/>
      <c r="E36" s="324"/>
      <c r="F36" s="638">
        <v>0.3</v>
      </c>
    </row>
    <row r="37" spans="1:6" ht="15" x14ac:dyDescent="0.2">
      <c r="A37" s="635" t="s">
        <v>618</v>
      </c>
      <c r="B37" s="326"/>
      <c r="C37" s="310"/>
      <c r="D37" s="310"/>
      <c r="E37" s="311"/>
      <c r="F37" s="639"/>
    </row>
    <row r="38" spans="1:6" ht="15" x14ac:dyDescent="0.2">
      <c r="A38" s="640"/>
      <c r="B38" s="319" t="s">
        <v>751</v>
      </c>
      <c r="C38" s="320"/>
      <c r="D38" s="320"/>
      <c r="E38" s="321"/>
      <c r="F38" s="636">
        <v>0.35</v>
      </c>
    </row>
    <row r="39" spans="1:6" ht="15" x14ac:dyDescent="0.2">
      <c r="A39" s="640"/>
      <c r="B39" s="319" t="s">
        <v>752</v>
      </c>
      <c r="C39" s="320"/>
      <c r="D39" s="320"/>
      <c r="E39" s="321"/>
      <c r="F39" s="636">
        <v>0.6</v>
      </c>
    </row>
    <row r="40" spans="1:6" ht="15" x14ac:dyDescent="0.2">
      <c r="A40" s="640"/>
      <c r="B40" s="319" t="s">
        <v>619</v>
      </c>
      <c r="C40" s="320"/>
      <c r="D40" s="320"/>
      <c r="E40" s="321"/>
      <c r="F40" s="636">
        <v>0.75</v>
      </c>
    </row>
    <row r="41" spans="1:6" ht="15" x14ac:dyDescent="0.2">
      <c r="A41" s="640"/>
      <c r="B41" s="319" t="s">
        <v>620</v>
      </c>
      <c r="C41" s="320"/>
      <c r="D41" s="320"/>
      <c r="E41" s="321"/>
      <c r="F41" s="636">
        <v>0.78</v>
      </c>
    </row>
    <row r="42" spans="1:6" ht="15" x14ac:dyDescent="0.2">
      <c r="A42" s="617"/>
      <c r="B42" s="327" t="s">
        <v>621</v>
      </c>
      <c r="C42" s="320"/>
      <c r="D42" s="320"/>
      <c r="E42" s="321"/>
      <c r="F42" s="636">
        <v>1.3</v>
      </c>
    </row>
    <row r="43" spans="1:6" ht="15.75" thickBot="1" x14ac:dyDescent="0.25">
      <c r="A43" s="625"/>
      <c r="B43" s="641" t="s">
        <v>622</v>
      </c>
      <c r="C43" s="627"/>
      <c r="D43" s="627"/>
      <c r="E43" s="642"/>
      <c r="F43" s="643">
        <v>2.2999999999999998</v>
      </c>
    </row>
    <row r="44" spans="1:6" ht="14.25" x14ac:dyDescent="0.2">
      <c r="B44" s="331"/>
      <c r="C44" s="331"/>
      <c r="D44" s="331"/>
      <c r="E44" s="331"/>
      <c r="F44" s="329"/>
    </row>
    <row r="45" spans="1:6" ht="15.75" thickBot="1" x14ac:dyDescent="0.25">
      <c r="A45" s="630" t="s">
        <v>753</v>
      </c>
      <c r="B45" s="331"/>
      <c r="C45" s="331"/>
      <c r="D45" s="331"/>
      <c r="E45" s="331"/>
      <c r="F45" s="331"/>
    </row>
    <row r="46" spans="1:6" ht="14.25" x14ac:dyDescent="0.2">
      <c r="A46" s="646" t="s">
        <v>623</v>
      </c>
      <c r="B46" s="647" t="s">
        <v>624</v>
      </c>
      <c r="C46" s="647"/>
      <c r="D46" s="647"/>
      <c r="E46" s="647"/>
      <c r="F46" s="648"/>
    </row>
    <row r="47" spans="1:6" ht="14.25" x14ac:dyDescent="0.2">
      <c r="A47" s="649"/>
      <c r="B47" s="330" t="s">
        <v>625</v>
      </c>
      <c r="C47" s="330"/>
      <c r="D47" s="330"/>
      <c r="E47" s="330"/>
      <c r="F47" s="650"/>
    </row>
    <row r="48" spans="1:6" ht="14.25" x14ac:dyDescent="0.2">
      <c r="A48" s="651" t="s">
        <v>626</v>
      </c>
      <c r="B48" s="328" t="s">
        <v>627</v>
      </c>
      <c r="C48" s="328"/>
      <c r="D48" s="328"/>
      <c r="E48" s="328"/>
      <c r="F48" s="652"/>
    </row>
    <row r="49" spans="1:6" ht="15" x14ac:dyDescent="0.25">
      <c r="A49" s="653"/>
      <c r="B49" s="303" t="s">
        <v>628</v>
      </c>
      <c r="C49" s="333">
        <v>4.84</v>
      </c>
      <c r="D49" s="332"/>
      <c r="E49" s="168"/>
      <c r="F49" s="654"/>
    </row>
    <row r="50" spans="1:6" ht="15" x14ac:dyDescent="0.25">
      <c r="A50" s="653"/>
      <c r="B50" s="334" t="s">
        <v>629</v>
      </c>
      <c r="C50" s="335">
        <v>4.6900000000000004</v>
      </c>
      <c r="D50" s="332"/>
      <c r="E50" s="168"/>
      <c r="F50" s="654"/>
    </row>
    <row r="51" spans="1:6" ht="15" x14ac:dyDescent="0.25">
      <c r="A51" s="653"/>
      <c r="B51" s="334" t="s">
        <v>630</v>
      </c>
      <c r="C51" s="335">
        <v>4.67</v>
      </c>
      <c r="D51" s="332"/>
      <c r="E51" s="168"/>
      <c r="F51" s="654"/>
    </row>
    <row r="52" spans="1:6" ht="15" x14ac:dyDescent="0.25">
      <c r="A52" s="653"/>
      <c r="B52" s="334" t="s">
        <v>631</v>
      </c>
      <c r="C52" s="335">
        <v>4.51</v>
      </c>
      <c r="D52" s="332"/>
      <c r="E52" s="168"/>
      <c r="F52" s="654"/>
    </row>
    <row r="53" spans="1:6" ht="15" x14ac:dyDescent="0.25">
      <c r="A53" s="653"/>
      <c r="B53" s="334" t="s">
        <v>632</v>
      </c>
      <c r="C53" s="335">
        <v>5.22</v>
      </c>
      <c r="D53" s="332"/>
      <c r="E53" s="168"/>
      <c r="F53" s="654"/>
    </row>
    <row r="54" spans="1:6" ht="15" x14ac:dyDescent="0.25">
      <c r="A54" s="653"/>
      <c r="B54" s="334" t="s">
        <v>633</v>
      </c>
      <c r="C54" s="335">
        <v>4.6500000000000004</v>
      </c>
      <c r="D54" s="332"/>
      <c r="E54" s="168"/>
      <c r="F54" s="654"/>
    </row>
    <row r="55" spans="1:6" ht="15" x14ac:dyDescent="0.25">
      <c r="A55" s="653"/>
      <c r="B55" s="314" t="s">
        <v>634</v>
      </c>
      <c r="C55" s="336">
        <v>4.21</v>
      </c>
      <c r="D55" s="332"/>
      <c r="E55" s="168"/>
      <c r="F55" s="654"/>
    </row>
    <row r="56" spans="1:6" ht="15" x14ac:dyDescent="0.25">
      <c r="A56" s="653"/>
      <c r="B56" s="334" t="s">
        <v>635</v>
      </c>
      <c r="C56" s="335">
        <v>5.03</v>
      </c>
      <c r="D56" s="332"/>
      <c r="E56" s="168"/>
      <c r="F56" s="654"/>
    </row>
    <row r="57" spans="1:6" ht="15" x14ac:dyDescent="0.25">
      <c r="A57" s="655"/>
      <c r="B57" s="644" t="s">
        <v>636</v>
      </c>
      <c r="C57" s="645">
        <v>5.83</v>
      </c>
      <c r="D57" s="342"/>
      <c r="E57" s="341"/>
      <c r="F57" s="656"/>
    </row>
    <row r="58" spans="1:6" ht="14.25" x14ac:dyDescent="0.2">
      <c r="A58" s="653" t="s">
        <v>637</v>
      </c>
      <c r="B58" s="331" t="s">
        <v>638</v>
      </c>
      <c r="C58" s="331"/>
      <c r="D58" s="331"/>
      <c r="E58" s="331"/>
      <c r="F58" s="657"/>
    </row>
    <row r="59" spans="1:6" ht="14.25" x14ac:dyDescent="0.2">
      <c r="A59" s="653"/>
      <c r="B59" s="337" t="s">
        <v>639</v>
      </c>
      <c r="C59" s="338"/>
      <c r="D59" s="338"/>
      <c r="E59" s="339"/>
      <c r="F59" s="658" t="s">
        <v>640</v>
      </c>
    </row>
    <row r="60" spans="1:6" ht="15" x14ac:dyDescent="0.25">
      <c r="A60" s="653"/>
      <c r="B60" s="337" t="s">
        <v>641</v>
      </c>
      <c r="C60" s="338"/>
      <c r="D60" s="338"/>
      <c r="E60" s="340"/>
      <c r="F60" s="659">
        <v>0.98</v>
      </c>
    </row>
    <row r="61" spans="1:6" ht="15" x14ac:dyDescent="0.25">
      <c r="A61" s="653"/>
      <c r="B61" s="337" t="s">
        <v>642</v>
      </c>
      <c r="C61" s="338"/>
      <c r="D61" s="338"/>
      <c r="E61" s="340"/>
      <c r="F61" s="659">
        <v>1.02</v>
      </c>
    </row>
    <row r="62" spans="1:6" ht="15" x14ac:dyDescent="0.25">
      <c r="A62" s="653"/>
      <c r="B62" s="337" t="s">
        <v>643</v>
      </c>
      <c r="C62" s="338"/>
      <c r="D62" s="338"/>
      <c r="E62" s="340"/>
      <c r="F62" s="659">
        <v>0.96</v>
      </c>
    </row>
    <row r="63" spans="1:6" ht="15" x14ac:dyDescent="0.25">
      <c r="A63" s="653"/>
      <c r="B63" s="337" t="s">
        <v>644</v>
      </c>
      <c r="C63" s="338"/>
      <c r="D63" s="338"/>
      <c r="E63" s="340"/>
      <c r="F63" s="659">
        <v>1.04</v>
      </c>
    </row>
    <row r="64" spans="1:6" ht="15" x14ac:dyDescent="0.25">
      <c r="A64" s="653"/>
      <c r="B64" s="337" t="s">
        <v>645</v>
      </c>
      <c r="C64" s="338"/>
      <c r="D64" s="338"/>
      <c r="E64" s="340"/>
      <c r="F64" s="659">
        <v>0.94</v>
      </c>
    </row>
    <row r="65" spans="1:6" ht="15.75" thickBot="1" x14ac:dyDescent="0.3">
      <c r="A65" s="660"/>
      <c r="B65" s="661" t="s">
        <v>644</v>
      </c>
      <c r="C65" s="662"/>
      <c r="D65" s="662"/>
      <c r="E65" s="663"/>
      <c r="F65" s="664">
        <v>1.06</v>
      </c>
    </row>
  </sheetData>
  <mergeCells count="3">
    <mergeCell ref="B26:E26"/>
    <mergeCell ref="B27:E27"/>
    <mergeCell ref="B29:E29"/>
  </mergeCells>
  <printOptions horizontalCentered="1"/>
  <pageMargins left="0.59055118110236227" right="0.59055118110236227" top="0.98425196850393704" bottom="0.59055118110236227" header="0.51181102362204722" footer="0.31496062992125984"/>
  <pageSetup paperSize="9" scale="95" fitToHeight="2" orientation="landscape" r:id="rId1"/>
  <headerFooter alignWithMargins="0">
    <oddHeader>&amp;LKrajský úřad Plzeňského kraje&amp;R3. 3. 2017</oddHead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7"/>
  <sheetViews>
    <sheetView workbookViewId="0">
      <pane ySplit="15" topLeftCell="A16" activePane="bottomLeft" state="frozenSplit"/>
      <selection activeCell="J36" sqref="J36"/>
      <selection pane="bottomLeft" activeCell="A13" sqref="A13:B13"/>
    </sheetView>
  </sheetViews>
  <sheetFormatPr defaultRowHeight="12.75" x14ac:dyDescent="0.2"/>
  <cols>
    <col min="1" max="1" width="10" style="343" customWidth="1"/>
    <col min="2" max="2" width="9.5703125" style="343" customWidth="1"/>
    <col min="3" max="3" width="10.85546875" style="343" customWidth="1"/>
    <col min="4" max="5" width="14.140625" style="343" customWidth="1"/>
    <col min="6" max="6" width="13" style="343" customWidth="1"/>
    <col min="7" max="7" width="10.5703125" style="343" customWidth="1"/>
    <col min="8" max="8" width="8.28515625" style="343" bestFit="1" customWidth="1"/>
    <col min="9" max="9" width="16.140625" style="343" customWidth="1"/>
    <col min="10" max="16384" width="9.140625" style="343"/>
  </cols>
  <sheetData>
    <row r="1" spans="1:9" x14ac:dyDescent="0.2">
      <c r="H1" s="343" t="s">
        <v>655</v>
      </c>
    </row>
    <row r="2" spans="1:9" ht="4.5" customHeight="1" x14ac:dyDescent="0.2"/>
    <row r="3" spans="1:9" ht="20.25" x14ac:dyDescent="0.3">
      <c r="A3" s="344" t="s">
        <v>667</v>
      </c>
      <c r="C3" s="345"/>
      <c r="D3" s="345"/>
      <c r="E3" s="345"/>
      <c r="F3" s="346"/>
      <c r="G3" s="346"/>
      <c r="H3" s="347"/>
      <c r="I3" s="347"/>
    </row>
    <row r="4" spans="1:9" ht="15.75" x14ac:dyDescent="0.25">
      <c r="A4" s="348" t="s">
        <v>656</v>
      </c>
      <c r="B4" s="349"/>
      <c r="C4" s="349"/>
      <c r="D4" s="349"/>
      <c r="E4" s="349"/>
      <c r="F4" s="349"/>
      <c r="G4" s="349"/>
      <c r="I4" s="348"/>
    </row>
    <row r="5" spans="1:9" ht="3.75" customHeight="1" x14ac:dyDescent="0.25">
      <c r="A5" s="350"/>
      <c r="B5" s="349"/>
      <c r="C5" s="349"/>
      <c r="D5" s="349"/>
      <c r="E5" s="349"/>
      <c r="F5" s="349"/>
      <c r="G5" s="349"/>
      <c r="I5" s="347"/>
    </row>
    <row r="6" spans="1:9" ht="15.75" x14ac:dyDescent="0.25">
      <c r="A6" s="350"/>
      <c r="B6" s="351"/>
      <c r="C6" s="352" t="s">
        <v>7</v>
      </c>
      <c r="E6" s="353" t="s">
        <v>8</v>
      </c>
      <c r="G6" s="353"/>
      <c r="I6" s="347"/>
    </row>
    <row r="7" spans="1:9" ht="15.75" x14ac:dyDescent="0.25">
      <c r="A7" s="354" t="s">
        <v>657</v>
      </c>
      <c r="B7" s="351"/>
      <c r="C7" s="355">
        <v>8.5</v>
      </c>
      <c r="D7" s="356"/>
      <c r="E7" s="357">
        <v>35</v>
      </c>
      <c r="G7" s="358"/>
      <c r="I7" s="347"/>
    </row>
    <row r="8" spans="1:9" ht="15" x14ac:dyDescent="0.2">
      <c r="A8" s="359" t="s">
        <v>658</v>
      </c>
      <c r="B8" s="360"/>
      <c r="C8" s="355" t="s">
        <v>671</v>
      </c>
      <c r="D8" s="356"/>
      <c r="E8" s="357" t="s">
        <v>659</v>
      </c>
      <c r="G8" s="358"/>
      <c r="I8" s="347"/>
    </row>
    <row r="9" spans="1:9" ht="15" x14ac:dyDescent="0.2">
      <c r="A9" s="359" t="s">
        <v>668</v>
      </c>
      <c r="B9" s="360"/>
      <c r="C9" s="355" t="s">
        <v>672</v>
      </c>
      <c r="D9" s="356"/>
      <c r="E9" s="357" t="s">
        <v>659</v>
      </c>
      <c r="G9" s="358"/>
      <c r="I9" s="347"/>
    </row>
    <row r="10" spans="1:9" ht="15" x14ac:dyDescent="0.2">
      <c r="A10" s="359" t="s">
        <v>669</v>
      </c>
      <c r="B10" s="360"/>
      <c r="C10" s="355" t="s">
        <v>32</v>
      </c>
      <c r="D10" s="356"/>
      <c r="E10" s="357" t="s">
        <v>659</v>
      </c>
      <c r="G10" s="358"/>
      <c r="I10" s="347"/>
    </row>
    <row r="11" spans="1:9" ht="15" x14ac:dyDescent="0.2">
      <c r="A11" s="359" t="s">
        <v>670</v>
      </c>
      <c r="B11" s="360"/>
      <c r="C11" s="355" t="s">
        <v>34</v>
      </c>
      <c r="D11" s="356"/>
      <c r="E11" s="357" t="s">
        <v>659</v>
      </c>
      <c r="G11" s="358"/>
      <c r="I11" s="347"/>
    </row>
    <row r="12" spans="1:9" ht="15" x14ac:dyDescent="0.2">
      <c r="A12" s="361" t="s">
        <v>704</v>
      </c>
      <c r="B12" s="362"/>
      <c r="C12" s="355" t="s">
        <v>36</v>
      </c>
      <c r="D12" s="356"/>
      <c r="E12" s="363">
        <v>41.1</v>
      </c>
      <c r="G12" s="364"/>
      <c r="I12" s="347"/>
    </row>
    <row r="13" spans="1:9" ht="6" customHeight="1" thickBot="1" x14ac:dyDescent="0.25">
      <c r="A13" s="594"/>
      <c r="B13" s="594"/>
      <c r="C13" s="365"/>
      <c r="D13" s="366"/>
      <c r="E13" s="367"/>
      <c r="F13" s="367"/>
      <c r="G13" s="367"/>
      <c r="I13" s="347"/>
    </row>
    <row r="14" spans="1:9" ht="15.75" x14ac:dyDescent="0.2">
      <c r="A14" s="368"/>
      <c r="B14" s="369" t="s">
        <v>1</v>
      </c>
      <c r="C14" s="370"/>
      <c r="D14" s="369" t="s">
        <v>2</v>
      </c>
      <c r="E14" s="370"/>
      <c r="F14" s="371" t="s">
        <v>3</v>
      </c>
      <c r="G14" s="595" t="s">
        <v>4</v>
      </c>
      <c r="H14" s="596"/>
    </row>
    <row r="15" spans="1:9" ht="45.75" thickBot="1" x14ac:dyDescent="0.25">
      <c r="A15" s="372" t="s">
        <v>664</v>
      </c>
      <c r="B15" s="373" t="s">
        <v>7</v>
      </c>
      <c r="C15" s="374" t="s">
        <v>8</v>
      </c>
      <c r="D15" s="375" t="s">
        <v>9</v>
      </c>
      <c r="E15" s="376" t="s">
        <v>665</v>
      </c>
      <c r="F15" s="375" t="s">
        <v>3</v>
      </c>
      <c r="G15" s="377" t="s">
        <v>12</v>
      </c>
      <c r="H15" s="376" t="s">
        <v>13</v>
      </c>
    </row>
    <row r="16" spans="1:9" x14ac:dyDescent="0.2">
      <c r="A16" s="399" t="s">
        <v>666</v>
      </c>
      <c r="B16" s="400">
        <v>8.5</v>
      </c>
      <c r="C16" s="401">
        <v>35</v>
      </c>
      <c r="D16" s="381">
        <v>26330</v>
      </c>
      <c r="E16" s="382">
        <v>13821</v>
      </c>
      <c r="F16" s="381">
        <f>ROUND(12*1.3614*(1/B16*D16+1/C16*E16)+H16,0)</f>
        <v>57419</v>
      </c>
      <c r="G16" s="383">
        <f t="shared" ref="G16:G79" si="0">ROUND(12*(1/B16*D16+1/C16*E16),0)</f>
        <v>41910</v>
      </c>
      <c r="H16" s="384">
        <v>362</v>
      </c>
    </row>
    <row r="17" spans="1:8" x14ac:dyDescent="0.2">
      <c r="A17" s="385">
        <v>13</v>
      </c>
      <c r="B17" s="386">
        <f>ROUND(2.4962*POWER(A17,0.5)-0.5,2)</f>
        <v>8.5</v>
      </c>
      <c r="C17" s="387">
        <f>ROUND(-0.0005*POWER(A17,2)+0.1103*A17+35,2)</f>
        <v>36.35</v>
      </c>
      <c r="D17" s="388">
        <v>26330</v>
      </c>
      <c r="E17" s="389">
        <v>13821</v>
      </c>
      <c r="F17" s="388">
        <f>ROUND(12*1.3614*(1/B17*D17+1/C17*E17)+H17,0)</f>
        <v>57179</v>
      </c>
      <c r="G17" s="390">
        <f t="shared" si="0"/>
        <v>41734</v>
      </c>
      <c r="H17" s="391">
        <v>362</v>
      </c>
    </row>
    <row r="18" spans="1:8" x14ac:dyDescent="0.2">
      <c r="A18" s="385">
        <v>14</v>
      </c>
      <c r="B18" s="386">
        <f t="shared" ref="B18:B22" si="1">ROUND(2.4962*POWER(A18,0.5)-0.5,2)</f>
        <v>8.84</v>
      </c>
      <c r="C18" s="387">
        <f t="shared" ref="C18:C81" si="2">ROUND(-0.0005*POWER(A18,2)+0.1103*A18+35,2)</f>
        <v>36.450000000000003</v>
      </c>
      <c r="D18" s="388">
        <v>26330</v>
      </c>
      <c r="E18" s="389">
        <v>13821</v>
      </c>
      <c r="F18" s="388">
        <f t="shared" ref="F18:F81" si="3">ROUND(12*1.3614*(1/B18*D18+1/C18*E18)+H18,0)</f>
        <v>55216</v>
      </c>
      <c r="G18" s="390">
        <f t="shared" si="0"/>
        <v>40292</v>
      </c>
      <c r="H18" s="391">
        <v>362</v>
      </c>
    </row>
    <row r="19" spans="1:8" x14ac:dyDescent="0.2">
      <c r="A19" s="385">
        <v>15</v>
      </c>
      <c r="B19" s="386">
        <f t="shared" si="1"/>
        <v>9.17</v>
      </c>
      <c r="C19" s="387">
        <f t="shared" si="2"/>
        <v>36.54</v>
      </c>
      <c r="D19" s="388">
        <v>26330</v>
      </c>
      <c r="E19" s="389">
        <v>13821</v>
      </c>
      <c r="F19" s="388">
        <f t="shared" si="3"/>
        <v>53449</v>
      </c>
      <c r="G19" s="390">
        <f t="shared" si="0"/>
        <v>38995</v>
      </c>
      <c r="H19" s="391">
        <v>362</v>
      </c>
    </row>
    <row r="20" spans="1:8" x14ac:dyDescent="0.2">
      <c r="A20" s="385">
        <v>16</v>
      </c>
      <c r="B20" s="386">
        <f t="shared" si="1"/>
        <v>9.48</v>
      </c>
      <c r="C20" s="387">
        <f t="shared" si="2"/>
        <v>36.64</v>
      </c>
      <c r="D20" s="388">
        <v>26330</v>
      </c>
      <c r="E20" s="389">
        <v>13821</v>
      </c>
      <c r="F20" s="388">
        <f t="shared" si="3"/>
        <v>51899</v>
      </c>
      <c r="G20" s="390">
        <f t="shared" si="0"/>
        <v>37856</v>
      </c>
      <c r="H20" s="391">
        <v>362</v>
      </c>
    </row>
    <row r="21" spans="1:8" x14ac:dyDescent="0.2">
      <c r="A21" s="385">
        <v>17</v>
      </c>
      <c r="B21" s="386">
        <f t="shared" si="1"/>
        <v>9.7899999999999991</v>
      </c>
      <c r="C21" s="387">
        <f t="shared" si="2"/>
        <v>36.729999999999997</v>
      </c>
      <c r="D21" s="388">
        <v>26330</v>
      </c>
      <c r="E21" s="389">
        <v>13821</v>
      </c>
      <c r="F21" s="388">
        <f t="shared" si="3"/>
        <v>50447</v>
      </c>
      <c r="G21" s="390">
        <f t="shared" si="0"/>
        <v>36789</v>
      </c>
      <c r="H21" s="391">
        <v>362</v>
      </c>
    </row>
    <row r="22" spans="1:8" x14ac:dyDescent="0.2">
      <c r="A22" s="385">
        <v>18</v>
      </c>
      <c r="B22" s="386">
        <f t="shared" si="1"/>
        <v>10.09</v>
      </c>
      <c r="C22" s="387">
        <f t="shared" si="2"/>
        <v>36.82</v>
      </c>
      <c r="D22" s="388">
        <v>26330</v>
      </c>
      <c r="E22" s="389">
        <v>13821</v>
      </c>
      <c r="F22" s="388">
        <f t="shared" si="3"/>
        <v>49125</v>
      </c>
      <c r="G22" s="390">
        <f t="shared" si="0"/>
        <v>35819</v>
      </c>
      <c r="H22" s="391">
        <v>362</v>
      </c>
    </row>
    <row r="23" spans="1:8" x14ac:dyDescent="0.2">
      <c r="A23" s="385">
        <v>19</v>
      </c>
      <c r="B23" s="386">
        <f>ROUND(3.89*POWER(A23,0.355)-0.5,2)</f>
        <v>10.56</v>
      </c>
      <c r="C23" s="387">
        <f t="shared" si="2"/>
        <v>36.92</v>
      </c>
      <c r="D23" s="388">
        <v>26330</v>
      </c>
      <c r="E23" s="389">
        <v>13821</v>
      </c>
      <c r="F23" s="388">
        <f t="shared" si="3"/>
        <v>47211</v>
      </c>
      <c r="G23" s="390">
        <f t="shared" si="0"/>
        <v>34413</v>
      </c>
      <c r="H23" s="391">
        <v>362</v>
      </c>
    </row>
    <row r="24" spans="1:8" x14ac:dyDescent="0.2">
      <c r="A24" s="385">
        <v>20</v>
      </c>
      <c r="B24" s="386">
        <f t="shared" ref="B24:B30" si="4">ROUND(3.89*POWER(A24,0.355)-0.5,2)</f>
        <v>10.77</v>
      </c>
      <c r="C24" s="387">
        <f t="shared" si="2"/>
        <v>37.01</v>
      </c>
      <c r="D24" s="388">
        <v>26330</v>
      </c>
      <c r="E24" s="389">
        <v>13821</v>
      </c>
      <c r="F24" s="388">
        <f t="shared" si="3"/>
        <v>46402</v>
      </c>
      <c r="G24" s="390">
        <f t="shared" si="0"/>
        <v>33818</v>
      </c>
      <c r="H24" s="391">
        <v>362</v>
      </c>
    </row>
    <row r="25" spans="1:8" x14ac:dyDescent="0.2">
      <c r="A25" s="385">
        <v>21</v>
      </c>
      <c r="B25" s="386">
        <f t="shared" si="4"/>
        <v>10.96</v>
      </c>
      <c r="C25" s="387">
        <f t="shared" si="2"/>
        <v>37.1</v>
      </c>
      <c r="D25" s="388">
        <v>26330</v>
      </c>
      <c r="E25" s="389">
        <v>13821</v>
      </c>
      <c r="F25" s="388">
        <f t="shared" si="3"/>
        <v>45695</v>
      </c>
      <c r="G25" s="390">
        <f t="shared" si="0"/>
        <v>33299</v>
      </c>
      <c r="H25" s="391">
        <v>362</v>
      </c>
    </row>
    <row r="26" spans="1:8" x14ac:dyDescent="0.2">
      <c r="A26" s="385">
        <v>22</v>
      </c>
      <c r="B26" s="386">
        <f t="shared" si="4"/>
        <v>11.15</v>
      </c>
      <c r="C26" s="387">
        <f t="shared" si="2"/>
        <v>37.18</v>
      </c>
      <c r="D26" s="388">
        <v>26330</v>
      </c>
      <c r="E26" s="389">
        <v>13821</v>
      </c>
      <c r="F26" s="388">
        <f t="shared" si="3"/>
        <v>45013</v>
      </c>
      <c r="G26" s="390">
        <f t="shared" si="0"/>
        <v>32798</v>
      </c>
      <c r="H26" s="391">
        <v>362</v>
      </c>
    </row>
    <row r="27" spans="1:8" x14ac:dyDescent="0.2">
      <c r="A27" s="385">
        <v>23</v>
      </c>
      <c r="B27" s="386">
        <f t="shared" si="4"/>
        <v>11.34</v>
      </c>
      <c r="C27" s="387">
        <f t="shared" si="2"/>
        <v>37.270000000000003</v>
      </c>
      <c r="D27" s="388">
        <v>26330</v>
      </c>
      <c r="E27" s="389">
        <v>13821</v>
      </c>
      <c r="F27" s="388">
        <f t="shared" si="3"/>
        <v>44352</v>
      </c>
      <c r="G27" s="390">
        <f t="shared" si="0"/>
        <v>32312</v>
      </c>
      <c r="H27" s="391">
        <v>362</v>
      </c>
    </row>
    <row r="28" spans="1:8" x14ac:dyDescent="0.2">
      <c r="A28" s="385">
        <v>24</v>
      </c>
      <c r="B28" s="386">
        <f t="shared" si="4"/>
        <v>11.52</v>
      </c>
      <c r="C28" s="387">
        <f t="shared" si="2"/>
        <v>37.36</v>
      </c>
      <c r="D28" s="388">
        <v>26330</v>
      </c>
      <c r="E28" s="389">
        <v>13821</v>
      </c>
      <c r="F28" s="388">
        <f t="shared" si="3"/>
        <v>43745</v>
      </c>
      <c r="G28" s="390">
        <f t="shared" si="0"/>
        <v>31866</v>
      </c>
      <c r="H28" s="391">
        <v>362</v>
      </c>
    </row>
    <row r="29" spans="1:8" x14ac:dyDescent="0.2">
      <c r="A29" s="385">
        <v>25</v>
      </c>
      <c r="B29" s="386">
        <f t="shared" si="4"/>
        <v>11.7</v>
      </c>
      <c r="C29" s="387">
        <f t="shared" si="2"/>
        <v>37.450000000000003</v>
      </c>
      <c r="D29" s="388">
        <v>26330</v>
      </c>
      <c r="E29" s="389">
        <v>13821</v>
      </c>
      <c r="F29" s="388">
        <f t="shared" si="3"/>
        <v>43156</v>
      </c>
      <c r="G29" s="390">
        <f t="shared" si="0"/>
        <v>31434</v>
      </c>
      <c r="H29" s="391">
        <v>362</v>
      </c>
    </row>
    <row r="30" spans="1:8" x14ac:dyDescent="0.2">
      <c r="A30" s="385">
        <v>26</v>
      </c>
      <c r="B30" s="386">
        <f t="shared" si="4"/>
        <v>11.87</v>
      </c>
      <c r="C30" s="387">
        <f t="shared" si="2"/>
        <v>37.53</v>
      </c>
      <c r="D30" s="388">
        <v>26330</v>
      </c>
      <c r="E30" s="389">
        <v>13821</v>
      </c>
      <c r="F30" s="388">
        <f t="shared" si="3"/>
        <v>42617</v>
      </c>
      <c r="G30" s="390">
        <f t="shared" si="0"/>
        <v>31038</v>
      </c>
      <c r="H30" s="391">
        <v>362</v>
      </c>
    </row>
    <row r="31" spans="1:8" x14ac:dyDescent="0.2">
      <c r="A31" s="385">
        <v>27</v>
      </c>
      <c r="B31" s="386">
        <f>ROUND(LN(A31)+8.59,2)</f>
        <v>11.89</v>
      </c>
      <c r="C31" s="387">
        <f t="shared" si="2"/>
        <v>37.61</v>
      </c>
      <c r="D31" s="388">
        <v>26330</v>
      </c>
      <c r="E31" s="389">
        <v>13821</v>
      </c>
      <c r="F31" s="388">
        <f t="shared" si="3"/>
        <v>42543</v>
      </c>
      <c r="G31" s="390">
        <f t="shared" si="0"/>
        <v>30983</v>
      </c>
      <c r="H31" s="391">
        <v>362</v>
      </c>
    </row>
    <row r="32" spans="1:8" x14ac:dyDescent="0.2">
      <c r="A32" s="385">
        <v>28</v>
      </c>
      <c r="B32" s="386">
        <f t="shared" ref="B32:B60" si="5">ROUND(LN(A32)+8.59,2)</f>
        <v>11.92</v>
      </c>
      <c r="C32" s="387">
        <f t="shared" si="2"/>
        <v>37.700000000000003</v>
      </c>
      <c r="D32" s="388">
        <v>26330</v>
      </c>
      <c r="E32" s="389">
        <v>13821</v>
      </c>
      <c r="F32" s="388">
        <f t="shared" si="3"/>
        <v>42437</v>
      </c>
      <c r="G32" s="390">
        <f t="shared" si="0"/>
        <v>30906</v>
      </c>
      <c r="H32" s="391">
        <v>362</v>
      </c>
    </row>
    <row r="33" spans="1:8" x14ac:dyDescent="0.2">
      <c r="A33" s="385">
        <v>29</v>
      </c>
      <c r="B33" s="386">
        <f t="shared" si="5"/>
        <v>11.96</v>
      </c>
      <c r="C33" s="387">
        <f t="shared" si="2"/>
        <v>37.78</v>
      </c>
      <c r="D33" s="388">
        <v>26330</v>
      </c>
      <c r="E33" s="389">
        <v>13821</v>
      </c>
      <c r="F33" s="388">
        <f t="shared" si="3"/>
        <v>42304</v>
      </c>
      <c r="G33" s="390">
        <f t="shared" si="0"/>
        <v>30808</v>
      </c>
      <c r="H33" s="391">
        <v>362</v>
      </c>
    </row>
    <row r="34" spans="1:8" x14ac:dyDescent="0.2">
      <c r="A34" s="385">
        <v>30</v>
      </c>
      <c r="B34" s="386">
        <f t="shared" si="5"/>
        <v>11.99</v>
      </c>
      <c r="C34" s="387">
        <f t="shared" si="2"/>
        <v>37.86</v>
      </c>
      <c r="D34" s="388">
        <v>26330</v>
      </c>
      <c r="E34" s="389">
        <v>13821</v>
      </c>
      <c r="F34" s="388">
        <f t="shared" si="3"/>
        <v>42201</v>
      </c>
      <c r="G34" s="390">
        <f t="shared" si="0"/>
        <v>30733</v>
      </c>
      <c r="H34" s="391">
        <v>362</v>
      </c>
    </row>
    <row r="35" spans="1:8" x14ac:dyDescent="0.2">
      <c r="A35" s="385">
        <v>31</v>
      </c>
      <c r="B35" s="386">
        <f t="shared" si="5"/>
        <v>12.02</v>
      </c>
      <c r="C35" s="387">
        <f t="shared" si="2"/>
        <v>37.94</v>
      </c>
      <c r="D35" s="388">
        <v>26330</v>
      </c>
      <c r="E35" s="389">
        <v>13821</v>
      </c>
      <c r="F35" s="388">
        <f t="shared" si="3"/>
        <v>42099</v>
      </c>
      <c r="G35" s="390">
        <f t="shared" si="0"/>
        <v>30658</v>
      </c>
      <c r="H35" s="391">
        <v>362</v>
      </c>
    </row>
    <row r="36" spans="1:8" x14ac:dyDescent="0.2">
      <c r="A36" s="385">
        <v>32</v>
      </c>
      <c r="B36" s="386">
        <f t="shared" si="5"/>
        <v>12.06</v>
      </c>
      <c r="C36" s="387">
        <f t="shared" si="2"/>
        <v>38.020000000000003</v>
      </c>
      <c r="D36" s="388">
        <v>26330</v>
      </c>
      <c r="E36" s="389">
        <v>13821</v>
      </c>
      <c r="F36" s="388">
        <f t="shared" si="3"/>
        <v>41968</v>
      </c>
      <c r="G36" s="390">
        <f t="shared" si="0"/>
        <v>30561</v>
      </c>
      <c r="H36" s="391">
        <v>362</v>
      </c>
    </row>
    <row r="37" spans="1:8" x14ac:dyDescent="0.2">
      <c r="A37" s="385">
        <v>33</v>
      </c>
      <c r="B37" s="386">
        <f t="shared" si="5"/>
        <v>12.09</v>
      </c>
      <c r="C37" s="387">
        <f t="shared" si="2"/>
        <v>38.1</v>
      </c>
      <c r="D37" s="388">
        <v>26330</v>
      </c>
      <c r="E37" s="389">
        <v>13821</v>
      </c>
      <c r="F37" s="388">
        <f t="shared" si="3"/>
        <v>41867</v>
      </c>
      <c r="G37" s="390">
        <f t="shared" si="0"/>
        <v>30487</v>
      </c>
      <c r="H37" s="391">
        <v>362</v>
      </c>
    </row>
    <row r="38" spans="1:8" x14ac:dyDescent="0.2">
      <c r="A38" s="385">
        <v>34</v>
      </c>
      <c r="B38" s="386">
        <f t="shared" si="5"/>
        <v>12.12</v>
      </c>
      <c r="C38" s="387">
        <f t="shared" si="2"/>
        <v>38.17</v>
      </c>
      <c r="D38" s="388">
        <v>26330</v>
      </c>
      <c r="E38" s="389">
        <v>13821</v>
      </c>
      <c r="F38" s="388">
        <f t="shared" si="3"/>
        <v>41768</v>
      </c>
      <c r="G38" s="390">
        <f t="shared" si="0"/>
        <v>30414</v>
      </c>
      <c r="H38" s="391">
        <v>362</v>
      </c>
    </row>
    <row r="39" spans="1:8" x14ac:dyDescent="0.2">
      <c r="A39" s="385">
        <v>35</v>
      </c>
      <c r="B39" s="386">
        <f t="shared" si="5"/>
        <v>12.15</v>
      </c>
      <c r="C39" s="387">
        <f t="shared" si="2"/>
        <v>38.25</v>
      </c>
      <c r="D39" s="388">
        <v>26330</v>
      </c>
      <c r="E39" s="389">
        <v>13821</v>
      </c>
      <c r="F39" s="388">
        <f t="shared" si="3"/>
        <v>41668</v>
      </c>
      <c r="G39" s="390">
        <f t="shared" si="0"/>
        <v>30341</v>
      </c>
      <c r="H39" s="391">
        <v>362</v>
      </c>
    </row>
    <row r="40" spans="1:8" x14ac:dyDescent="0.2">
      <c r="A40" s="385">
        <v>36</v>
      </c>
      <c r="B40" s="386">
        <f t="shared" si="5"/>
        <v>12.17</v>
      </c>
      <c r="C40" s="387">
        <f t="shared" si="2"/>
        <v>38.32</v>
      </c>
      <c r="D40" s="388">
        <v>26330</v>
      </c>
      <c r="E40" s="389">
        <v>13821</v>
      </c>
      <c r="F40" s="388">
        <f t="shared" si="3"/>
        <v>41599</v>
      </c>
      <c r="G40" s="390">
        <f t="shared" si="0"/>
        <v>30290</v>
      </c>
      <c r="H40" s="391">
        <v>362</v>
      </c>
    </row>
    <row r="41" spans="1:8" x14ac:dyDescent="0.2">
      <c r="A41" s="385">
        <v>37</v>
      </c>
      <c r="B41" s="386">
        <f t="shared" si="5"/>
        <v>12.2</v>
      </c>
      <c r="C41" s="387">
        <f t="shared" si="2"/>
        <v>38.4</v>
      </c>
      <c r="D41" s="388">
        <v>26330</v>
      </c>
      <c r="E41" s="389">
        <v>13821</v>
      </c>
      <c r="F41" s="388">
        <f t="shared" si="3"/>
        <v>41500</v>
      </c>
      <c r="G41" s="390">
        <f t="shared" si="0"/>
        <v>30217</v>
      </c>
      <c r="H41" s="391">
        <v>362</v>
      </c>
    </row>
    <row r="42" spans="1:8" x14ac:dyDescent="0.2">
      <c r="A42" s="385">
        <v>38</v>
      </c>
      <c r="B42" s="386">
        <f t="shared" si="5"/>
        <v>12.23</v>
      </c>
      <c r="C42" s="387">
        <f t="shared" si="2"/>
        <v>38.47</v>
      </c>
      <c r="D42" s="388">
        <v>26330</v>
      </c>
      <c r="E42" s="389">
        <v>13821</v>
      </c>
      <c r="F42" s="388">
        <f t="shared" si="3"/>
        <v>41403</v>
      </c>
      <c r="G42" s="390">
        <f t="shared" si="0"/>
        <v>30146</v>
      </c>
      <c r="H42" s="391">
        <v>362</v>
      </c>
    </row>
    <row r="43" spans="1:8" x14ac:dyDescent="0.2">
      <c r="A43" s="385">
        <v>39</v>
      </c>
      <c r="B43" s="386">
        <f t="shared" si="5"/>
        <v>12.25</v>
      </c>
      <c r="C43" s="387">
        <f t="shared" si="2"/>
        <v>38.54</v>
      </c>
      <c r="D43" s="388">
        <v>26330</v>
      </c>
      <c r="E43" s="389">
        <v>13821</v>
      </c>
      <c r="F43" s="388">
        <f t="shared" si="3"/>
        <v>41335</v>
      </c>
      <c r="G43" s="390">
        <f t="shared" si="0"/>
        <v>30096</v>
      </c>
      <c r="H43" s="391">
        <v>362</v>
      </c>
    </row>
    <row r="44" spans="1:8" x14ac:dyDescent="0.2">
      <c r="A44" s="385">
        <v>40</v>
      </c>
      <c r="B44" s="386">
        <f t="shared" si="5"/>
        <v>12.28</v>
      </c>
      <c r="C44" s="387">
        <f t="shared" si="2"/>
        <v>38.61</v>
      </c>
      <c r="D44" s="388">
        <v>26330</v>
      </c>
      <c r="E44" s="389">
        <v>13821</v>
      </c>
      <c r="F44" s="388">
        <f t="shared" si="3"/>
        <v>41238</v>
      </c>
      <c r="G44" s="390">
        <f t="shared" si="0"/>
        <v>30025</v>
      </c>
      <c r="H44" s="391">
        <v>362</v>
      </c>
    </row>
    <row r="45" spans="1:8" x14ac:dyDescent="0.2">
      <c r="A45" s="385">
        <v>41</v>
      </c>
      <c r="B45" s="386">
        <f t="shared" si="5"/>
        <v>12.3</v>
      </c>
      <c r="C45" s="387">
        <f t="shared" si="2"/>
        <v>38.68</v>
      </c>
      <c r="D45" s="388">
        <v>26330</v>
      </c>
      <c r="E45" s="389">
        <v>13821</v>
      </c>
      <c r="F45" s="388">
        <f t="shared" si="3"/>
        <v>41171</v>
      </c>
      <c r="G45" s="390">
        <f t="shared" si="0"/>
        <v>29976</v>
      </c>
      <c r="H45" s="391">
        <v>362</v>
      </c>
    </row>
    <row r="46" spans="1:8" x14ac:dyDescent="0.2">
      <c r="A46" s="385">
        <v>42</v>
      </c>
      <c r="B46" s="386">
        <f t="shared" si="5"/>
        <v>12.33</v>
      </c>
      <c r="C46" s="387">
        <f t="shared" si="2"/>
        <v>38.75</v>
      </c>
      <c r="D46" s="388">
        <v>26330</v>
      </c>
      <c r="E46" s="389">
        <v>13821</v>
      </c>
      <c r="F46" s="388">
        <f t="shared" si="3"/>
        <v>41075</v>
      </c>
      <c r="G46" s="390">
        <f t="shared" si="0"/>
        <v>29905</v>
      </c>
      <c r="H46" s="391">
        <v>362</v>
      </c>
    </row>
    <row r="47" spans="1:8" x14ac:dyDescent="0.2">
      <c r="A47" s="385">
        <v>43</v>
      </c>
      <c r="B47" s="386">
        <f t="shared" si="5"/>
        <v>12.35</v>
      </c>
      <c r="C47" s="387">
        <f t="shared" si="2"/>
        <v>38.82</v>
      </c>
      <c r="D47" s="388">
        <v>26330</v>
      </c>
      <c r="E47" s="389">
        <v>13821</v>
      </c>
      <c r="F47" s="388">
        <f t="shared" si="3"/>
        <v>41008</v>
      </c>
      <c r="G47" s="390">
        <f t="shared" si="0"/>
        <v>29856</v>
      </c>
      <c r="H47" s="391">
        <v>362</v>
      </c>
    </row>
    <row r="48" spans="1:8" x14ac:dyDescent="0.2">
      <c r="A48" s="385">
        <v>44</v>
      </c>
      <c r="B48" s="386">
        <f t="shared" si="5"/>
        <v>12.37</v>
      </c>
      <c r="C48" s="387">
        <f t="shared" si="2"/>
        <v>38.89</v>
      </c>
      <c r="D48" s="388">
        <v>26330</v>
      </c>
      <c r="E48" s="389">
        <v>13821</v>
      </c>
      <c r="F48" s="388">
        <f t="shared" si="3"/>
        <v>40941</v>
      </c>
      <c r="G48" s="390">
        <f t="shared" si="0"/>
        <v>29807</v>
      </c>
      <c r="H48" s="391">
        <v>362</v>
      </c>
    </row>
    <row r="49" spans="1:8" x14ac:dyDescent="0.2">
      <c r="A49" s="385">
        <v>45</v>
      </c>
      <c r="B49" s="386">
        <f t="shared" si="5"/>
        <v>12.4</v>
      </c>
      <c r="C49" s="387">
        <f t="shared" si="2"/>
        <v>38.950000000000003</v>
      </c>
      <c r="D49" s="388">
        <v>26330</v>
      </c>
      <c r="E49" s="389">
        <v>13821</v>
      </c>
      <c r="F49" s="388">
        <f t="shared" si="3"/>
        <v>40848</v>
      </c>
      <c r="G49" s="390">
        <f t="shared" si="0"/>
        <v>29739</v>
      </c>
      <c r="H49" s="391">
        <v>362</v>
      </c>
    </row>
    <row r="50" spans="1:8" x14ac:dyDescent="0.2">
      <c r="A50" s="385">
        <v>46</v>
      </c>
      <c r="B50" s="386">
        <f t="shared" si="5"/>
        <v>12.42</v>
      </c>
      <c r="C50" s="387">
        <f t="shared" si="2"/>
        <v>39.020000000000003</v>
      </c>
      <c r="D50" s="388">
        <v>26330</v>
      </c>
      <c r="E50" s="389">
        <v>13821</v>
      </c>
      <c r="F50" s="388">
        <f t="shared" si="3"/>
        <v>40782</v>
      </c>
      <c r="G50" s="390">
        <f t="shared" si="0"/>
        <v>29690</v>
      </c>
      <c r="H50" s="391">
        <v>362</v>
      </c>
    </row>
    <row r="51" spans="1:8" x14ac:dyDescent="0.2">
      <c r="A51" s="385">
        <v>47</v>
      </c>
      <c r="B51" s="386">
        <f t="shared" si="5"/>
        <v>12.44</v>
      </c>
      <c r="C51" s="387">
        <f t="shared" si="2"/>
        <v>39.08</v>
      </c>
      <c r="D51" s="388">
        <v>26330</v>
      </c>
      <c r="E51" s="389">
        <v>13821</v>
      </c>
      <c r="F51" s="388">
        <f t="shared" si="3"/>
        <v>40717</v>
      </c>
      <c r="G51" s="390">
        <f t="shared" si="0"/>
        <v>29643</v>
      </c>
      <c r="H51" s="391">
        <v>362</v>
      </c>
    </row>
    <row r="52" spans="1:8" x14ac:dyDescent="0.2">
      <c r="A52" s="385">
        <v>48</v>
      </c>
      <c r="B52" s="386">
        <f t="shared" si="5"/>
        <v>12.46</v>
      </c>
      <c r="C52" s="387">
        <f t="shared" si="2"/>
        <v>39.14</v>
      </c>
      <c r="D52" s="388">
        <v>26330</v>
      </c>
      <c r="E52" s="389">
        <v>13821</v>
      </c>
      <c r="F52" s="388">
        <f t="shared" si="3"/>
        <v>40653</v>
      </c>
      <c r="G52" s="390">
        <f t="shared" si="0"/>
        <v>29595</v>
      </c>
      <c r="H52" s="391">
        <v>362</v>
      </c>
    </row>
    <row r="53" spans="1:8" x14ac:dyDescent="0.2">
      <c r="A53" s="385">
        <v>49</v>
      </c>
      <c r="B53" s="386">
        <f t="shared" si="5"/>
        <v>12.48</v>
      </c>
      <c r="C53" s="387">
        <f t="shared" si="2"/>
        <v>39.200000000000003</v>
      </c>
      <c r="D53" s="388">
        <v>26330</v>
      </c>
      <c r="E53" s="389">
        <v>13821</v>
      </c>
      <c r="F53" s="388">
        <f t="shared" si="3"/>
        <v>40589</v>
      </c>
      <c r="G53" s="390">
        <f t="shared" si="0"/>
        <v>29548</v>
      </c>
      <c r="H53" s="391">
        <v>362</v>
      </c>
    </row>
    <row r="54" spans="1:8" x14ac:dyDescent="0.2">
      <c r="A54" s="385">
        <v>50</v>
      </c>
      <c r="B54" s="386">
        <f t="shared" si="5"/>
        <v>12.5</v>
      </c>
      <c r="C54" s="387">
        <f t="shared" si="2"/>
        <v>39.270000000000003</v>
      </c>
      <c r="D54" s="388">
        <v>26330</v>
      </c>
      <c r="E54" s="389">
        <v>13821</v>
      </c>
      <c r="F54" s="388">
        <f t="shared" si="3"/>
        <v>40524</v>
      </c>
      <c r="G54" s="390">
        <f t="shared" si="0"/>
        <v>29500</v>
      </c>
      <c r="H54" s="391">
        <v>362</v>
      </c>
    </row>
    <row r="55" spans="1:8" x14ac:dyDescent="0.2">
      <c r="A55" s="385">
        <v>51</v>
      </c>
      <c r="B55" s="386">
        <f t="shared" si="5"/>
        <v>12.52</v>
      </c>
      <c r="C55" s="387">
        <f t="shared" si="2"/>
        <v>39.32</v>
      </c>
      <c r="D55" s="388">
        <v>26330</v>
      </c>
      <c r="E55" s="389">
        <v>13821</v>
      </c>
      <c r="F55" s="388">
        <f t="shared" si="3"/>
        <v>40461</v>
      </c>
      <c r="G55" s="390">
        <f t="shared" si="0"/>
        <v>29454</v>
      </c>
      <c r="H55" s="391">
        <v>362</v>
      </c>
    </row>
    <row r="56" spans="1:8" x14ac:dyDescent="0.2">
      <c r="A56" s="385">
        <v>52</v>
      </c>
      <c r="B56" s="386">
        <f t="shared" si="5"/>
        <v>12.54</v>
      </c>
      <c r="C56" s="387">
        <f t="shared" si="2"/>
        <v>39.380000000000003</v>
      </c>
      <c r="D56" s="388">
        <v>26330</v>
      </c>
      <c r="E56" s="389">
        <v>13821</v>
      </c>
      <c r="F56" s="388">
        <f t="shared" si="3"/>
        <v>40398</v>
      </c>
      <c r="G56" s="390">
        <f t="shared" si="0"/>
        <v>29408</v>
      </c>
      <c r="H56" s="391">
        <v>362</v>
      </c>
    </row>
    <row r="57" spans="1:8" x14ac:dyDescent="0.2">
      <c r="A57" s="385">
        <v>53</v>
      </c>
      <c r="B57" s="386">
        <f t="shared" si="5"/>
        <v>12.56</v>
      </c>
      <c r="C57" s="387">
        <f t="shared" si="2"/>
        <v>39.44</v>
      </c>
      <c r="D57" s="388">
        <v>26330</v>
      </c>
      <c r="E57" s="389">
        <v>13821</v>
      </c>
      <c r="F57" s="388">
        <f t="shared" si="3"/>
        <v>40334</v>
      </c>
      <c r="G57" s="390">
        <f t="shared" si="0"/>
        <v>29361</v>
      </c>
      <c r="H57" s="391">
        <v>362</v>
      </c>
    </row>
    <row r="58" spans="1:8" x14ac:dyDescent="0.2">
      <c r="A58" s="385">
        <v>54</v>
      </c>
      <c r="B58" s="386">
        <f t="shared" si="5"/>
        <v>12.58</v>
      </c>
      <c r="C58" s="387">
        <f t="shared" si="2"/>
        <v>39.5</v>
      </c>
      <c r="D58" s="388">
        <v>26330</v>
      </c>
      <c r="E58" s="389">
        <v>13821</v>
      </c>
      <c r="F58" s="388">
        <f t="shared" si="3"/>
        <v>40271</v>
      </c>
      <c r="G58" s="390">
        <f t="shared" si="0"/>
        <v>29315</v>
      </c>
      <c r="H58" s="391">
        <v>362</v>
      </c>
    </row>
    <row r="59" spans="1:8" x14ac:dyDescent="0.2">
      <c r="A59" s="385">
        <v>55</v>
      </c>
      <c r="B59" s="386">
        <f t="shared" si="5"/>
        <v>12.6</v>
      </c>
      <c r="C59" s="387">
        <f t="shared" si="2"/>
        <v>39.549999999999997</v>
      </c>
      <c r="D59" s="388">
        <v>26330</v>
      </c>
      <c r="E59" s="389">
        <v>13821</v>
      </c>
      <c r="F59" s="388">
        <f t="shared" si="3"/>
        <v>40210</v>
      </c>
      <c r="G59" s="390">
        <f t="shared" si="0"/>
        <v>29270</v>
      </c>
      <c r="H59" s="391">
        <v>362</v>
      </c>
    </row>
    <row r="60" spans="1:8" x14ac:dyDescent="0.2">
      <c r="A60" s="385">
        <v>56</v>
      </c>
      <c r="B60" s="386">
        <f t="shared" si="5"/>
        <v>12.62</v>
      </c>
      <c r="C60" s="387">
        <f t="shared" si="2"/>
        <v>39.61</v>
      </c>
      <c r="D60" s="388">
        <v>26330</v>
      </c>
      <c r="E60" s="389">
        <v>13821</v>
      </c>
      <c r="F60" s="388">
        <f t="shared" si="3"/>
        <v>40147</v>
      </c>
      <c r="G60" s="390">
        <f t="shared" si="0"/>
        <v>29224</v>
      </c>
      <c r="H60" s="391">
        <v>362</v>
      </c>
    </row>
    <row r="61" spans="1:8" x14ac:dyDescent="0.2">
      <c r="A61" s="385">
        <v>57</v>
      </c>
      <c r="B61" s="386">
        <f>ROUND(0.0015*A61+12.64,2)</f>
        <v>12.73</v>
      </c>
      <c r="C61" s="387">
        <f t="shared" si="2"/>
        <v>39.659999999999997</v>
      </c>
      <c r="D61" s="388">
        <v>26330</v>
      </c>
      <c r="E61" s="389">
        <v>13821</v>
      </c>
      <c r="F61" s="388">
        <f t="shared" si="3"/>
        <v>39845</v>
      </c>
      <c r="G61" s="390">
        <f t="shared" si="0"/>
        <v>29002</v>
      </c>
      <c r="H61" s="391">
        <v>362</v>
      </c>
    </row>
    <row r="62" spans="1:8" x14ac:dyDescent="0.2">
      <c r="A62" s="385">
        <v>58</v>
      </c>
      <c r="B62" s="386">
        <f t="shared" ref="B62:B114" si="6">ROUND(0.0015*A62+12.64,2)</f>
        <v>12.73</v>
      </c>
      <c r="C62" s="387">
        <f t="shared" si="2"/>
        <v>39.72</v>
      </c>
      <c r="D62" s="388">
        <v>26330</v>
      </c>
      <c r="E62" s="389">
        <v>13821</v>
      </c>
      <c r="F62" s="388">
        <f t="shared" si="3"/>
        <v>39837</v>
      </c>
      <c r="G62" s="390">
        <f t="shared" si="0"/>
        <v>28996</v>
      </c>
      <c r="H62" s="391">
        <v>362</v>
      </c>
    </row>
    <row r="63" spans="1:8" x14ac:dyDescent="0.2">
      <c r="A63" s="385">
        <v>59</v>
      </c>
      <c r="B63" s="386">
        <f t="shared" si="6"/>
        <v>12.73</v>
      </c>
      <c r="C63" s="387">
        <f t="shared" si="2"/>
        <v>39.770000000000003</v>
      </c>
      <c r="D63" s="388">
        <v>26330</v>
      </c>
      <c r="E63" s="389">
        <v>13821</v>
      </c>
      <c r="F63" s="388">
        <f t="shared" si="3"/>
        <v>39830</v>
      </c>
      <c r="G63" s="390">
        <f t="shared" si="0"/>
        <v>28990</v>
      </c>
      <c r="H63" s="391">
        <v>362</v>
      </c>
    </row>
    <row r="64" spans="1:8" x14ac:dyDescent="0.2">
      <c r="A64" s="385">
        <v>60</v>
      </c>
      <c r="B64" s="386">
        <f t="shared" si="6"/>
        <v>12.73</v>
      </c>
      <c r="C64" s="387">
        <f t="shared" si="2"/>
        <v>39.82</v>
      </c>
      <c r="D64" s="388">
        <v>26330</v>
      </c>
      <c r="E64" s="389">
        <v>13821</v>
      </c>
      <c r="F64" s="388">
        <f t="shared" si="3"/>
        <v>39822</v>
      </c>
      <c r="G64" s="390">
        <f t="shared" si="0"/>
        <v>28985</v>
      </c>
      <c r="H64" s="391">
        <v>362</v>
      </c>
    </row>
    <row r="65" spans="1:8" x14ac:dyDescent="0.2">
      <c r="A65" s="385">
        <v>61</v>
      </c>
      <c r="B65" s="386">
        <f t="shared" si="6"/>
        <v>12.73</v>
      </c>
      <c r="C65" s="387">
        <f t="shared" si="2"/>
        <v>39.869999999999997</v>
      </c>
      <c r="D65" s="388">
        <v>26330</v>
      </c>
      <c r="E65" s="389">
        <v>13821</v>
      </c>
      <c r="F65" s="388">
        <f t="shared" si="3"/>
        <v>39815</v>
      </c>
      <c r="G65" s="390">
        <f t="shared" si="0"/>
        <v>28980</v>
      </c>
      <c r="H65" s="391">
        <v>362</v>
      </c>
    </row>
    <row r="66" spans="1:8" x14ac:dyDescent="0.2">
      <c r="A66" s="385">
        <v>62</v>
      </c>
      <c r="B66" s="386">
        <f t="shared" si="6"/>
        <v>12.73</v>
      </c>
      <c r="C66" s="387">
        <f t="shared" si="2"/>
        <v>39.92</v>
      </c>
      <c r="D66" s="388">
        <v>26330</v>
      </c>
      <c r="E66" s="389">
        <v>13821</v>
      </c>
      <c r="F66" s="388">
        <f t="shared" si="3"/>
        <v>39808</v>
      </c>
      <c r="G66" s="390">
        <f t="shared" si="0"/>
        <v>28975</v>
      </c>
      <c r="H66" s="391">
        <v>362</v>
      </c>
    </row>
    <row r="67" spans="1:8" x14ac:dyDescent="0.2">
      <c r="A67" s="385">
        <v>63</v>
      </c>
      <c r="B67" s="386">
        <f t="shared" si="6"/>
        <v>12.73</v>
      </c>
      <c r="C67" s="387">
        <f t="shared" si="2"/>
        <v>39.96</v>
      </c>
      <c r="D67" s="388">
        <v>26330</v>
      </c>
      <c r="E67" s="389">
        <v>13821</v>
      </c>
      <c r="F67" s="388">
        <f t="shared" si="3"/>
        <v>39803</v>
      </c>
      <c r="G67" s="390">
        <f t="shared" si="0"/>
        <v>28971</v>
      </c>
      <c r="H67" s="391">
        <v>362</v>
      </c>
    </row>
    <row r="68" spans="1:8" x14ac:dyDescent="0.2">
      <c r="A68" s="385">
        <v>64</v>
      </c>
      <c r="B68" s="386">
        <f t="shared" si="6"/>
        <v>12.74</v>
      </c>
      <c r="C68" s="387">
        <f t="shared" si="2"/>
        <v>40.01</v>
      </c>
      <c r="D68" s="388">
        <v>26330</v>
      </c>
      <c r="E68" s="389">
        <v>13821</v>
      </c>
      <c r="F68" s="388">
        <f t="shared" si="3"/>
        <v>39769</v>
      </c>
      <c r="G68" s="390">
        <f t="shared" si="0"/>
        <v>28946</v>
      </c>
      <c r="H68" s="391">
        <v>362</v>
      </c>
    </row>
    <row r="69" spans="1:8" x14ac:dyDescent="0.2">
      <c r="A69" s="385">
        <v>65</v>
      </c>
      <c r="B69" s="386">
        <f t="shared" si="6"/>
        <v>12.74</v>
      </c>
      <c r="C69" s="387">
        <f t="shared" si="2"/>
        <v>40.06</v>
      </c>
      <c r="D69" s="388">
        <v>26330</v>
      </c>
      <c r="E69" s="389">
        <v>13821</v>
      </c>
      <c r="F69" s="388">
        <f t="shared" si="3"/>
        <v>39762</v>
      </c>
      <c r="G69" s="390">
        <f t="shared" si="0"/>
        <v>28941</v>
      </c>
      <c r="H69" s="391">
        <v>362</v>
      </c>
    </row>
    <row r="70" spans="1:8" x14ac:dyDescent="0.2">
      <c r="A70" s="385">
        <v>66</v>
      </c>
      <c r="B70" s="386">
        <f t="shared" si="6"/>
        <v>12.74</v>
      </c>
      <c r="C70" s="387">
        <f t="shared" si="2"/>
        <v>40.1</v>
      </c>
      <c r="D70" s="388">
        <v>26330</v>
      </c>
      <c r="E70" s="389">
        <v>13821</v>
      </c>
      <c r="F70" s="388">
        <f t="shared" si="3"/>
        <v>39756</v>
      </c>
      <c r="G70" s="390">
        <f t="shared" si="0"/>
        <v>28937</v>
      </c>
      <c r="H70" s="391">
        <v>362</v>
      </c>
    </row>
    <row r="71" spans="1:8" x14ac:dyDescent="0.2">
      <c r="A71" s="385">
        <v>67</v>
      </c>
      <c r="B71" s="386">
        <f t="shared" si="6"/>
        <v>12.74</v>
      </c>
      <c r="C71" s="387">
        <f t="shared" si="2"/>
        <v>40.15</v>
      </c>
      <c r="D71" s="388">
        <v>26330</v>
      </c>
      <c r="E71" s="389">
        <v>13821</v>
      </c>
      <c r="F71" s="388">
        <f t="shared" si="3"/>
        <v>39749</v>
      </c>
      <c r="G71" s="390">
        <f t="shared" si="0"/>
        <v>28931</v>
      </c>
      <c r="H71" s="391">
        <v>362</v>
      </c>
    </row>
    <row r="72" spans="1:8" x14ac:dyDescent="0.2">
      <c r="A72" s="385">
        <v>68</v>
      </c>
      <c r="B72" s="386">
        <f t="shared" si="6"/>
        <v>12.74</v>
      </c>
      <c r="C72" s="387">
        <f t="shared" si="2"/>
        <v>40.19</v>
      </c>
      <c r="D72" s="388">
        <v>26330</v>
      </c>
      <c r="E72" s="389">
        <v>13821</v>
      </c>
      <c r="F72" s="388">
        <f t="shared" si="3"/>
        <v>39744</v>
      </c>
      <c r="G72" s="390">
        <f t="shared" si="0"/>
        <v>28927</v>
      </c>
      <c r="H72" s="391">
        <v>362</v>
      </c>
    </row>
    <row r="73" spans="1:8" x14ac:dyDescent="0.2">
      <c r="A73" s="385">
        <v>69</v>
      </c>
      <c r="B73" s="386">
        <f t="shared" si="6"/>
        <v>12.74</v>
      </c>
      <c r="C73" s="387">
        <f t="shared" si="2"/>
        <v>40.229999999999997</v>
      </c>
      <c r="D73" s="388">
        <v>26330</v>
      </c>
      <c r="E73" s="389">
        <v>13821</v>
      </c>
      <c r="F73" s="388">
        <f t="shared" si="3"/>
        <v>39738</v>
      </c>
      <c r="G73" s="390">
        <f t="shared" si="0"/>
        <v>28923</v>
      </c>
      <c r="H73" s="391">
        <v>362</v>
      </c>
    </row>
    <row r="74" spans="1:8" x14ac:dyDescent="0.2">
      <c r="A74" s="385">
        <v>70</v>
      </c>
      <c r="B74" s="386">
        <f t="shared" si="6"/>
        <v>12.75</v>
      </c>
      <c r="C74" s="387">
        <f t="shared" si="2"/>
        <v>40.270000000000003</v>
      </c>
      <c r="D74" s="388">
        <v>26330</v>
      </c>
      <c r="E74" s="389">
        <v>13821</v>
      </c>
      <c r="F74" s="388">
        <f t="shared" si="3"/>
        <v>39706</v>
      </c>
      <c r="G74" s="390">
        <f t="shared" si="0"/>
        <v>28900</v>
      </c>
      <c r="H74" s="391">
        <v>362</v>
      </c>
    </row>
    <row r="75" spans="1:8" x14ac:dyDescent="0.2">
      <c r="A75" s="385">
        <v>71</v>
      </c>
      <c r="B75" s="386">
        <f t="shared" si="6"/>
        <v>12.75</v>
      </c>
      <c r="C75" s="387">
        <f t="shared" si="2"/>
        <v>40.31</v>
      </c>
      <c r="D75" s="388">
        <v>26330</v>
      </c>
      <c r="E75" s="389">
        <v>13821</v>
      </c>
      <c r="F75" s="388">
        <f t="shared" si="3"/>
        <v>39700</v>
      </c>
      <c r="G75" s="390">
        <f t="shared" si="0"/>
        <v>28896</v>
      </c>
      <c r="H75" s="391">
        <v>362</v>
      </c>
    </row>
    <row r="76" spans="1:8" x14ac:dyDescent="0.2">
      <c r="A76" s="385">
        <v>72</v>
      </c>
      <c r="B76" s="386">
        <f t="shared" si="6"/>
        <v>12.75</v>
      </c>
      <c r="C76" s="387">
        <f t="shared" si="2"/>
        <v>40.35</v>
      </c>
      <c r="D76" s="388">
        <v>26330</v>
      </c>
      <c r="E76" s="389">
        <v>13821</v>
      </c>
      <c r="F76" s="388">
        <f t="shared" si="3"/>
        <v>39695</v>
      </c>
      <c r="G76" s="390">
        <f t="shared" si="0"/>
        <v>28892</v>
      </c>
      <c r="H76" s="391">
        <v>362</v>
      </c>
    </row>
    <row r="77" spans="1:8" x14ac:dyDescent="0.2">
      <c r="A77" s="385">
        <v>73</v>
      </c>
      <c r="B77" s="386">
        <f t="shared" si="6"/>
        <v>12.75</v>
      </c>
      <c r="C77" s="387">
        <f t="shared" si="2"/>
        <v>40.39</v>
      </c>
      <c r="D77" s="388">
        <v>26330</v>
      </c>
      <c r="E77" s="389">
        <v>13821</v>
      </c>
      <c r="F77" s="388">
        <f t="shared" si="3"/>
        <v>39689</v>
      </c>
      <c r="G77" s="390">
        <f t="shared" si="0"/>
        <v>28887</v>
      </c>
      <c r="H77" s="391">
        <v>362</v>
      </c>
    </row>
    <row r="78" spans="1:8" x14ac:dyDescent="0.2">
      <c r="A78" s="385">
        <v>74</v>
      </c>
      <c r="B78" s="386">
        <f t="shared" si="6"/>
        <v>12.75</v>
      </c>
      <c r="C78" s="387">
        <f t="shared" si="2"/>
        <v>40.42</v>
      </c>
      <c r="D78" s="388">
        <v>26330</v>
      </c>
      <c r="E78" s="389">
        <v>13821</v>
      </c>
      <c r="F78" s="388">
        <f t="shared" si="3"/>
        <v>39685</v>
      </c>
      <c r="G78" s="390">
        <f t="shared" si="0"/>
        <v>28884</v>
      </c>
      <c r="H78" s="391">
        <v>362</v>
      </c>
    </row>
    <row r="79" spans="1:8" x14ac:dyDescent="0.2">
      <c r="A79" s="385">
        <v>75</v>
      </c>
      <c r="B79" s="386">
        <f t="shared" si="6"/>
        <v>12.75</v>
      </c>
      <c r="C79" s="387">
        <f t="shared" si="2"/>
        <v>40.46</v>
      </c>
      <c r="D79" s="388">
        <v>26330</v>
      </c>
      <c r="E79" s="389">
        <v>13821</v>
      </c>
      <c r="F79" s="388">
        <f t="shared" si="3"/>
        <v>39680</v>
      </c>
      <c r="G79" s="390">
        <f t="shared" si="0"/>
        <v>28880</v>
      </c>
      <c r="H79" s="391">
        <v>362</v>
      </c>
    </row>
    <row r="80" spans="1:8" x14ac:dyDescent="0.2">
      <c r="A80" s="385">
        <v>76</v>
      </c>
      <c r="B80" s="386">
        <f t="shared" si="6"/>
        <v>12.75</v>
      </c>
      <c r="C80" s="387">
        <f t="shared" si="2"/>
        <v>40.49</v>
      </c>
      <c r="D80" s="388">
        <v>26330</v>
      </c>
      <c r="E80" s="389">
        <v>13821</v>
      </c>
      <c r="F80" s="388">
        <f t="shared" si="3"/>
        <v>39676</v>
      </c>
      <c r="G80" s="390">
        <f t="shared" ref="G80:G143" si="7">ROUND(12*(1/B80*D80+1/C80*E80),0)</f>
        <v>28877</v>
      </c>
      <c r="H80" s="391">
        <v>362</v>
      </c>
    </row>
    <row r="81" spans="1:8" x14ac:dyDescent="0.2">
      <c r="A81" s="385">
        <v>77</v>
      </c>
      <c r="B81" s="386">
        <f t="shared" si="6"/>
        <v>12.76</v>
      </c>
      <c r="C81" s="387">
        <f t="shared" si="2"/>
        <v>40.53</v>
      </c>
      <c r="D81" s="388">
        <v>26330</v>
      </c>
      <c r="E81" s="389">
        <v>13821</v>
      </c>
      <c r="F81" s="388">
        <f t="shared" si="3"/>
        <v>39644</v>
      </c>
      <c r="G81" s="390">
        <f t="shared" si="7"/>
        <v>28854</v>
      </c>
      <c r="H81" s="391">
        <v>362</v>
      </c>
    </row>
    <row r="82" spans="1:8" x14ac:dyDescent="0.2">
      <c r="A82" s="385">
        <v>78</v>
      </c>
      <c r="B82" s="386">
        <f t="shared" si="6"/>
        <v>12.76</v>
      </c>
      <c r="C82" s="387">
        <f t="shared" ref="C82:C114" si="8">ROUND(-0.0005*POWER(A82,2)+0.1103*A82+35,2)</f>
        <v>40.56</v>
      </c>
      <c r="D82" s="388">
        <v>26330</v>
      </c>
      <c r="E82" s="389">
        <v>13821</v>
      </c>
      <c r="F82" s="388">
        <f t="shared" ref="F82:F145" si="9">ROUND(12*1.3614*(1/B82*D82+1/C82*E82)+H82,0)</f>
        <v>39639</v>
      </c>
      <c r="G82" s="390">
        <f t="shared" si="7"/>
        <v>28851</v>
      </c>
      <c r="H82" s="391">
        <v>362</v>
      </c>
    </row>
    <row r="83" spans="1:8" x14ac:dyDescent="0.2">
      <c r="A83" s="385">
        <v>79</v>
      </c>
      <c r="B83" s="386">
        <f t="shared" si="6"/>
        <v>12.76</v>
      </c>
      <c r="C83" s="387">
        <f t="shared" si="8"/>
        <v>40.590000000000003</v>
      </c>
      <c r="D83" s="388">
        <v>26330</v>
      </c>
      <c r="E83" s="389">
        <v>13821</v>
      </c>
      <c r="F83" s="388">
        <f t="shared" si="9"/>
        <v>39635</v>
      </c>
      <c r="G83" s="390">
        <f t="shared" si="7"/>
        <v>28848</v>
      </c>
      <c r="H83" s="391">
        <v>362</v>
      </c>
    </row>
    <row r="84" spans="1:8" x14ac:dyDescent="0.2">
      <c r="A84" s="385">
        <v>80</v>
      </c>
      <c r="B84" s="386">
        <f t="shared" si="6"/>
        <v>12.76</v>
      </c>
      <c r="C84" s="387">
        <f t="shared" si="8"/>
        <v>40.619999999999997</v>
      </c>
      <c r="D84" s="388">
        <v>26330</v>
      </c>
      <c r="E84" s="389">
        <v>13821</v>
      </c>
      <c r="F84" s="388">
        <f t="shared" si="9"/>
        <v>39631</v>
      </c>
      <c r="G84" s="390">
        <f t="shared" si="7"/>
        <v>28845</v>
      </c>
      <c r="H84" s="391">
        <v>362</v>
      </c>
    </row>
    <row r="85" spans="1:8" x14ac:dyDescent="0.2">
      <c r="A85" s="385">
        <v>81</v>
      </c>
      <c r="B85" s="386">
        <f t="shared" si="6"/>
        <v>12.76</v>
      </c>
      <c r="C85" s="387">
        <f t="shared" si="8"/>
        <v>40.65</v>
      </c>
      <c r="D85" s="388">
        <v>26330</v>
      </c>
      <c r="E85" s="389">
        <v>13821</v>
      </c>
      <c r="F85" s="388">
        <f t="shared" si="9"/>
        <v>39627</v>
      </c>
      <c r="G85" s="390">
        <f t="shared" si="7"/>
        <v>28842</v>
      </c>
      <c r="H85" s="391">
        <v>362</v>
      </c>
    </row>
    <row r="86" spans="1:8" x14ac:dyDescent="0.2">
      <c r="A86" s="385">
        <v>82</v>
      </c>
      <c r="B86" s="386">
        <f t="shared" si="6"/>
        <v>12.76</v>
      </c>
      <c r="C86" s="387">
        <f t="shared" si="8"/>
        <v>40.68</v>
      </c>
      <c r="D86" s="388">
        <v>26330</v>
      </c>
      <c r="E86" s="389">
        <v>13821</v>
      </c>
      <c r="F86" s="388">
        <f t="shared" si="9"/>
        <v>39623</v>
      </c>
      <c r="G86" s="390">
        <f t="shared" si="7"/>
        <v>28839</v>
      </c>
      <c r="H86" s="391">
        <v>362</v>
      </c>
    </row>
    <row r="87" spans="1:8" x14ac:dyDescent="0.2">
      <c r="A87" s="385">
        <v>83</v>
      </c>
      <c r="B87" s="386">
        <f t="shared" si="6"/>
        <v>12.76</v>
      </c>
      <c r="C87" s="387">
        <f t="shared" si="8"/>
        <v>40.71</v>
      </c>
      <c r="D87" s="388">
        <v>26330</v>
      </c>
      <c r="E87" s="389">
        <v>13821</v>
      </c>
      <c r="F87" s="388">
        <f t="shared" si="9"/>
        <v>39619</v>
      </c>
      <c r="G87" s="390">
        <f t="shared" si="7"/>
        <v>28836</v>
      </c>
      <c r="H87" s="391">
        <v>362</v>
      </c>
    </row>
    <row r="88" spans="1:8" x14ac:dyDescent="0.2">
      <c r="A88" s="385">
        <v>84</v>
      </c>
      <c r="B88" s="386">
        <f t="shared" si="6"/>
        <v>12.77</v>
      </c>
      <c r="C88" s="387">
        <f t="shared" si="8"/>
        <v>40.74</v>
      </c>
      <c r="D88" s="388">
        <v>26330</v>
      </c>
      <c r="E88" s="389">
        <v>13821</v>
      </c>
      <c r="F88" s="388">
        <f t="shared" si="9"/>
        <v>39588</v>
      </c>
      <c r="G88" s="390">
        <f t="shared" si="7"/>
        <v>28813</v>
      </c>
      <c r="H88" s="391">
        <v>362</v>
      </c>
    </row>
    <row r="89" spans="1:8" x14ac:dyDescent="0.2">
      <c r="A89" s="385">
        <v>85</v>
      </c>
      <c r="B89" s="386">
        <f t="shared" si="6"/>
        <v>12.77</v>
      </c>
      <c r="C89" s="387">
        <f t="shared" si="8"/>
        <v>40.76</v>
      </c>
      <c r="D89" s="388">
        <v>26330</v>
      </c>
      <c r="E89" s="389">
        <v>13821</v>
      </c>
      <c r="F89" s="388">
        <f t="shared" si="9"/>
        <v>39586</v>
      </c>
      <c r="G89" s="390">
        <f t="shared" si="7"/>
        <v>28811</v>
      </c>
      <c r="H89" s="391">
        <v>362</v>
      </c>
    </row>
    <row r="90" spans="1:8" x14ac:dyDescent="0.2">
      <c r="A90" s="385">
        <v>86</v>
      </c>
      <c r="B90" s="386">
        <f t="shared" si="6"/>
        <v>12.77</v>
      </c>
      <c r="C90" s="387">
        <f t="shared" si="8"/>
        <v>40.79</v>
      </c>
      <c r="D90" s="388">
        <v>26330</v>
      </c>
      <c r="E90" s="389">
        <v>13821</v>
      </c>
      <c r="F90" s="388">
        <f t="shared" si="9"/>
        <v>39582</v>
      </c>
      <c r="G90" s="390">
        <f t="shared" si="7"/>
        <v>28808</v>
      </c>
      <c r="H90" s="391">
        <v>362</v>
      </c>
    </row>
    <row r="91" spans="1:8" x14ac:dyDescent="0.2">
      <c r="A91" s="385">
        <v>87</v>
      </c>
      <c r="B91" s="386">
        <f t="shared" si="6"/>
        <v>12.77</v>
      </c>
      <c r="C91" s="387">
        <f t="shared" si="8"/>
        <v>40.81</v>
      </c>
      <c r="D91" s="388">
        <v>26330</v>
      </c>
      <c r="E91" s="389">
        <v>13821</v>
      </c>
      <c r="F91" s="388">
        <f t="shared" si="9"/>
        <v>39579</v>
      </c>
      <c r="G91" s="390">
        <f t="shared" si="7"/>
        <v>28806</v>
      </c>
      <c r="H91" s="391">
        <v>362</v>
      </c>
    </row>
    <row r="92" spans="1:8" x14ac:dyDescent="0.2">
      <c r="A92" s="385">
        <v>88</v>
      </c>
      <c r="B92" s="386">
        <f t="shared" si="6"/>
        <v>12.77</v>
      </c>
      <c r="C92" s="387">
        <f t="shared" si="8"/>
        <v>40.83</v>
      </c>
      <c r="D92" s="388">
        <v>26330</v>
      </c>
      <c r="E92" s="389">
        <v>13821</v>
      </c>
      <c r="F92" s="388">
        <f t="shared" si="9"/>
        <v>39576</v>
      </c>
      <c r="G92" s="390">
        <f t="shared" si="7"/>
        <v>28804</v>
      </c>
      <c r="H92" s="391">
        <v>362</v>
      </c>
    </row>
    <row r="93" spans="1:8" x14ac:dyDescent="0.2">
      <c r="A93" s="385">
        <v>89</v>
      </c>
      <c r="B93" s="386">
        <f t="shared" si="6"/>
        <v>12.77</v>
      </c>
      <c r="C93" s="387">
        <f t="shared" si="8"/>
        <v>40.86</v>
      </c>
      <c r="D93" s="388">
        <v>26330</v>
      </c>
      <c r="E93" s="389">
        <v>13821</v>
      </c>
      <c r="F93" s="388">
        <f t="shared" si="9"/>
        <v>39572</v>
      </c>
      <c r="G93" s="390">
        <f t="shared" si="7"/>
        <v>28801</v>
      </c>
      <c r="H93" s="391">
        <v>362</v>
      </c>
    </row>
    <row r="94" spans="1:8" x14ac:dyDescent="0.2">
      <c r="A94" s="385">
        <v>90</v>
      </c>
      <c r="B94" s="386">
        <f t="shared" si="6"/>
        <v>12.78</v>
      </c>
      <c r="C94" s="387">
        <f t="shared" si="8"/>
        <v>40.880000000000003</v>
      </c>
      <c r="D94" s="388">
        <v>26330</v>
      </c>
      <c r="E94" s="389">
        <v>13821</v>
      </c>
      <c r="F94" s="388">
        <f t="shared" si="9"/>
        <v>39543</v>
      </c>
      <c r="G94" s="390">
        <f t="shared" si="7"/>
        <v>28780</v>
      </c>
      <c r="H94" s="391">
        <v>362</v>
      </c>
    </row>
    <row r="95" spans="1:8" x14ac:dyDescent="0.2">
      <c r="A95" s="385">
        <v>91</v>
      </c>
      <c r="B95" s="386">
        <f t="shared" si="6"/>
        <v>12.78</v>
      </c>
      <c r="C95" s="387">
        <f t="shared" si="8"/>
        <v>40.9</v>
      </c>
      <c r="D95" s="388">
        <v>26330</v>
      </c>
      <c r="E95" s="389">
        <v>13821</v>
      </c>
      <c r="F95" s="388">
        <f t="shared" si="9"/>
        <v>39540</v>
      </c>
      <c r="G95" s="390">
        <f t="shared" si="7"/>
        <v>28778</v>
      </c>
      <c r="H95" s="391">
        <v>362</v>
      </c>
    </row>
    <row r="96" spans="1:8" x14ac:dyDescent="0.2">
      <c r="A96" s="385">
        <v>92</v>
      </c>
      <c r="B96" s="386">
        <f t="shared" si="6"/>
        <v>12.78</v>
      </c>
      <c r="C96" s="387">
        <f t="shared" si="8"/>
        <v>40.92</v>
      </c>
      <c r="D96" s="388">
        <v>26330</v>
      </c>
      <c r="E96" s="389">
        <v>13821</v>
      </c>
      <c r="F96" s="388">
        <f t="shared" si="9"/>
        <v>39538</v>
      </c>
      <c r="G96" s="390">
        <f t="shared" si="7"/>
        <v>28776</v>
      </c>
      <c r="H96" s="391">
        <v>362</v>
      </c>
    </row>
    <row r="97" spans="1:8" x14ac:dyDescent="0.2">
      <c r="A97" s="385">
        <v>93</v>
      </c>
      <c r="B97" s="386">
        <f t="shared" si="6"/>
        <v>12.78</v>
      </c>
      <c r="C97" s="387">
        <f t="shared" si="8"/>
        <v>40.93</v>
      </c>
      <c r="D97" s="388">
        <v>26330</v>
      </c>
      <c r="E97" s="389">
        <v>13821</v>
      </c>
      <c r="F97" s="388">
        <f t="shared" si="9"/>
        <v>39536</v>
      </c>
      <c r="G97" s="390">
        <f t="shared" si="7"/>
        <v>28775</v>
      </c>
      <c r="H97" s="391">
        <v>362</v>
      </c>
    </row>
    <row r="98" spans="1:8" x14ac:dyDescent="0.2">
      <c r="A98" s="385">
        <v>94</v>
      </c>
      <c r="B98" s="386">
        <f t="shared" si="6"/>
        <v>12.78</v>
      </c>
      <c r="C98" s="387">
        <f t="shared" si="8"/>
        <v>40.950000000000003</v>
      </c>
      <c r="D98" s="388">
        <v>26330</v>
      </c>
      <c r="E98" s="389">
        <v>13821</v>
      </c>
      <c r="F98" s="388">
        <f t="shared" si="9"/>
        <v>39534</v>
      </c>
      <c r="G98" s="390">
        <f t="shared" si="7"/>
        <v>28773</v>
      </c>
      <c r="H98" s="391">
        <v>362</v>
      </c>
    </row>
    <row r="99" spans="1:8" x14ac:dyDescent="0.2">
      <c r="A99" s="385">
        <v>95</v>
      </c>
      <c r="B99" s="386">
        <f t="shared" si="6"/>
        <v>12.78</v>
      </c>
      <c r="C99" s="387">
        <f t="shared" si="8"/>
        <v>40.97</v>
      </c>
      <c r="D99" s="388">
        <v>26330</v>
      </c>
      <c r="E99" s="389">
        <v>13821</v>
      </c>
      <c r="F99" s="388">
        <f t="shared" si="9"/>
        <v>39531</v>
      </c>
      <c r="G99" s="390">
        <f t="shared" si="7"/>
        <v>28771</v>
      </c>
      <c r="H99" s="391">
        <v>362</v>
      </c>
    </row>
    <row r="100" spans="1:8" x14ac:dyDescent="0.2">
      <c r="A100" s="385">
        <v>96</v>
      </c>
      <c r="B100" s="386">
        <f t="shared" si="6"/>
        <v>12.78</v>
      </c>
      <c r="C100" s="387">
        <f t="shared" si="8"/>
        <v>40.98</v>
      </c>
      <c r="D100" s="388">
        <v>26330</v>
      </c>
      <c r="E100" s="389">
        <v>13821</v>
      </c>
      <c r="F100" s="388">
        <f t="shared" si="9"/>
        <v>39530</v>
      </c>
      <c r="G100" s="390">
        <f t="shared" si="7"/>
        <v>28770</v>
      </c>
      <c r="H100" s="391">
        <v>362</v>
      </c>
    </row>
    <row r="101" spans="1:8" x14ac:dyDescent="0.2">
      <c r="A101" s="385">
        <v>97</v>
      </c>
      <c r="B101" s="386">
        <f t="shared" si="6"/>
        <v>12.79</v>
      </c>
      <c r="C101" s="387">
        <f t="shared" si="8"/>
        <v>40.99</v>
      </c>
      <c r="D101" s="388">
        <v>26330</v>
      </c>
      <c r="E101" s="389">
        <v>13821</v>
      </c>
      <c r="F101" s="388">
        <f t="shared" si="9"/>
        <v>39502</v>
      </c>
      <c r="G101" s="390">
        <f t="shared" si="7"/>
        <v>28750</v>
      </c>
      <c r="H101" s="391">
        <v>362</v>
      </c>
    </row>
    <row r="102" spans="1:8" x14ac:dyDescent="0.2">
      <c r="A102" s="385">
        <v>98</v>
      </c>
      <c r="B102" s="386">
        <f t="shared" si="6"/>
        <v>12.79</v>
      </c>
      <c r="C102" s="387">
        <f t="shared" si="8"/>
        <v>41.01</v>
      </c>
      <c r="D102" s="388">
        <v>26330</v>
      </c>
      <c r="E102" s="389">
        <v>13821</v>
      </c>
      <c r="F102" s="388">
        <f t="shared" si="9"/>
        <v>39499</v>
      </c>
      <c r="G102" s="390">
        <f t="shared" si="7"/>
        <v>28748</v>
      </c>
      <c r="H102" s="391">
        <v>362</v>
      </c>
    </row>
    <row r="103" spans="1:8" x14ac:dyDescent="0.2">
      <c r="A103" s="385">
        <v>99</v>
      </c>
      <c r="B103" s="386">
        <f t="shared" si="6"/>
        <v>12.79</v>
      </c>
      <c r="C103" s="387">
        <f t="shared" si="8"/>
        <v>41.02</v>
      </c>
      <c r="D103" s="388">
        <v>26330</v>
      </c>
      <c r="E103" s="389">
        <v>13821</v>
      </c>
      <c r="F103" s="388">
        <f t="shared" si="9"/>
        <v>39498</v>
      </c>
      <c r="G103" s="390">
        <f t="shared" si="7"/>
        <v>28747</v>
      </c>
      <c r="H103" s="391">
        <v>362</v>
      </c>
    </row>
    <row r="104" spans="1:8" x14ac:dyDescent="0.2">
      <c r="A104" s="385">
        <v>100</v>
      </c>
      <c r="B104" s="386">
        <f t="shared" si="6"/>
        <v>12.79</v>
      </c>
      <c r="C104" s="387">
        <f t="shared" si="8"/>
        <v>41.03</v>
      </c>
      <c r="D104" s="388">
        <v>26330</v>
      </c>
      <c r="E104" s="389">
        <v>13821</v>
      </c>
      <c r="F104" s="388">
        <f t="shared" si="9"/>
        <v>39497</v>
      </c>
      <c r="G104" s="390">
        <f t="shared" si="7"/>
        <v>28746</v>
      </c>
      <c r="H104" s="391">
        <v>362</v>
      </c>
    </row>
    <row r="105" spans="1:8" x14ac:dyDescent="0.2">
      <c r="A105" s="385">
        <v>101</v>
      </c>
      <c r="B105" s="386">
        <f t="shared" si="6"/>
        <v>12.79</v>
      </c>
      <c r="C105" s="387">
        <f t="shared" si="8"/>
        <v>41.04</v>
      </c>
      <c r="D105" s="388">
        <v>26330</v>
      </c>
      <c r="E105" s="389">
        <v>13821</v>
      </c>
      <c r="F105" s="388">
        <f t="shared" si="9"/>
        <v>39495</v>
      </c>
      <c r="G105" s="390">
        <f t="shared" si="7"/>
        <v>28745</v>
      </c>
      <c r="H105" s="391">
        <v>362</v>
      </c>
    </row>
    <row r="106" spans="1:8" x14ac:dyDescent="0.2">
      <c r="A106" s="385">
        <v>102</v>
      </c>
      <c r="B106" s="386">
        <f t="shared" si="6"/>
        <v>12.79</v>
      </c>
      <c r="C106" s="387">
        <f t="shared" si="8"/>
        <v>41.05</v>
      </c>
      <c r="D106" s="388">
        <v>26330</v>
      </c>
      <c r="E106" s="389">
        <v>13821</v>
      </c>
      <c r="F106" s="388">
        <f t="shared" si="9"/>
        <v>39494</v>
      </c>
      <c r="G106" s="390">
        <f t="shared" si="7"/>
        <v>28744</v>
      </c>
      <c r="H106" s="391">
        <v>362</v>
      </c>
    </row>
    <row r="107" spans="1:8" x14ac:dyDescent="0.2">
      <c r="A107" s="385">
        <v>103</v>
      </c>
      <c r="B107" s="386">
        <f t="shared" si="6"/>
        <v>12.79</v>
      </c>
      <c r="C107" s="387">
        <f t="shared" si="8"/>
        <v>41.06</v>
      </c>
      <c r="D107" s="388">
        <v>26330</v>
      </c>
      <c r="E107" s="389">
        <v>13821</v>
      </c>
      <c r="F107" s="388">
        <f t="shared" si="9"/>
        <v>39493</v>
      </c>
      <c r="G107" s="390">
        <f t="shared" si="7"/>
        <v>28743</v>
      </c>
      <c r="H107" s="391">
        <v>362</v>
      </c>
    </row>
    <row r="108" spans="1:8" x14ac:dyDescent="0.2">
      <c r="A108" s="385">
        <v>104</v>
      </c>
      <c r="B108" s="386">
        <f t="shared" si="6"/>
        <v>12.8</v>
      </c>
      <c r="C108" s="387">
        <f t="shared" si="8"/>
        <v>41.06</v>
      </c>
      <c r="D108" s="388">
        <v>26330</v>
      </c>
      <c r="E108" s="389">
        <v>13821</v>
      </c>
      <c r="F108" s="388">
        <f t="shared" si="9"/>
        <v>39466</v>
      </c>
      <c r="G108" s="390">
        <f t="shared" si="7"/>
        <v>28724</v>
      </c>
      <c r="H108" s="391">
        <v>362</v>
      </c>
    </row>
    <row r="109" spans="1:8" x14ac:dyDescent="0.2">
      <c r="A109" s="385">
        <v>105</v>
      </c>
      <c r="B109" s="386">
        <f t="shared" si="6"/>
        <v>12.8</v>
      </c>
      <c r="C109" s="387">
        <f t="shared" si="8"/>
        <v>41.07</v>
      </c>
      <c r="D109" s="388">
        <v>26330</v>
      </c>
      <c r="E109" s="389">
        <v>13821</v>
      </c>
      <c r="F109" s="388">
        <f t="shared" si="9"/>
        <v>39465</v>
      </c>
      <c r="G109" s="390">
        <f t="shared" si="7"/>
        <v>28723</v>
      </c>
      <c r="H109" s="391">
        <v>362</v>
      </c>
    </row>
    <row r="110" spans="1:8" x14ac:dyDescent="0.2">
      <c r="A110" s="385">
        <v>106</v>
      </c>
      <c r="B110" s="386">
        <f t="shared" si="6"/>
        <v>12.8</v>
      </c>
      <c r="C110" s="387">
        <f t="shared" si="8"/>
        <v>41.07</v>
      </c>
      <c r="D110" s="388">
        <v>26330</v>
      </c>
      <c r="E110" s="389">
        <v>13821</v>
      </c>
      <c r="F110" s="388">
        <f t="shared" si="9"/>
        <v>39465</v>
      </c>
      <c r="G110" s="390">
        <f t="shared" si="7"/>
        <v>28723</v>
      </c>
      <c r="H110" s="391">
        <v>362</v>
      </c>
    </row>
    <row r="111" spans="1:8" x14ac:dyDescent="0.2">
      <c r="A111" s="385">
        <v>107</v>
      </c>
      <c r="B111" s="386">
        <f t="shared" si="6"/>
        <v>12.8</v>
      </c>
      <c r="C111" s="387">
        <f t="shared" si="8"/>
        <v>41.08</v>
      </c>
      <c r="D111" s="388">
        <v>26330</v>
      </c>
      <c r="E111" s="389">
        <v>13821</v>
      </c>
      <c r="F111" s="388">
        <f t="shared" si="9"/>
        <v>39464</v>
      </c>
      <c r="G111" s="390">
        <f t="shared" si="7"/>
        <v>28722</v>
      </c>
      <c r="H111" s="391">
        <v>362</v>
      </c>
    </row>
    <row r="112" spans="1:8" x14ac:dyDescent="0.2">
      <c r="A112" s="385">
        <v>108</v>
      </c>
      <c r="B112" s="386">
        <f t="shared" si="6"/>
        <v>12.8</v>
      </c>
      <c r="C112" s="387">
        <f t="shared" si="8"/>
        <v>41.08</v>
      </c>
      <c r="D112" s="388">
        <v>26330</v>
      </c>
      <c r="E112" s="389">
        <v>13821</v>
      </c>
      <c r="F112" s="388">
        <f t="shared" si="9"/>
        <v>39464</v>
      </c>
      <c r="G112" s="390">
        <f t="shared" si="7"/>
        <v>28722</v>
      </c>
      <c r="H112" s="391">
        <v>362</v>
      </c>
    </row>
    <row r="113" spans="1:8" x14ac:dyDescent="0.2">
      <c r="A113" s="385">
        <v>109</v>
      </c>
      <c r="B113" s="386">
        <f t="shared" si="6"/>
        <v>12.8</v>
      </c>
      <c r="C113" s="387">
        <f t="shared" si="8"/>
        <v>41.08</v>
      </c>
      <c r="D113" s="388">
        <v>26330</v>
      </c>
      <c r="E113" s="389">
        <v>13821</v>
      </c>
      <c r="F113" s="388">
        <f t="shared" si="9"/>
        <v>39464</v>
      </c>
      <c r="G113" s="390">
        <f t="shared" si="7"/>
        <v>28722</v>
      </c>
      <c r="H113" s="391">
        <v>362</v>
      </c>
    </row>
    <row r="114" spans="1:8" x14ac:dyDescent="0.2">
      <c r="A114" s="385">
        <v>110</v>
      </c>
      <c r="B114" s="386">
        <f t="shared" si="6"/>
        <v>12.81</v>
      </c>
      <c r="C114" s="387">
        <f t="shared" si="8"/>
        <v>41.08</v>
      </c>
      <c r="D114" s="388">
        <v>26330</v>
      </c>
      <c r="E114" s="389">
        <v>13821</v>
      </c>
      <c r="F114" s="388">
        <f t="shared" si="9"/>
        <v>39437</v>
      </c>
      <c r="G114" s="390">
        <f t="shared" si="7"/>
        <v>28702</v>
      </c>
      <c r="H114" s="391">
        <v>362</v>
      </c>
    </row>
    <row r="115" spans="1:8" x14ac:dyDescent="0.2">
      <c r="A115" s="385">
        <v>111</v>
      </c>
      <c r="B115" s="386">
        <f>ROUND(0.0015*A115+12.7,2)</f>
        <v>12.87</v>
      </c>
      <c r="C115" s="387">
        <v>41.1</v>
      </c>
      <c r="D115" s="388">
        <v>26330</v>
      </c>
      <c r="E115" s="389">
        <v>13821</v>
      </c>
      <c r="F115" s="388">
        <f t="shared" si="9"/>
        <v>39278</v>
      </c>
      <c r="G115" s="390">
        <f t="shared" si="7"/>
        <v>28585</v>
      </c>
      <c r="H115" s="391">
        <v>362</v>
      </c>
    </row>
    <row r="116" spans="1:8" x14ac:dyDescent="0.2">
      <c r="A116" s="385">
        <v>112</v>
      </c>
      <c r="B116" s="386">
        <f t="shared" ref="B116:B179" si="10">ROUND(0.0015*A116+12.7,2)</f>
        <v>12.87</v>
      </c>
      <c r="C116" s="387">
        <v>41.1</v>
      </c>
      <c r="D116" s="388">
        <v>26330</v>
      </c>
      <c r="E116" s="389">
        <v>13821</v>
      </c>
      <c r="F116" s="388">
        <f t="shared" si="9"/>
        <v>39278</v>
      </c>
      <c r="G116" s="390">
        <f t="shared" si="7"/>
        <v>28585</v>
      </c>
      <c r="H116" s="391">
        <v>362</v>
      </c>
    </row>
    <row r="117" spans="1:8" x14ac:dyDescent="0.2">
      <c r="A117" s="385">
        <v>113</v>
      </c>
      <c r="B117" s="386">
        <f t="shared" si="10"/>
        <v>12.87</v>
      </c>
      <c r="C117" s="387">
        <v>41.1</v>
      </c>
      <c r="D117" s="388">
        <v>26330</v>
      </c>
      <c r="E117" s="389">
        <v>13821</v>
      </c>
      <c r="F117" s="388">
        <f t="shared" si="9"/>
        <v>39278</v>
      </c>
      <c r="G117" s="390">
        <f t="shared" si="7"/>
        <v>28585</v>
      </c>
      <c r="H117" s="391">
        <v>362</v>
      </c>
    </row>
    <row r="118" spans="1:8" x14ac:dyDescent="0.2">
      <c r="A118" s="385">
        <v>114</v>
      </c>
      <c r="B118" s="386">
        <f t="shared" si="10"/>
        <v>12.87</v>
      </c>
      <c r="C118" s="387">
        <v>41.1</v>
      </c>
      <c r="D118" s="388">
        <v>26330</v>
      </c>
      <c r="E118" s="389">
        <v>13821</v>
      </c>
      <c r="F118" s="388">
        <f t="shared" si="9"/>
        <v>39278</v>
      </c>
      <c r="G118" s="390">
        <f t="shared" si="7"/>
        <v>28585</v>
      </c>
      <c r="H118" s="391">
        <v>362</v>
      </c>
    </row>
    <row r="119" spans="1:8" x14ac:dyDescent="0.2">
      <c r="A119" s="385">
        <v>115</v>
      </c>
      <c r="B119" s="386">
        <f t="shared" si="10"/>
        <v>12.87</v>
      </c>
      <c r="C119" s="387">
        <v>41.1</v>
      </c>
      <c r="D119" s="388">
        <v>26330</v>
      </c>
      <c r="E119" s="389">
        <v>13821</v>
      </c>
      <c r="F119" s="388">
        <f t="shared" si="9"/>
        <v>39278</v>
      </c>
      <c r="G119" s="390">
        <f t="shared" si="7"/>
        <v>28585</v>
      </c>
      <c r="H119" s="391">
        <v>362</v>
      </c>
    </row>
    <row r="120" spans="1:8" x14ac:dyDescent="0.2">
      <c r="A120" s="385">
        <v>116</v>
      </c>
      <c r="B120" s="386">
        <f t="shared" si="10"/>
        <v>12.87</v>
      </c>
      <c r="C120" s="387">
        <v>41.1</v>
      </c>
      <c r="D120" s="388">
        <v>26330</v>
      </c>
      <c r="E120" s="389">
        <v>13821</v>
      </c>
      <c r="F120" s="388">
        <f t="shared" si="9"/>
        <v>39278</v>
      </c>
      <c r="G120" s="390">
        <f t="shared" si="7"/>
        <v>28585</v>
      </c>
      <c r="H120" s="391">
        <v>362</v>
      </c>
    </row>
    <row r="121" spans="1:8" x14ac:dyDescent="0.2">
      <c r="A121" s="385">
        <v>117</v>
      </c>
      <c r="B121" s="386">
        <f t="shared" si="10"/>
        <v>12.88</v>
      </c>
      <c r="C121" s="387">
        <v>41.1</v>
      </c>
      <c r="D121" s="388">
        <v>26330</v>
      </c>
      <c r="E121" s="389">
        <v>13821</v>
      </c>
      <c r="F121" s="388">
        <f t="shared" si="9"/>
        <v>39252</v>
      </c>
      <c r="G121" s="390">
        <f t="shared" si="7"/>
        <v>28566</v>
      </c>
      <c r="H121" s="391">
        <v>362</v>
      </c>
    </row>
    <row r="122" spans="1:8" x14ac:dyDescent="0.2">
      <c r="A122" s="385">
        <v>118</v>
      </c>
      <c r="B122" s="386">
        <f t="shared" si="10"/>
        <v>12.88</v>
      </c>
      <c r="C122" s="387">
        <v>41.1</v>
      </c>
      <c r="D122" s="388">
        <v>26330</v>
      </c>
      <c r="E122" s="389">
        <v>13821</v>
      </c>
      <c r="F122" s="388">
        <f t="shared" si="9"/>
        <v>39252</v>
      </c>
      <c r="G122" s="390">
        <f t="shared" si="7"/>
        <v>28566</v>
      </c>
      <c r="H122" s="391">
        <v>362</v>
      </c>
    </row>
    <row r="123" spans="1:8" x14ac:dyDescent="0.2">
      <c r="A123" s="385">
        <v>119</v>
      </c>
      <c r="B123" s="386">
        <f t="shared" si="10"/>
        <v>12.88</v>
      </c>
      <c r="C123" s="387">
        <v>41.1</v>
      </c>
      <c r="D123" s="388">
        <v>26330</v>
      </c>
      <c r="E123" s="389">
        <v>13821</v>
      </c>
      <c r="F123" s="388">
        <f t="shared" si="9"/>
        <v>39252</v>
      </c>
      <c r="G123" s="390">
        <f t="shared" si="7"/>
        <v>28566</v>
      </c>
      <c r="H123" s="391">
        <v>362</v>
      </c>
    </row>
    <row r="124" spans="1:8" x14ac:dyDescent="0.2">
      <c r="A124" s="385">
        <v>120</v>
      </c>
      <c r="B124" s="386">
        <f t="shared" si="10"/>
        <v>12.88</v>
      </c>
      <c r="C124" s="387">
        <v>41.1</v>
      </c>
      <c r="D124" s="388">
        <v>26330</v>
      </c>
      <c r="E124" s="389">
        <v>13821</v>
      </c>
      <c r="F124" s="388">
        <f t="shared" si="9"/>
        <v>39252</v>
      </c>
      <c r="G124" s="390">
        <f t="shared" si="7"/>
        <v>28566</v>
      </c>
      <c r="H124" s="391">
        <v>362</v>
      </c>
    </row>
    <row r="125" spans="1:8" x14ac:dyDescent="0.2">
      <c r="A125" s="385">
        <v>121</v>
      </c>
      <c r="B125" s="386">
        <f t="shared" si="10"/>
        <v>12.88</v>
      </c>
      <c r="C125" s="387">
        <v>41.1</v>
      </c>
      <c r="D125" s="388">
        <v>26330</v>
      </c>
      <c r="E125" s="389">
        <v>13821</v>
      </c>
      <c r="F125" s="388">
        <f t="shared" si="9"/>
        <v>39252</v>
      </c>
      <c r="G125" s="390">
        <f t="shared" si="7"/>
        <v>28566</v>
      </c>
      <c r="H125" s="391">
        <v>362</v>
      </c>
    </row>
    <row r="126" spans="1:8" x14ac:dyDescent="0.2">
      <c r="A126" s="385">
        <v>122</v>
      </c>
      <c r="B126" s="386">
        <f t="shared" si="10"/>
        <v>12.88</v>
      </c>
      <c r="C126" s="387">
        <v>41.1</v>
      </c>
      <c r="D126" s="388">
        <v>26330</v>
      </c>
      <c r="E126" s="389">
        <v>13821</v>
      </c>
      <c r="F126" s="388">
        <f t="shared" si="9"/>
        <v>39252</v>
      </c>
      <c r="G126" s="390">
        <f t="shared" si="7"/>
        <v>28566</v>
      </c>
      <c r="H126" s="391">
        <v>362</v>
      </c>
    </row>
    <row r="127" spans="1:8" x14ac:dyDescent="0.2">
      <c r="A127" s="385">
        <v>123</v>
      </c>
      <c r="B127" s="386">
        <f t="shared" si="10"/>
        <v>12.88</v>
      </c>
      <c r="C127" s="387">
        <v>41.1</v>
      </c>
      <c r="D127" s="388">
        <v>26330</v>
      </c>
      <c r="E127" s="389">
        <v>13821</v>
      </c>
      <c r="F127" s="388">
        <f t="shared" si="9"/>
        <v>39252</v>
      </c>
      <c r="G127" s="390">
        <f t="shared" si="7"/>
        <v>28566</v>
      </c>
      <c r="H127" s="391">
        <v>362</v>
      </c>
    </row>
    <row r="128" spans="1:8" x14ac:dyDescent="0.2">
      <c r="A128" s="385">
        <v>124</v>
      </c>
      <c r="B128" s="386">
        <f t="shared" si="10"/>
        <v>12.89</v>
      </c>
      <c r="C128" s="387">
        <v>41.1</v>
      </c>
      <c r="D128" s="388">
        <v>26330</v>
      </c>
      <c r="E128" s="389">
        <v>13821</v>
      </c>
      <c r="F128" s="388">
        <f t="shared" si="9"/>
        <v>39226</v>
      </c>
      <c r="G128" s="390">
        <f t="shared" si="7"/>
        <v>28547</v>
      </c>
      <c r="H128" s="391">
        <v>362</v>
      </c>
    </row>
    <row r="129" spans="1:8" x14ac:dyDescent="0.2">
      <c r="A129" s="385">
        <v>125</v>
      </c>
      <c r="B129" s="386">
        <f t="shared" si="10"/>
        <v>12.89</v>
      </c>
      <c r="C129" s="387">
        <v>41.1</v>
      </c>
      <c r="D129" s="388">
        <v>26330</v>
      </c>
      <c r="E129" s="389">
        <v>13821</v>
      </c>
      <c r="F129" s="388">
        <f t="shared" si="9"/>
        <v>39226</v>
      </c>
      <c r="G129" s="390">
        <f t="shared" si="7"/>
        <v>28547</v>
      </c>
      <c r="H129" s="391">
        <v>362</v>
      </c>
    </row>
    <row r="130" spans="1:8" x14ac:dyDescent="0.2">
      <c r="A130" s="385">
        <v>126</v>
      </c>
      <c r="B130" s="386">
        <f t="shared" si="10"/>
        <v>12.89</v>
      </c>
      <c r="C130" s="387">
        <v>41.1</v>
      </c>
      <c r="D130" s="388">
        <v>26330</v>
      </c>
      <c r="E130" s="389">
        <v>13821</v>
      </c>
      <c r="F130" s="388">
        <f t="shared" si="9"/>
        <v>39226</v>
      </c>
      <c r="G130" s="390">
        <f t="shared" si="7"/>
        <v>28547</v>
      </c>
      <c r="H130" s="391">
        <v>362</v>
      </c>
    </row>
    <row r="131" spans="1:8" x14ac:dyDescent="0.2">
      <c r="A131" s="385">
        <v>127</v>
      </c>
      <c r="B131" s="386">
        <f t="shared" si="10"/>
        <v>12.89</v>
      </c>
      <c r="C131" s="387">
        <v>41.1</v>
      </c>
      <c r="D131" s="388">
        <v>26330</v>
      </c>
      <c r="E131" s="389">
        <v>13821</v>
      </c>
      <c r="F131" s="388">
        <f t="shared" si="9"/>
        <v>39226</v>
      </c>
      <c r="G131" s="390">
        <f t="shared" si="7"/>
        <v>28547</v>
      </c>
      <c r="H131" s="391">
        <v>362</v>
      </c>
    </row>
    <row r="132" spans="1:8" x14ac:dyDescent="0.2">
      <c r="A132" s="385">
        <v>128</v>
      </c>
      <c r="B132" s="386">
        <f t="shared" si="10"/>
        <v>12.89</v>
      </c>
      <c r="C132" s="387">
        <v>41.1</v>
      </c>
      <c r="D132" s="388">
        <v>26330</v>
      </c>
      <c r="E132" s="389">
        <v>13821</v>
      </c>
      <c r="F132" s="388">
        <f t="shared" si="9"/>
        <v>39226</v>
      </c>
      <c r="G132" s="390">
        <f t="shared" si="7"/>
        <v>28547</v>
      </c>
      <c r="H132" s="391">
        <v>362</v>
      </c>
    </row>
    <row r="133" spans="1:8" x14ac:dyDescent="0.2">
      <c r="A133" s="385">
        <v>129</v>
      </c>
      <c r="B133" s="386">
        <f t="shared" si="10"/>
        <v>12.89</v>
      </c>
      <c r="C133" s="387">
        <v>41.1</v>
      </c>
      <c r="D133" s="388">
        <v>26330</v>
      </c>
      <c r="E133" s="389">
        <v>13821</v>
      </c>
      <c r="F133" s="388">
        <f t="shared" si="9"/>
        <v>39226</v>
      </c>
      <c r="G133" s="390">
        <f t="shared" si="7"/>
        <v>28547</v>
      </c>
      <c r="H133" s="391">
        <v>362</v>
      </c>
    </row>
    <row r="134" spans="1:8" x14ac:dyDescent="0.2">
      <c r="A134" s="385">
        <v>130</v>
      </c>
      <c r="B134" s="386">
        <f t="shared" si="10"/>
        <v>12.9</v>
      </c>
      <c r="C134" s="387">
        <v>41.1</v>
      </c>
      <c r="D134" s="388">
        <v>26330</v>
      </c>
      <c r="E134" s="389">
        <v>13821</v>
      </c>
      <c r="F134" s="388">
        <f t="shared" si="9"/>
        <v>39200</v>
      </c>
      <c r="G134" s="390">
        <f t="shared" si="7"/>
        <v>28528</v>
      </c>
      <c r="H134" s="391">
        <v>362</v>
      </c>
    </row>
    <row r="135" spans="1:8" x14ac:dyDescent="0.2">
      <c r="A135" s="385">
        <v>131</v>
      </c>
      <c r="B135" s="386">
        <f t="shared" si="10"/>
        <v>12.9</v>
      </c>
      <c r="C135" s="387">
        <v>41.1</v>
      </c>
      <c r="D135" s="388">
        <v>26330</v>
      </c>
      <c r="E135" s="389">
        <v>13821</v>
      </c>
      <c r="F135" s="388">
        <f t="shared" si="9"/>
        <v>39200</v>
      </c>
      <c r="G135" s="390">
        <f t="shared" si="7"/>
        <v>28528</v>
      </c>
      <c r="H135" s="391">
        <v>362</v>
      </c>
    </row>
    <row r="136" spans="1:8" x14ac:dyDescent="0.2">
      <c r="A136" s="385">
        <v>132</v>
      </c>
      <c r="B136" s="386">
        <f t="shared" si="10"/>
        <v>12.9</v>
      </c>
      <c r="C136" s="387">
        <v>41.1</v>
      </c>
      <c r="D136" s="388">
        <v>26330</v>
      </c>
      <c r="E136" s="389">
        <v>13821</v>
      </c>
      <c r="F136" s="388">
        <f t="shared" si="9"/>
        <v>39200</v>
      </c>
      <c r="G136" s="390">
        <f t="shared" si="7"/>
        <v>28528</v>
      </c>
      <c r="H136" s="391">
        <v>362</v>
      </c>
    </row>
    <row r="137" spans="1:8" x14ac:dyDescent="0.2">
      <c r="A137" s="385">
        <v>133</v>
      </c>
      <c r="B137" s="386">
        <f t="shared" si="10"/>
        <v>12.9</v>
      </c>
      <c r="C137" s="387">
        <v>41.1</v>
      </c>
      <c r="D137" s="388">
        <v>26330</v>
      </c>
      <c r="E137" s="389">
        <v>13821</v>
      </c>
      <c r="F137" s="388">
        <f t="shared" si="9"/>
        <v>39200</v>
      </c>
      <c r="G137" s="390">
        <f t="shared" si="7"/>
        <v>28528</v>
      </c>
      <c r="H137" s="391">
        <v>362</v>
      </c>
    </row>
    <row r="138" spans="1:8" x14ac:dyDescent="0.2">
      <c r="A138" s="385">
        <v>134</v>
      </c>
      <c r="B138" s="386">
        <f t="shared" si="10"/>
        <v>12.9</v>
      </c>
      <c r="C138" s="387">
        <v>41.1</v>
      </c>
      <c r="D138" s="388">
        <v>26330</v>
      </c>
      <c r="E138" s="389">
        <v>13821</v>
      </c>
      <c r="F138" s="388">
        <f t="shared" si="9"/>
        <v>39200</v>
      </c>
      <c r="G138" s="390">
        <f t="shared" si="7"/>
        <v>28528</v>
      </c>
      <c r="H138" s="391">
        <v>362</v>
      </c>
    </row>
    <row r="139" spans="1:8" x14ac:dyDescent="0.2">
      <c r="A139" s="385">
        <v>135</v>
      </c>
      <c r="B139" s="386">
        <f t="shared" si="10"/>
        <v>12.9</v>
      </c>
      <c r="C139" s="387">
        <v>41.1</v>
      </c>
      <c r="D139" s="388">
        <v>26330</v>
      </c>
      <c r="E139" s="389">
        <v>13821</v>
      </c>
      <c r="F139" s="388">
        <f t="shared" si="9"/>
        <v>39200</v>
      </c>
      <c r="G139" s="390">
        <f t="shared" si="7"/>
        <v>28528</v>
      </c>
      <c r="H139" s="391">
        <v>362</v>
      </c>
    </row>
    <row r="140" spans="1:8" x14ac:dyDescent="0.2">
      <c r="A140" s="385">
        <v>136</v>
      </c>
      <c r="B140" s="386">
        <f t="shared" si="10"/>
        <v>12.9</v>
      </c>
      <c r="C140" s="387">
        <v>41.1</v>
      </c>
      <c r="D140" s="388">
        <v>26330</v>
      </c>
      <c r="E140" s="389">
        <v>13821</v>
      </c>
      <c r="F140" s="388">
        <f t="shared" si="9"/>
        <v>39200</v>
      </c>
      <c r="G140" s="390">
        <f t="shared" si="7"/>
        <v>28528</v>
      </c>
      <c r="H140" s="391">
        <v>362</v>
      </c>
    </row>
    <row r="141" spans="1:8" x14ac:dyDescent="0.2">
      <c r="A141" s="385">
        <v>137</v>
      </c>
      <c r="B141" s="386">
        <f t="shared" si="10"/>
        <v>12.91</v>
      </c>
      <c r="C141" s="387">
        <v>41.1</v>
      </c>
      <c r="D141" s="388">
        <v>26330</v>
      </c>
      <c r="E141" s="389">
        <v>13821</v>
      </c>
      <c r="F141" s="388">
        <f t="shared" si="9"/>
        <v>39175</v>
      </c>
      <c r="G141" s="390">
        <f t="shared" si="7"/>
        <v>28509</v>
      </c>
      <c r="H141" s="391">
        <v>362</v>
      </c>
    </row>
    <row r="142" spans="1:8" x14ac:dyDescent="0.2">
      <c r="A142" s="385">
        <v>138</v>
      </c>
      <c r="B142" s="386">
        <f t="shared" si="10"/>
        <v>12.91</v>
      </c>
      <c r="C142" s="387">
        <v>41.1</v>
      </c>
      <c r="D142" s="388">
        <v>26330</v>
      </c>
      <c r="E142" s="389">
        <v>13821</v>
      </c>
      <c r="F142" s="388">
        <f t="shared" si="9"/>
        <v>39175</v>
      </c>
      <c r="G142" s="390">
        <f t="shared" si="7"/>
        <v>28509</v>
      </c>
      <c r="H142" s="391">
        <v>362</v>
      </c>
    </row>
    <row r="143" spans="1:8" x14ac:dyDescent="0.2">
      <c r="A143" s="385">
        <v>139</v>
      </c>
      <c r="B143" s="386">
        <f t="shared" si="10"/>
        <v>12.91</v>
      </c>
      <c r="C143" s="387">
        <v>41.1</v>
      </c>
      <c r="D143" s="388">
        <v>26330</v>
      </c>
      <c r="E143" s="389">
        <v>13821</v>
      </c>
      <c r="F143" s="388">
        <f t="shared" si="9"/>
        <v>39175</v>
      </c>
      <c r="G143" s="390">
        <f t="shared" si="7"/>
        <v>28509</v>
      </c>
      <c r="H143" s="391">
        <v>362</v>
      </c>
    </row>
    <row r="144" spans="1:8" x14ac:dyDescent="0.2">
      <c r="A144" s="385">
        <v>140</v>
      </c>
      <c r="B144" s="386">
        <f t="shared" si="10"/>
        <v>12.91</v>
      </c>
      <c r="C144" s="387">
        <v>41.1</v>
      </c>
      <c r="D144" s="388">
        <v>26330</v>
      </c>
      <c r="E144" s="389">
        <v>13821</v>
      </c>
      <c r="F144" s="388">
        <f t="shared" si="9"/>
        <v>39175</v>
      </c>
      <c r="G144" s="390">
        <f t="shared" ref="G144:G187" si="11">ROUND(12*(1/B144*D144+1/C144*E144),0)</f>
        <v>28509</v>
      </c>
      <c r="H144" s="391">
        <v>362</v>
      </c>
    </row>
    <row r="145" spans="1:8" x14ac:dyDescent="0.2">
      <c r="A145" s="385">
        <v>141</v>
      </c>
      <c r="B145" s="386">
        <f t="shared" si="10"/>
        <v>12.91</v>
      </c>
      <c r="C145" s="387">
        <v>41.1</v>
      </c>
      <c r="D145" s="388">
        <v>26330</v>
      </c>
      <c r="E145" s="389">
        <v>13821</v>
      </c>
      <c r="F145" s="388">
        <f t="shared" si="9"/>
        <v>39175</v>
      </c>
      <c r="G145" s="390">
        <f t="shared" si="11"/>
        <v>28509</v>
      </c>
      <c r="H145" s="391">
        <v>362</v>
      </c>
    </row>
    <row r="146" spans="1:8" x14ac:dyDescent="0.2">
      <c r="A146" s="385">
        <v>142</v>
      </c>
      <c r="B146" s="386">
        <f t="shared" si="10"/>
        <v>12.91</v>
      </c>
      <c r="C146" s="387">
        <v>41.1</v>
      </c>
      <c r="D146" s="388">
        <v>26330</v>
      </c>
      <c r="E146" s="389">
        <v>13821</v>
      </c>
      <c r="F146" s="388">
        <f t="shared" ref="F146:F187" si="12">ROUND(12*1.3614*(1/B146*D146+1/C146*E146)+H146,0)</f>
        <v>39175</v>
      </c>
      <c r="G146" s="390">
        <f t="shared" si="11"/>
        <v>28509</v>
      </c>
      <c r="H146" s="391">
        <v>362</v>
      </c>
    </row>
    <row r="147" spans="1:8" x14ac:dyDescent="0.2">
      <c r="A147" s="385">
        <v>143</v>
      </c>
      <c r="B147" s="386">
        <f t="shared" si="10"/>
        <v>12.91</v>
      </c>
      <c r="C147" s="387">
        <v>41.1</v>
      </c>
      <c r="D147" s="388">
        <v>26330</v>
      </c>
      <c r="E147" s="389">
        <v>13821</v>
      </c>
      <c r="F147" s="388">
        <f t="shared" si="12"/>
        <v>39175</v>
      </c>
      <c r="G147" s="390">
        <f t="shared" si="11"/>
        <v>28509</v>
      </c>
      <c r="H147" s="391">
        <v>362</v>
      </c>
    </row>
    <row r="148" spans="1:8" x14ac:dyDescent="0.2">
      <c r="A148" s="385">
        <v>144</v>
      </c>
      <c r="B148" s="386">
        <f t="shared" si="10"/>
        <v>12.92</v>
      </c>
      <c r="C148" s="387">
        <v>41.1</v>
      </c>
      <c r="D148" s="388">
        <v>26330</v>
      </c>
      <c r="E148" s="389">
        <v>13821</v>
      </c>
      <c r="F148" s="388">
        <f t="shared" si="12"/>
        <v>39149</v>
      </c>
      <c r="G148" s="390">
        <f t="shared" si="11"/>
        <v>28490</v>
      </c>
      <c r="H148" s="391">
        <v>362</v>
      </c>
    </row>
    <row r="149" spans="1:8" x14ac:dyDescent="0.2">
      <c r="A149" s="385">
        <v>145</v>
      </c>
      <c r="B149" s="386">
        <f t="shared" si="10"/>
        <v>12.92</v>
      </c>
      <c r="C149" s="387">
        <v>41.1</v>
      </c>
      <c r="D149" s="388">
        <v>26330</v>
      </c>
      <c r="E149" s="389">
        <v>13821</v>
      </c>
      <c r="F149" s="388">
        <f t="shared" si="12"/>
        <v>39149</v>
      </c>
      <c r="G149" s="390">
        <f t="shared" si="11"/>
        <v>28490</v>
      </c>
      <c r="H149" s="391">
        <v>362</v>
      </c>
    </row>
    <row r="150" spans="1:8" x14ac:dyDescent="0.2">
      <c r="A150" s="385">
        <v>146</v>
      </c>
      <c r="B150" s="386">
        <f t="shared" si="10"/>
        <v>12.92</v>
      </c>
      <c r="C150" s="387">
        <v>41.1</v>
      </c>
      <c r="D150" s="388">
        <v>26330</v>
      </c>
      <c r="E150" s="389">
        <v>13821</v>
      </c>
      <c r="F150" s="388">
        <f t="shared" si="12"/>
        <v>39149</v>
      </c>
      <c r="G150" s="390">
        <f t="shared" si="11"/>
        <v>28490</v>
      </c>
      <c r="H150" s="391">
        <v>362</v>
      </c>
    </row>
    <row r="151" spans="1:8" x14ac:dyDescent="0.2">
      <c r="A151" s="385">
        <v>147</v>
      </c>
      <c r="B151" s="386">
        <f t="shared" si="10"/>
        <v>12.92</v>
      </c>
      <c r="C151" s="387">
        <v>41.1</v>
      </c>
      <c r="D151" s="388">
        <v>26330</v>
      </c>
      <c r="E151" s="389">
        <v>13821</v>
      </c>
      <c r="F151" s="388">
        <f t="shared" si="12"/>
        <v>39149</v>
      </c>
      <c r="G151" s="390">
        <f t="shared" si="11"/>
        <v>28490</v>
      </c>
      <c r="H151" s="391">
        <v>362</v>
      </c>
    </row>
    <row r="152" spans="1:8" x14ac:dyDescent="0.2">
      <c r="A152" s="385">
        <v>148</v>
      </c>
      <c r="B152" s="386">
        <f t="shared" si="10"/>
        <v>12.92</v>
      </c>
      <c r="C152" s="387">
        <v>41.1</v>
      </c>
      <c r="D152" s="388">
        <v>26330</v>
      </c>
      <c r="E152" s="389">
        <v>13821</v>
      </c>
      <c r="F152" s="388">
        <f t="shared" si="12"/>
        <v>39149</v>
      </c>
      <c r="G152" s="390">
        <f t="shared" si="11"/>
        <v>28490</v>
      </c>
      <c r="H152" s="391">
        <v>362</v>
      </c>
    </row>
    <row r="153" spans="1:8" x14ac:dyDescent="0.2">
      <c r="A153" s="385">
        <v>149</v>
      </c>
      <c r="B153" s="386">
        <f t="shared" si="10"/>
        <v>12.92</v>
      </c>
      <c r="C153" s="387">
        <v>41.1</v>
      </c>
      <c r="D153" s="388">
        <v>26330</v>
      </c>
      <c r="E153" s="389">
        <v>13821</v>
      </c>
      <c r="F153" s="388">
        <f t="shared" si="12"/>
        <v>39149</v>
      </c>
      <c r="G153" s="390">
        <f t="shared" si="11"/>
        <v>28490</v>
      </c>
      <c r="H153" s="391">
        <v>362</v>
      </c>
    </row>
    <row r="154" spans="1:8" x14ac:dyDescent="0.2">
      <c r="A154" s="385">
        <v>150</v>
      </c>
      <c r="B154" s="386">
        <f t="shared" si="10"/>
        <v>12.93</v>
      </c>
      <c r="C154" s="387">
        <v>41.1</v>
      </c>
      <c r="D154" s="388">
        <v>26330</v>
      </c>
      <c r="E154" s="389">
        <v>13821</v>
      </c>
      <c r="F154" s="388">
        <f t="shared" si="12"/>
        <v>39123</v>
      </c>
      <c r="G154" s="390">
        <f t="shared" si="11"/>
        <v>28472</v>
      </c>
      <c r="H154" s="391">
        <v>362</v>
      </c>
    </row>
    <row r="155" spans="1:8" x14ac:dyDescent="0.2">
      <c r="A155" s="385">
        <v>151</v>
      </c>
      <c r="B155" s="386">
        <f t="shared" si="10"/>
        <v>12.93</v>
      </c>
      <c r="C155" s="387">
        <v>41.1</v>
      </c>
      <c r="D155" s="388">
        <v>26330</v>
      </c>
      <c r="E155" s="389">
        <v>13821</v>
      </c>
      <c r="F155" s="388">
        <f t="shared" si="12"/>
        <v>39123</v>
      </c>
      <c r="G155" s="390">
        <f t="shared" si="11"/>
        <v>28472</v>
      </c>
      <c r="H155" s="391">
        <v>362</v>
      </c>
    </row>
    <row r="156" spans="1:8" x14ac:dyDescent="0.2">
      <c r="A156" s="385">
        <v>152</v>
      </c>
      <c r="B156" s="386">
        <f t="shared" si="10"/>
        <v>12.93</v>
      </c>
      <c r="C156" s="387">
        <v>41.1</v>
      </c>
      <c r="D156" s="388">
        <v>26330</v>
      </c>
      <c r="E156" s="389">
        <v>13821</v>
      </c>
      <c r="F156" s="388">
        <f t="shared" si="12"/>
        <v>39123</v>
      </c>
      <c r="G156" s="390">
        <f t="shared" si="11"/>
        <v>28472</v>
      </c>
      <c r="H156" s="391">
        <v>362</v>
      </c>
    </row>
    <row r="157" spans="1:8" x14ac:dyDescent="0.2">
      <c r="A157" s="385">
        <v>153</v>
      </c>
      <c r="B157" s="386">
        <f t="shared" si="10"/>
        <v>12.93</v>
      </c>
      <c r="C157" s="387">
        <v>41.1</v>
      </c>
      <c r="D157" s="388">
        <v>26330</v>
      </c>
      <c r="E157" s="389">
        <v>13821</v>
      </c>
      <c r="F157" s="388">
        <f t="shared" si="12"/>
        <v>39123</v>
      </c>
      <c r="G157" s="390">
        <f t="shared" si="11"/>
        <v>28472</v>
      </c>
      <c r="H157" s="391">
        <v>362</v>
      </c>
    </row>
    <row r="158" spans="1:8" x14ac:dyDescent="0.2">
      <c r="A158" s="385">
        <v>154</v>
      </c>
      <c r="B158" s="386">
        <f t="shared" si="10"/>
        <v>12.93</v>
      </c>
      <c r="C158" s="387">
        <v>41.1</v>
      </c>
      <c r="D158" s="388">
        <v>26330</v>
      </c>
      <c r="E158" s="389">
        <v>13821</v>
      </c>
      <c r="F158" s="388">
        <f t="shared" si="12"/>
        <v>39123</v>
      </c>
      <c r="G158" s="390">
        <f t="shared" si="11"/>
        <v>28472</v>
      </c>
      <c r="H158" s="391">
        <v>362</v>
      </c>
    </row>
    <row r="159" spans="1:8" x14ac:dyDescent="0.2">
      <c r="A159" s="385">
        <v>155</v>
      </c>
      <c r="B159" s="386">
        <f t="shared" si="10"/>
        <v>12.93</v>
      </c>
      <c r="C159" s="387">
        <v>41.1</v>
      </c>
      <c r="D159" s="388">
        <v>26330</v>
      </c>
      <c r="E159" s="389">
        <v>13821</v>
      </c>
      <c r="F159" s="388">
        <f t="shared" si="12"/>
        <v>39123</v>
      </c>
      <c r="G159" s="390">
        <f t="shared" si="11"/>
        <v>28472</v>
      </c>
      <c r="H159" s="391">
        <v>362</v>
      </c>
    </row>
    <row r="160" spans="1:8" x14ac:dyDescent="0.2">
      <c r="A160" s="385">
        <v>156</v>
      </c>
      <c r="B160" s="386">
        <f t="shared" si="10"/>
        <v>12.93</v>
      </c>
      <c r="C160" s="387">
        <v>41.1</v>
      </c>
      <c r="D160" s="388">
        <v>26330</v>
      </c>
      <c r="E160" s="389">
        <v>13821</v>
      </c>
      <c r="F160" s="388">
        <f t="shared" si="12"/>
        <v>39123</v>
      </c>
      <c r="G160" s="390">
        <f t="shared" si="11"/>
        <v>28472</v>
      </c>
      <c r="H160" s="391">
        <v>362</v>
      </c>
    </row>
    <row r="161" spans="1:8" x14ac:dyDescent="0.2">
      <c r="A161" s="385">
        <v>157</v>
      </c>
      <c r="B161" s="386">
        <f t="shared" si="10"/>
        <v>12.94</v>
      </c>
      <c r="C161" s="387">
        <v>41.1</v>
      </c>
      <c r="D161" s="388">
        <v>26330</v>
      </c>
      <c r="E161" s="389">
        <v>13821</v>
      </c>
      <c r="F161" s="388">
        <f t="shared" si="12"/>
        <v>39097</v>
      </c>
      <c r="G161" s="390">
        <f t="shared" si="11"/>
        <v>28453</v>
      </c>
      <c r="H161" s="391">
        <v>362</v>
      </c>
    </row>
    <row r="162" spans="1:8" x14ac:dyDescent="0.2">
      <c r="A162" s="385">
        <v>158</v>
      </c>
      <c r="B162" s="386">
        <f t="shared" si="10"/>
        <v>12.94</v>
      </c>
      <c r="C162" s="387">
        <v>41.1</v>
      </c>
      <c r="D162" s="388">
        <v>26330</v>
      </c>
      <c r="E162" s="389">
        <v>13821</v>
      </c>
      <c r="F162" s="388">
        <f t="shared" si="12"/>
        <v>39097</v>
      </c>
      <c r="G162" s="390">
        <f t="shared" si="11"/>
        <v>28453</v>
      </c>
      <c r="H162" s="391">
        <v>362</v>
      </c>
    </row>
    <row r="163" spans="1:8" x14ac:dyDescent="0.2">
      <c r="A163" s="385">
        <v>159</v>
      </c>
      <c r="B163" s="386">
        <f t="shared" si="10"/>
        <v>12.94</v>
      </c>
      <c r="C163" s="387">
        <v>41.1</v>
      </c>
      <c r="D163" s="388">
        <v>26330</v>
      </c>
      <c r="E163" s="389">
        <v>13821</v>
      </c>
      <c r="F163" s="388">
        <f t="shared" si="12"/>
        <v>39097</v>
      </c>
      <c r="G163" s="390">
        <f t="shared" si="11"/>
        <v>28453</v>
      </c>
      <c r="H163" s="391">
        <v>362</v>
      </c>
    </row>
    <row r="164" spans="1:8" x14ac:dyDescent="0.2">
      <c r="A164" s="385">
        <v>160</v>
      </c>
      <c r="B164" s="386">
        <f t="shared" si="10"/>
        <v>12.94</v>
      </c>
      <c r="C164" s="387">
        <v>41.1</v>
      </c>
      <c r="D164" s="388">
        <v>26330</v>
      </c>
      <c r="E164" s="389">
        <v>13821</v>
      </c>
      <c r="F164" s="388">
        <f t="shared" si="12"/>
        <v>39097</v>
      </c>
      <c r="G164" s="390">
        <f t="shared" si="11"/>
        <v>28453</v>
      </c>
      <c r="H164" s="391">
        <v>362</v>
      </c>
    </row>
    <row r="165" spans="1:8" x14ac:dyDescent="0.2">
      <c r="A165" s="385">
        <v>161</v>
      </c>
      <c r="B165" s="386">
        <f t="shared" si="10"/>
        <v>12.94</v>
      </c>
      <c r="C165" s="387">
        <v>41.1</v>
      </c>
      <c r="D165" s="388">
        <v>26330</v>
      </c>
      <c r="E165" s="389">
        <v>13821</v>
      </c>
      <c r="F165" s="388">
        <f t="shared" si="12"/>
        <v>39097</v>
      </c>
      <c r="G165" s="390">
        <f t="shared" si="11"/>
        <v>28453</v>
      </c>
      <c r="H165" s="391">
        <v>362</v>
      </c>
    </row>
    <row r="166" spans="1:8" x14ac:dyDescent="0.2">
      <c r="A166" s="385">
        <v>162</v>
      </c>
      <c r="B166" s="386">
        <f t="shared" si="10"/>
        <v>12.94</v>
      </c>
      <c r="C166" s="387">
        <v>41.1</v>
      </c>
      <c r="D166" s="388">
        <v>26330</v>
      </c>
      <c r="E166" s="389">
        <v>13821</v>
      </c>
      <c r="F166" s="388">
        <f t="shared" si="12"/>
        <v>39097</v>
      </c>
      <c r="G166" s="390">
        <f t="shared" si="11"/>
        <v>28453</v>
      </c>
      <c r="H166" s="391">
        <v>362</v>
      </c>
    </row>
    <row r="167" spans="1:8" x14ac:dyDescent="0.2">
      <c r="A167" s="385">
        <v>163</v>
      </c>
      <c r="B167" s="386">
        <f t="shared" si="10"/>
        <v>12.94</v>
      </c>
      <c r="C167" s="387">
        <v>41.1</v>
      </c>
      <c r="D167" s="388">
        <v>26330</v>
      </c>
      <c r="E167" s="389">
        <v>13821</v>
      </c>
      <c r="F167" s="388">
        <f t="shared" si="12"/>
        <v>39097</v>
      </c>
      <c r="G167" s="390">
        <f t="shared" si="11"/>
        <v>28453</v>
      </c>
      <c r="H167" s="391">
        <v>362</v>
      </c>
    </row>
    <row r="168" spans="1:8" x14ac:dyDescent="0.2">
      <c r="A168" s="385">
        <v>164</v>
      </c>
      <c r="B168" s="386">
        <f t="shared" si="10"/>
        <v>12.95</v>
      </c>
      <c r="C168" s="387">
        <v>41.1</v>
      </c>
      <c r="D168" s="388">
        <v>26330</v>
      </c>
      <c r="E168" s="389">
        <v>13821</v>
      </c>
      <c r="F168" s="388">
        <f t="shared" si="12"/>
        <v>39072</v>
      </c>
      <c r="G168" s="390">
        <f t="shared" si="11"/>
        <v>28434</v>
      </c>
      <c r="H168" s="391">
        <v>362</v>
      </c>
    </row>
    <row r="169" spans="1:8" x14ac:dyDescent="0.2">
      <c r="A169" s="385">
        <v>165</v>
      </c>
      <c r="B169" s="386">
        <f t="shared" si="10"/>
        <v>12.95</v>
      </c>
      <c r="C169" s="387">
        <v>41.1</v>
      </c>
      <c r="D169" s="388">
        <v>26330</v>
      </c>
      <c r="E169" s="389">
        <v>13821</v>
      </c>
      <c r="F169" s="388">
        <f t="shared" si="12"/>
        <v>39072</v>
      </c>
      <c r="G169" s="390">
        <f t="shared" si="11"/>
        <v>28434</v>
      </c>
      <c r="H169" s="391">
        <v>362</v>
      </c>
    </row>
    <row r="170" spans="1:8" x14ac:dyDescent="0.2">
      <c r="A170" s="385">
        <v>166</v>
      </c>
      <c r="B170" s="386">
        <f t="shared" si="10"/>
        <v>12.95</v>
      </c>
      <c r="C170" s="387">
        <v>41.1</v>
      </c>
      <c r="D170" s="388">
        <v>26330</v>
      </c>
      <c r="E170" s="389">
        <v>13821</v>
      </c>
      <c r="F170" s="388">
        <f t="shared" si="12"/>
        <v>39072</v>
      </c>
      <c r="G170" s="390">
        <f t="shared" si="11"/>
        <v>28434</v>
      </c>
      <c r="H170" s="391">
        <v>362</v>
      </c>
    </row>
    <row r="171" spans="1:8" x14ac:dyDescent="0.2">
      <c r="A171" s="385">
        <v>167</v>
      </c>
      <c r="B171" s="386">
        <f t="shared" si="10"/>
        <v>12.95</v>
      </c>
      <c r="C171" s="387">
        <v>41.1</v>
      </c>
      <c r="D171" s="388">
        <v>26330</v>
      </c>
      <c r="E171" s="389">
        <v>13821</v>
      </c>
      <c r="F171" s="388">
        <f t="shared" si="12"/>
        <v>39072</v>
      </c>
      <c r="G171" s="390">
        <f t="shared" si="11"/>
        <v>28434</v>
      </c>
      <c r="H171" s="391">
        <v>362</v>
      </c>
    </row>
    <row r="172" spans="1:8" x14ac:dyDescent="0.2">
      <c r="A172" s="385">
        <v>168</v>
      </c>
      <c r="B172" s="386">
        <f t="shared" si="10"/>
        <v>12.95</v>
      </c>
      <c r="C172" s="387">
        <v>41.1</v>
      </c>
      <c r="D172" s="388">
        <v>26330</v>
      </c>
      <c r="E172" s="389">
        <v>13821</v>
      </c>
      <c r="F172" s="388">
        <f t="shared" si="12"/>
        <v>39072</v>
      </c>
      <c r="G172" s="390">
        <f t="shared" si="11"/>
        <v>28434</v>
      </c>
      <c r="H172" s="391">
        <v>362</v>
      </c>
    </row>
    <row r="173" spans="1:8" x14ac:dyDescent="0.2">
      <c r="A173" s="385">
        <v>169</v>
      </c>
      <c r="B173" s="386">
        <f t="shared" si="10"/>
        <v>12.95</v>
      </c>
      <c r="C173" s="387">
        <v>41.1</v>
      </c>
      <c r="D173" s="388">
        <v>26330</v>
      </c>
      <c r="E173" s="389">
        <v>13821</v>
      </c>
      <c r="F173" s="388">
        <f t="shared" si="12"/>
        <v>39072</v>
      </c>
      <c r="G173" s="390">
        <f t="shared" si="11"/>
        <v>28434</v>
      </c>
      <c r="H173" s="391">
        <v>362</v>
      </c>
    </row>
    <row r="174" spans="1:8" x14ac:dyDescent="0.2">
      <c r="A174" s="385">
        <v>170</v>
      </c>
      <c r="B174" s="386">
        <f t="shared" si="10"/>
        <v>12.96</v>
      </c>
      <c r="C174" s="387">
        <v>41.1</v>
      </c>
      <c r="D174" s="388">
        <v>26330</v>
      </c>
      <c r="E174" s="389">
        <v>13821</v>
      </c>
      <c r="F174" s="388">
        <f t="shared" si="12"/>
        <v>39046</v>
      </c>
      <c r="G174" s="390">
        <f t="shared" si="11"/>
        <v>28415</v>
      </c>
      <c r="H174" s="391">
        <v>362</v>
      </c>
    </row>
    <row r="175" spans="1:8" x14ac:dyDescent="0.2">
      <c r="A175" s="385">
        <v>171</v>
      </c>
      <c r="B175" s="386">
        <f t="shared" si="10"/>
        <v>12.96</v>
      </c>
      <c r="C175" s="387">
        <v>41.1</v>
      </c>
      <c r="D175" s="388">
        <v>26330</v>
      </c>
      <c r="E175" s="389">
        <v>13821</v>
      </c>
      <c r="F175" s="388">
        <f t="shared" si="12"/>
        <v>39046</v>
      </c>
      <c r="G175" s="390">
        <f t="shared" si="11"/>
        <v>28415</v>
      </c>
      <c r="H175" s="391">
        <v>362</v>
      </c>
    </row>
    <row r="176" spans="1:8" x14ac:dyDescent="0.2">
      <c r="A176" s="385">
        <v>172</v>
      </c>
      <c r="B176" s="386">
        <f t="shared" si="10"/>
        <v>12.96</v>
      </c>
      <c r="C176" s="387">
        <v>41.1</v>
      </c>
      <c r="D176" s="388">
        <v>26330</v>
      </c>
      <c r="E176" s="389">
        <v>13821</v>
      </c>
      <c r="F176" s="388">
        <f t="shared" si="12"/>
        <v>39046</v>
      </c>
      <c r="G176" s="390">
        <f t="shared" si="11"/>
        <v>28415</v>
      </c>
      <c r="H176" s="391">
        <v>362</v>
      </c>
    </row>
    <row r="177" spans="1:8" x14ac:dyDescent="0.2">
      <c r="A177" s="385">
        <v>173</v>
      </c>
      <c r="B177" s="386">
        <f t="shared" si="10"/>
        <v>12.96</v>
      </c>
      <c r="C177" s="387">
        <v>41.1</v>
      </c>
      <c r="D177" s="388">
        <v>26330</v>
      </c>
      <c r="E177" s="389">
        <v>13821</v>
      </c>
      <c r="F177" s="388">
        <f t="shared" si="12"/>
        <v>39046</v>
      </c>
      <c r="G177" s="390">
        <f t="shared" si="11"/>
        <v>28415</v>
      </c>
      <c r="H177" s="391">
        <v>362</v>
      </c>
    </row>
    <row r="178" spans="1:8" x14ac:dyDescent="0.2">
      <c r="A178" s="385">
        <v>174</v>
      </c>
      <c r="B178" s="386">
        <f t="shared" si="10"/>
        <v>12.96</v>
      </c>
      <c r="C178" s="387">
        <v>41.1</v>
      </c>
      <c r="D178" s="388">
        <v>26330</v>
      </c>
      <c r="E178" s="389">
        <v>13821</v>
      </c>
      <c r="F178" s="388">
        <f t="shared" si="12"/>
        <v>39046</v>
      </c>
      <c r="G178" s="390">
        <f t="shared" si="11"/>
        <v>28415</v>
      </c>
      <c r="H178" s="391">
        <v>362</v>
      </c>
    </row>
    <row r="179" spans="1:8" x14ac:dyDescent="0.2">
      <c r="A179" s="385">
        <v>175</v>
      </c>
      <c r="B179" s="386">
        <f t="shared" si="10"/>
        <v>12.96</v>
      </c>
      <c r="C179" s="387">
        <v>41.1</v>
      </c>
      <c r="D179" s="388">
        <v>26330</v>
      </c>
      <c r="E179" s="389">
        <v>13821</v>
      </c>
      <c r="F179" s="388">
        <f t="shared" si="12"/>
        <v>39046</v>
      </c>
      <c r="G179" s="390">
        <f t="shared" si="11"/>
        <v>28415</v>
      </c>
      <c r="H179" s="391">
        <v>362</v>
      </c>
    </row>
    <row r="180" spans="1:8" x14ac:dyDescent="0.2">
      <c r="A180" s="385">
        <v>176</v>
      </c>
      <c r="B180" s="386">
        <f t="shared" ref="B180:B187" si="13">ROUND(0.0015*A180+12.7,2)</f>
        <v>12.96</v>
      </c>
      <c r="C180" s="387">
        <v>41.1</v>
      </c>
      <c r="D180" s="388">
        <v>26330</v>
      </c>
      <c r="E180" s="389">
        <v>13821</v>
      </c>
      <c r="F180" s="388">
        <f t="shared" si="12"/>
        <v>39046</v>
      </c>
      <c r="G180" s="390">
        <f t="shared" si="11"/>
        <v>28415</v>
      </c>
      <c r="H180" s="391">
        <v>362</v>
      </c>
    </row>
    <row r="181" spans="1:8" x14ac:dyDescent="0.2">
      <c r="A181" s="385">
        <v>177</v>
      </c>
      <c r="B181" s="386">
        <f t="shared" si="13"/>
        <v>12.97</v>
      </c>
      <c r="C181" s="387">
        <v>41.1</v>
      </c>
      <c r="D181" s="388">
        <v>26330</v>
      </c>
      <c r="E181" s="389">
        <v>13821</v>
      </c>
      <c r="F181" s="388">
        <f t="shared" si="12"/>
        <v>39021</v>
      </c>
      <c r="G181" s="390">
        <f t="shared" si="11"/>
        <v>28396</v>
      </c>
      <c r="H181" s="391">
        <v>362</v>
      </c>
    </row>
    <row r="182" spans="1:8" x14ac:dyDescent="0.2">
      <c r="A182" s="385">
        <v>178</v>
      </c>
      <c r="B182" s="386">
        <f t="shared" si="13"/>
        <v>12.97</v>
      </c>
      <c r="C182" s="387">
        <v>41.1</v>
      </c>
      <c r="D182" s="388">
        <v>26330</v>
      </c>
      <c r="E182" s="389">
        <v>13821</v>
      </c>
      <c r="F182" s="388">
        <f t="shared" si="12"/>
        <v>39021</v>
      </c>
      <c r="G182" s="390">
        <f t="shared" si="11"/>
        <v>28396</v>
      </c>
      <c r="H182" s="391">
        <v>362</v>
      </c>
    </row>
    <row r="183" spans="1:8" x14ac:dyDescent="0.2">
      <c r="A183" s="385">
        <v>179</v>
      </c>
      <c r="B183" s="386">
        <f t="shared" si="13"/>
        <v>12.97</v>
      </c>
      <c r="C183" s="387">
        <v>41.1</v>
      </c>
      <c r="D183" s="388">
        <v>26330</v>
      </c>
      <c r="E183" s="389">
        <v>13821</v>
      </c>
      <c r="F183" s="388">
        <f t="shared" si="12"/>
        <v>39021</v>
      </c>
      <c r="G183" s="390">
        <f t="shared" si="11"/>
        <v>28396</v>
      </c>
      <c r="H183" s="391">
        <v>362</v>
      </c>
    </row>
    <row r="184" spans="1:8" x14ac:dyDescent="0.2">
      <c r="A184" s="385">
        <v>180</v>
      </c>
      <c r="B184" s="386">
        <f t="shared" si="13"/>
        <v>12.97</v>
      </c>
      <c r="C184" s="387">
        <v>41.1</v>
      </c>
      <c r="D184" s="388">
        <v>26330</v>
      </c>
      <c r="E184" s="389">
        <v>13821</v>
      </c>
      <c r="F184" s="388">
        <f t="shared" si="12"/>
        <v>39021</v>
      </c>
      <c r="G184" s="390">
        <f t="shared" si="11"/>
        <v>28396</v>
      </c>
      <c r="H184" s="391">
        <v>362</v>
      </c>
    </row>
    <row r="185" spans="1:8" x14ac:dyDescent="0.2">
      <c r="A185" s="385">
        <v>181</v>
      </c>
      <c r="B185" s="386">
        <f t="shared" si="13"/>
        <v>12.97</v>
      </c>
      <c r="C185" s="387">
        <v>41.1</v>
      </c>
      <c r="D185" s="388">
        <v>26330</v>
      </c>
      <c r="E185" s="389">
        <v>13821</v>
      </c>
      <c r="F185" s="388">
        <f t="shared" si="12"/>
        <v>39021</v>
      </c>
      <c r="G185" s="390">
        <f t="shared" si="11"/>
        <v>28396</v>
      </c>
      <c r="H185" s="391">
        <v>362</v>
      </c>
    </row>
    <row r="186" spans="1:8" x14ac:dyDescent="0.2">
      <c r="A186" s="385">
        <v>182</v>
      </c>
      <c r="B186" s="386">
        <f t="shared" si="13"/>
        <v>12.97</v>
      </c>
      <c r="C186" s="387">
        <v>41.1</v>
      </c>
      <c r="D186" s="388">
        <v>26330</v>
      </c>
      <c r="E186" s="389">
        <v>13821</v>
      </c>
      <c r="F186" s="388">
        <f t="shared" si="12"/>
        <v>39021</v>
      </c>
      <c r="G186" s="390">
        <f t="shared" si="11"/>
        <v>28396</v>
      </c>
      <c r="H186" s="391">
        <v>362</v>
      </c>
    </row>
    <row r="187" spans="1:8" ht="13.5" thickBot="1" x14ac:dyDescent="0.25">
      <c r="A187" s="392">
        <v>183</v>
      </c>
      <c r="B187" s="393">
        <f t="shared" si="13"/>
        <v>12.97</v>
      </c>
      <c r="C187" s="394">
        <v>41.1</v>
      </c>
      <c r="D187" s="395">
        <v>26330</v>
      </c>
      <c r="E187" s="396">
        <v>13821</v>
      </c>
      <c r="F187" s="395">
        <f t="shared" si="12"/>
        <v>39021</v>
      </c>
      <c r="G187" s="397">
        <f t="shared" si="11"/>
        <v>28396</v>
      </c>
      <c r="H187" s="398">
        <v>362</v>
      </c>
    </row>
  </sheetData>
  <mergeCells count="2">
    <mergeCell ref="A13:B13"/>
    <mergeCell ref="G14:H14"/>
  </mergeCells>
  <pageMargins left="0.39370078740157483" right="0.19685039370078741" top="0.98425196850393704" bottom="0.98425196850393704" header="0.51181102362204722" footer="0.51181102362204722"/>
  <pageSetup paperSize="9" fitToHeight="12" orientation="portrait" r:id="rId1"/>
  <headerFooter alignWithMargins="0">
    <oddHeader>&amp;LKrajský úřad Plzeňského kraje&amp;R3. 3. 2017</oddHead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7"/>
  <sheetViews>
    <sheetView workbookViewId="0">
      <pane ySplit="15" topLeftCell="A16" activePane="bottomLeft" state="frozenSplit"/>
      <selection activeCell="J36" sqref="J36"/>
      <selection pane="bottomLeft" activeCell="C17" sqref="C17"/>
    </sheetView>
  </sheetViews>
  <sheetFormatPr defaultRowHeight="12.75" x14ac:dyDescent="0.2"/>
  <cols>
    <col min="1" max="1" width="10" style="402" customWidth="1"/>
    <col min="2" max="2" width="9.5703125" style="402" customWidth="1"/>
    <col min="3" max="3" width="10.85546875" style="402" customWidth="1"/>
    <col min="4" max="4" width="14.7109375" style="402" customWidth="1"/>
    <col min="5" max="5" width="14.140625" style="402" customWidth="1"/>
    <col min="6" max="6" width="11.5703125" style="402" customWidth="1"/>
    <col min="7" max="7" width="11.42578125" style="402" customWidth="1"/>
    <col min="8" max="8" width="9.28515625" style="402" bestFit="1" customWidth="1"/>
    <col min="9" max="9" width="16.140625" style="402" customWidth="1"/>
    <col min="10" max="16384" width="9.140625" style="402"/>
  </cols>
  <sheetData>
    <row r="1" spans="1:9" x14ac:dyDescent="0.2">
      <c r="H1" s="402" t="s">
        <v>673</v>
      </c>
    </row>
    <row r="2" spans="1:9" ht="4.5" customHeight="1" x14ac:dyDescent="0.2"/>
    <row r="3" spans="1:9" ht="20.25" x14ac:dyDescent="0.3">
      <c r="A3" s="403" t="s">
        <v>667</v>
      </c>
      <c r="C3" s="404"/>
      <c r="D3" s="405"/>
      <c r="E3" s="405"/>
      <c r="F3" s="405"/>
      <c r="G3" s="405"/>
      <c r="H3" s="406"/>
      <c r="I3" s="406"/>
    </row>
    <row r="4" spans="1:9" ht="15" x14ac:dyDescent="0.25">
      <c r="A4" s="407" t="s">
        <v>674</v>
      </c>
      <c r="B4" s="408"/>
      <c r="C4" s="408"/>
      <c r="D4" s="408"/>
      <c r="E4" s="408"/>
      <c r="F4" s="408"/>
      <c r="G4" s="408"/>
      <c r="I4" s="406"/>
    </row>
    <row r="5" spans="1:9" ht="6.75" customHeight="1" x14ac:dyDescent="0.25">
      <c r="A5" s="407"/>
      <c r="B5" s="408"/>
      <c r="C5" s="408"/>
      <c r="D5" s="408"/>
      <c r="E5" s="408"/>
      <c r="F5" s="408"/>
      <c r="G5" s="408"/>
      <c r="I5" s="406"/>
    </row>
    <row r="6" spans="1:9" ht="15.75" x14ac:dyDescent="0.25">
      <c r="A6" s="409"/>
      <c r="B6" s="410"/>
      <c r="C6" s="411" t="s">
        <v>7</v>
      </c>
      <c r="D6" s="412"/>
      <c r="E6" s="412"/>
      <c r="F6" s="412" t="s">
        <v>8</v>
      </c>
      <c r="G6" s="412"/>
      <c r="I6" s="406"/>
    </row>
    <row r="7" spans="1:9" ht="15.75" x14ac:dyDescent="0.25">
      <c r="A7" s="413" t="s">
        <v>657</v>
      </c>
      <c r="B7" s="410"/>
      <c r="C7" s="414">
        <v>18</v>
      </c>
      <c r="D7" s="414"/>
      <c r="E7" s="414"/>
      <c r="F7" s="414">
        <v>64.7</v>
      </c>
      <c r="G7" s="415"/>
      <c r="I7" s="406"/>
    </row>
    <row r="8" spans="1:9" ht="15.75" x14ac:dyDescent="0.25">
      <c r="A8" s="413" t="s">
        <v>658</v>
      </c>
      <c r="B8" s="410"/>
      <c r="C8" s="414" t="s">
        <v>675</v>
      </c>
      <c r="D8" s="415"/>
      <c r="E8" s="415"/>
      <c r="F8" s="415" t="s">
        <v>676</v>
      </c>
      <c r="G8" s="415"/>
      <c r="I8" s="406"/>
    </row>
    <row r="9" spans="1:9" ht="15.75" x14ac:dyDescent="0.25">
      <c r="A9" s="413" t="s">
        <v>660</v>
      </c>
      <c r="B9" s="410"/>
      <c r="C9" s="414" t="s">
        <v>677</v>
      </c>
      <c r="D9" s="415"/>
      <c r="E9" s="415"/>
      <c r="F9" s="415" t="s">
        <v>676</v>
      </c>
      <c r="G9" s="415"/>
      <c r="I9" s="406"/>
    </row>
    <row r="10" spans="1:9" ht="15.75" x14ac:dyDescent="0.25">
      <c r="A10" s="413" t="s">
        <v>661</v>
      </c>
      <c r="B10" s="410"/>
      <c r="C10" s="414" t="s">
        <v>45</v>
      </c>
      <c r="D10" s="415"/>
      <c r="E10" s="415"/>
      <c r="F10" s="415" t="s">
        <v>676</v>
      </c>
      <c r="G10" s="415"/>
      <c r="I10" s="406"/>
    </row>
    <row r="11" spans="1:9" ht="15.75" x14ac:dyDescent="0.25">
      <c r="A11" s="413" t="s">
        <v>662</v>
      </c>
      <c r="B11" s="410"/>
      <c r="C11" s="414" t="s">
        <v>47</v>
      </c>
      <c r="D11" s="415"/>
      <c r="E11" s="415"/>
      <c r="F11" s="415" t="s">
        <v>676</v>
      </c>
      <c r="G11" s="415"/>
      <c r="I11" s="406"/>
    </row>
    <row r="12" spans="1:9" ht="15.75" x14ac:dyDescent="0.25">
      <c r="A12" s="413" t="s">
        <v>663</v>
      </c>
      <c r="B12" s="410"/>
      <c r="C12" s="414" t="s">
        <v>47</v>
      </c>
      <c r="D12" s="414"/>
      <c r="E12" s="414"/>
      <c r="F12" s="414">
        <v>74.16</v>
      </c>
      <c r="G12" s="415"/>
      <c r="I12" s="406"/>
    </row>
    <row r="13" spans="1:9" ht="6" customHeight="1" thickBot="1" x14ac:dyDescent="0.25">
      <c r="A13" s="597"/>
      <c r="B13" s="597"/>
      <c r="C13" s="416"/>
      <c r="D13" s="417"/>
      <c r="E13" s="417"/>
      <c r="F13" s="417"/>
      <c r="G13" s="417"/>
      <c r="I13" s="406"/>
    </row>
    <row r="14" spans="1:9" ht="15.75" x14ac:dyDescent="0.2">
      <c r="A14" s="418"/>
      <c r="B14" s="419" t="s">
        <v>1</v>
      </c>
      <c r="C14" s="420"/>
      <c r="D14" s="421" t="s">
        <v>2</v>
      </c>
      <c r="E14" s="422"/>
      <c r="F14" s="422" t="s">
        <v>3</v>
      </c>
      <c r="G14" s="598" t="s">
        <v>4</v>
      </c>
      <c r="H14" s="599"/>
    </row>
    <row r="15" spans="1:9" ht="45.75" thickBot="1" x14ac:dyDescent="0.25">
      <c r="A15" s="423" t="s">
        <v>664</v>
      </c>
      <c r="B15" s="424" t="s">
        <v>7</v>
      </c>
      <c r="C15" s="425" t="s">
        <v>8</v>
      </c>
      <c r="D15" s="426" t="s">
        <v>9</v>
      </c>
      <c r="E15" s="426" t="s">
        <v>665</v>
      </c>
      <c r="F15" s="427" t="s">
        <v>3</v>
      </c>
      <c r="G15" s="428" t="s">
        <v>12</v>
      </c>
      <c r="H15" s="429" t="s">
        <v>13</v>
      </c>
    </row>
    <row r="16" spans="1:9" x14ac:dyDescent="0.2">
      <c r="A16" s="430" t="s">
        <v>666</v>
      </c>
      <c r="B16" s="456">
        <v>18</v>
      </c>
      <c r="C16" s="457">
        <v>64.7</v>
      </c>
      <c r="D16" s="431">
        <v>26330</v>
      </c>
      <c r="E16" s="432">
        <v>13821</v>
      </c>
      <c r="F16" s="431">
        <f>ROUND(12*1.3614*(1/B16*D16+1/C16*E16)+H16,0)</f>
        <v>27569</v>
      </c>
      <c r="G16" s="433">
        <f>ROUND(12*(1/B16*D16+1/C16*E16),0)</f>
        <v>20117</v>
      </c>
      <c r="H16" s="434">
        <v>182</v>
      </c>
    </row>
    <row r="17" spans="1:8" x14ac:dyDescent="0.2">
      <c r="A17" s="435">
        <v>13</v>
      </c>
      <c r="B17" s="436">
        <f t="shared" ref="B17:B22" si="0">ROUND(2*(2.4962*POWER(A17,0.5)),2)</f>
        <v>18</v>
      </c>
      <c r="C17" s="437">
        <f t="shared" ref="C17:C60" si="1">ROUND(2*(-0.0005*POWER(A17,2)+0.1103*A17+31),2)</f>
        <v>64.7</v>
      </c>
      <c r="D17" s="438">
        <v>26330</v>
      </c>
      <c r="E17" s="439">
        <v>13821</v>
      </c>
      <c r="F17" s="438">
        <f>ROUND(12*1.3614*(1/B17*D17+1/C17*E17)+H17,0)</f>
        <v>27569</v>
      </c>
      <c r="G17" s="440">
        <f t="shared" ref="G17:G80" si="2">ROUND(12*(1/B17*D17+1/C17*E17),0)</f>
        <v>20117</v>
      </c>
      <c r="H17" s="441">
        <v>182</v>
      </c>
    </row>
    <row r="18" spans="1:8" x14ac:dyDescent="0.2">
      <c r="A18" s="442">
        <v>14</v>
      </c>
      <c r="B18" s="443">
        <f t="shared" si="0"/>
        <v>18.68</v>
      </c>
      <c r="C18" s="444">
        <f t="shared" si="1"/>
        <v>64.89</v>
      </c>
      <c r="D18" s="438">
        <v>26330</v>
      </c>
      <c r="E18" s="439">
        <v>13821</v>
      </c>
      <c r="F18" s="438">
        <f t="shared" ref="F18:F81" si="3">ROUND(12*1.3614*(1/B18*D18+1/C18*E18)+H18,0)</f>
        <v>26689</v>
      </c>
      <c r="G18" s="440">
        <f t="shared" si="2"/>
        <v>19470</v>
      </c>
      <c r="H18" s="441">
        <v>182</v>
      </c>
    </row>
    <row r="19" spans="1:8" x14ac:dyDescent="0.2">
      <c r="A19" s="442">
        <v>15</v>
      </c>
      <c r="B19" s="443">
        <f t="shared" si="0"/>
        <v>19.34</v>
      </c>
      <c r="C19" s="444">
        <f t="shared" si="1"/>
        <v>65.08</v>
      </c>
      <c r="D19" s="438">
        <v>26330</v>
      </c>
      <c r="E19" s="439">
        <v>13821</v>
      </c>
      <c r="F19" s="438">
        <f t="shared" si="3"/>
        <v>25893</v>
      </c>
      <c r="G19" s="440">
        <f t="shared" si="2"/>
        <v>18886</v>
      </c>
      <c r="H19" s="441">
        <v>182</v>
      </c>
    </row>
    <row r="20" spans="1:8" x14ac:dyDescent="0.2">
      <c r="A20" s="442">
        <v>16</v>
      </c>
      <c r="B20" s="443">
        <f t="shared" si="0"/>
        <v>19.97</v>
      </c>
      <c r="C20" s="444">
        <f t="shared" si="1"/>
        <v>65.27</v>
      </c>
      <c r="D20" s="438">
        <v>26330</v>
      </c>
      <c r="E20" s="439">
        <v>13821</v>
      </c>
      <c r="F20" s="438">
        <f t="shared" si="3"/>
        <v>25181</v>
      </c>
      <c r="G20" s="440">
        <f t="shared" si="2"/>
        <v>18363</v>
      </c>
      <c r="H20" s="441">
        <v>182</v>
      </c>
    </row>
    <row r="21" spans="1:8" x14ac:dyDescent="0.2">
      <c r="A21" s="442">
        <v>17</v>
      </c>
      <c r="B21" s="443">
        <f t="shared" si="0"/>
        <v>20.58</v>
      </c>
      <c r="C21" s="444">
        <f t="shared" si="1"/>
        <v>65.459999999999994</v>
      </c>
      <c r="D21" s="438">
        <v>26330</v>
      </c>
      <c r="E21" s="439">
        <v>13821</v>
      </c>
      <c r="F21" s="438">
        <f t="shared" si="3"/>
        <v>24533</v>
      </c>
      <c r="G21" s="440">
        <f t="shared" si="2"/>
        <v>17886</v>
      </c>
      <c r="H21" s="441">
        <v>182</v>
      </c>
    </row>
    <row r="22" spans="1:8" x14ac:dyDescent="0.2">
      <c r="A22" s="442">
        <v>18</v>
      </c>
      <c r="B22" s="443">
        <f t="shared" si="0"/>
        <v>21.18</v>
      </c>
      <c r="C22" s="444">
        <f t="shared" si="1"/>
        <v>65.650000000000006</v>
      </c>
      <c r="D22" s="438">
        <v>26330</v>
      </c>
      <c r="E22" s="439">
        <v>13821</v>
      </c>
      <c r="F22" s="438">
        <f t="shared" si="3"/>
        <v>23930</v>
      </c>
      <c r="G22" s="440">
        <f t="shared" si="2"/>
        <v>17444</v>
      </c>
      <c r="H22" s="441">
        <v>182</v>
      </c>
    </row>
    <row r="23" spans="1:8" x14ac:dyDescent="0.2">
      <c r="A23" s="442">
        <v>19</v>
      </c>
      <c r="B23" s="443">
        <f t="shared" ref="B23:B28" si="4">ROUND(2*(3.89*POWER(A23,0.355)),2)</f>
        <v>22.13</v>
      </c>
      <c r="C23" s="444">
        <f t="shared" si="1"/>
        <v>65.83</v>
      </c>
      <c r="D23" s="438">
        <v>26330</v>
      </c>
      <c r="E23" s="439">
        <v>13821</v>
      </c>
      <c r="F23" s="438">
        <f t="shared" si="3"/>
        <v>23049</v>
      </c>
      <c r="G23" s="440">
        <f t="shared" si="2"/>
        <v>16797</v>
      </c>
      <c r="H23" s="441">
        <v>182</v>
      </c>
    </row>
    <row r="24" spans="1:8" x14ac:dyDescent="0.2">
      <c r="A24" s="442">
        <v>20</v>
      </c>
      <c r="B24" s="443">
        <f t="shared" si="4"/>
        <v>22.53</v>
      </c>
      <c r="C24" s="444">
        <f t="shared" si="1"/>
        <v>66.010000000000005</v>
      </c>
      <c r="D24" s="438">
        <v>26330</v>
      </c>
      <c r="E24" s="439">
        <v>13821</v>
      </c>
      <c r="F24" s="438">
        <f t="shared" si="3"/>
        <v>22695</v>
      </c>
      <c r="G24" s="440">
        <f t="shared" si="2"/>
        <v>16536</v>
      </c>
      <c r="H24" s="441">
        <v>182</v>
      </c>
    </row>
    <row r="25" spans="1:8" x14ac:dyDescent="0.2">
      <c r="A25" s="442">
        <v>21</v>
      </c>
      <c r="B25" s="443">
        <f t="shared" si="4"/>
        <v>22.93</v>
      </c>
      <c r="C25" s="444">
        <f t="shared" si="1"/>
        <v>66.19</v>
      </c>
      <c r="D25" s="438">
        <v>26330</v>
      </c>
      <c r="E25" s="439">
        <v>13821</v>
      </c>
      <c r="F25" s="438">
        <f t="shared" si="3"/>
        <v>22352</v>
      </c>
      <c r="G25" s="440">
        <f t="shared" si="2"/>
        <v>16285</v>
      </c>
      <c r="H25" s="441">
        <v>182</v>
      </c>
    </row>
    <row r="26" spans="1:8" x14ac:dyDescent="0.2">
      <c r="A26" s="442">
        <v>22</v>
      </c>
      <c r="B26" s="443">
        <f t="shared" si="4"/>
        <v>23.31</v>
      </c>
      <c r="C26" s="444">
        <f t="shared" si="1"/>
        <v>66.37</v>
      </c>
      <c r="D26" s="438">
        <v>26330</v>
      </c>
      <c r="E26" s="439">
        <v>13821</v>
      </c>
      <c r="F26" s="438">
        <f t="shared" si="3"/>
        <v>22037</v>
      </c>
      <c r="G26" s="440">
        <f t="shared" si="2"/>
        <v>16054</v>
      </c>
      <c r="H26" s="441">
        <v>182</v>
      </c>
    </row>
    <row r="27" spans="1:8" x14ac:dyDescent="0.2">
      <c r="A27" s="442">
        <v>23</v>
      </c>
      <c r="B27" s="443">
        <f t="shared" si="4"/>
        <v>23.68</v>
      </c>
      <c r="C27" s="444">
        <f t="shared" si="1"/>
        <v>66.540000000000006</v>
      </c>
      <c r="D27" s="438">
        <v>26330</v>
      </c>
      <c r="E27" s="439">
        <v>13821</v>
      </c>
      <c r="F27" s="438">
        <f t="shared" si="3"/>
        <v>21740</v>
      </c>
      <c r="G27" s="440">
        <f t="shared" si="2"/>
        <v>15835</v>
      </c>
      <c r="H27" s="441">
        <v>182</v>
      </c>
    </row>
    <row r="28" spans="1:8" x14ac:dyDescent="0.2">
      <c r="A28" s="442">
        <v>24</v>
      </c>
      <c r="B28" s="443">
        <f t="shared" si="4"/>
        <v>24.04</v>
      </c>
      <c r="C28" s="444">
        <f t="shared" si="1"/>
        <v>66.72</v>
      </c>
      <c r="D28" s="438">
        <v>26330</v>
      </c>
      <c r="E28" s="439">
        <v>13821</v>
      </c>
      <c r="F28" s="438">
        <f t="shared" si="3"/>
        <v>21459</v>
      </c>
      <c r="G28" s="440">
        <f t="shared" si="2"/>
        <v>15629</v>
      </c>
      <c r="H28" s="441">
        <v>182</v>
      </c>
    </row>
    <row r="29" spans="1:8" x14ac:dyDescent="0.2">
      <c r="A29" s="442">
        <v>25</v>
      </c>
      <c r="B29" s="443">
        <f>ROUND(2*(LN(A29)+8.803),2)</f>
        <v>24.04</v>
      </c>
      <c r="C29" s="444">
        <f t="shared" si="1"/>
        <v>66.89</v>
      </c>
      <c r="D29" s="438">
        <v>26330</v>
      </c>
      <c r="E29" s="439">
        <v>13821</v>
      </c>
      <c r="F29" s="438">
        <f t="shared" si="3"/>
        <v>21451</v>
      </c>
      <c r="G29" s="440">
        <f t="shared" si="2"/>
        <v>15623</v>
      </c>
      <c r="H29" s="441">
        <v>182</v>
      </c>
    </row>
    <row r="30" spans="1:8" x14ac:dyDescent="0.2">
      <c r="A30" s="442">
        <v>26</v>
      </c>
      <c r="B30" s="443">
        <f t="shared" ref="B30:B60" si="5">ROUND(2*(LN(A30)+8.803),2)</f>
        <v>24.12</v>
      </c>
      <c r="C30" s="444">
        <f t="shared" si="1"/>
        <v>67.06</v>
      </c>
      <c r="D30" s="438">
        <v>26330</v>
      </c>
      <c r="E30" s="439">
        <v>13821</v>
      </c>
      <c r="F30" s="438">
        <f t="shared" si="3"/>
        <v>21383</v>
      </c>
      <c r="G30" s="440">
        <f t="shared" si="2"/>
        <v>15573</v>
      </c>
      <c r="H30" s="441">
        <v>182</v>
      </c>
    </row>
    <row r="31" spans="1:8" x14ac:dyDescent="0.2">
      <c r="A31" s="442">
        <v>27</v>
      </c>
      <c r="B31" s="443">
        <f t="shared" si="5"/>
        <v>24.2</v>
      </c>
      <c r="C31" s="444">
        <f t="shared" si="1"/>
        <v>67.23</v>
      </c>
      <c r="D31" s="438">
        <v>26330</v>
      </c>
      <c r="E31" s="439">
        <v>13821</v>
      </c>
      <c r="F31" s="438">
        <f t="shared" si="3"/>
        <v>21315</v>
      </c>
      <c r="G31" s="440">
        <f t="shared" si="2"/>
        <v>15523</v>
      </c>
      <c r="H31" s="441">
        <v>182</v>
      </c>
    </row>
    <row r="32" spans="1:8" x14ac:dyDescent="0.2">
      <c r="A32" s="442">
        <v>28</v>
      </c>
      <c r="B32" s="443">
        <f t="shared" si="5"/>
        <v>24.27</v>
      </c>
      <c r="C32" s="444">
        <f t="shared" si="1"/>
        <v>67.39</v>
      </c>
      <c r="D32" s="438">
        <v>26330</v>
      </c>
      <c r="E32" s="439">
        <v>13821</v>
      </c>
      <c r="F32" s="438">
        <f t="shared" si="3"/>
        <v>21256</v>
      </c>
      <c r="G32" s="440">
        <f t="shared" si="2"/>
        <v>15480</v>
      </c>
      <c r="H32" s="441">
        <v>182</v>
      </c>
    </row>
    <row r="33" spans="1:8" x14ac:dyDescent="0.2">
      <c r="A33" s="442">
        <v>29</v>
      </c>
      <c r="B33" s="443">
        <f t="shared" si="5"/>
        <v>24.34</v>
      </c>
      <c r="C33" s="444">
        <f t="shared" si="1"/>
        <v>67.56</v>
      </c>
      <c r="D33" s="438">
        <v>26330</v>
      </c>
      <c r="E33" s="439">
        <v>13821</v>
      </c>
      <c r="F33" s="438">
        <f t="shared" si="3"/>
        <v>21197</v>
      </c>
      <c r="G33" s="440">
        <f t="shared" si="2"/>
        <v>15436</v>
      </c>
      <c r="H33" s="441">
        <v>182</v>
      </c>
    </row>
    <row r="34" spans="1:8" x14ac:dyDescent="0.2">
      <c r="A34" s="442">
        <v>30</v>
      </c>
      <c r="B34" s="443">
        <f t="shared" si="5"/>
        <v>24.41</v>
      </c>
      <c r="C34" s="444">
        <f t="shared" si="1"/>
        <v>67.72</v>
      </c>
      <c r="D34" s="438">
        <v>26330</v>
      </c>
      <c r="E34" s="439">
        <v>13821</v>
      </c>
      <c r="F34" s="438">
        <f t="shared" si="3"/>
        <v>21138</v>
      </c>
      <c r="G34" s="440">
        <f t="shared" si="2"/>
        <v>15393</v>
      </c>
      <c r="H34" s="441">
        <v>182</v>
      </c>
    </row>
    <row r="35" spans="1:8" x14ac:dyDescent="0.2">
      <c r="A35" s="442">
        <v>31</v>
      </c>
      <c r="B35" s="443">
        <f t="shared" si="5"/>
        <v>24.47</v>
      </c>
      <c r="C35" s="444">
        <f t="shared" si="1"/>
        <v>67.88</v>
      </c>
      <c r="D35" s="438">
        <v>26330</v>
      </c>
      <c r="E35" s="439">
        <v>13821</v>
      </c>
      <c r="F35" s="438">
        <f t="shared" si="3"/>
        <v>21087</v>
      </c>
      <c r="G35" s="440">
        <f t="shared" si="2"/>
        <v>15355</v>
      </c>
      <c r="H35" s="441">
        <v>182</v>
      </c>
    </row>
    <row r="36" spans="1:8" x14ac:dyDescent="0.2">
      <c r="A36" s="442">
        <v>32</v>
      </c>
      <c r="B36" s="443">
        <f t="shared" si="5"/>
        <v>24.54</v>
      </c>
      <c r="C36" s="444">
        <f t="shared" si="1"/>
        <v>68.040000000000006</v>
      </c>
      <c r="D36" s="438">
        <v>26330</v>
      </c>
      <c r="E36" s="439">
        <v>13821</v>
      </c>
      <c r="F36" s="438">
        <f t="shared" si="3"/>
        <v>21029</v>
      </c>
      <c r="G36" s="440">
        <f t="shared" si="2"/>
        <v>15313</v>
      </c>
      <c r="H36" s="441">
        <v>182</v>
      </c>
    </row>
    <row r="37" spans="1:8" x14ac:dyDescent="0.2">
      <c r="A37" s="442">
        <v>33</v>
      </c>
      <c r="B37" s="443">
        <f t="shared" si="5"/>
        <v>24.6</v>
      </c>
      <c r="C37" s="444">
        <f t="shared" si="1"/>
        <v>68.19</v>
      </c>
      <c r="D37" s="438">
        <v>26330</v>
      </c>
      <c r="E37" s="439">
        <v>13821</v>
      </c>
      <c r="F37" s="438">
        <f t="shared" si="3"/>
        <v>20979</v>
      </c>
      <c r="G37" s="440">
        <f t="shared" si="2"/>
        <v>15276</v>
      </c>
      <c r="H37" s="441">
        <v>182</v>
      </c>
    </row>
    <row r="38" spans="1:8" x14ac:dyDescent="0.2">
      <c r="A38" s="442">
        <v>34</v>
      </c>
      <c r="B38" s="443">
        <f t="shared" si="5"/>
        <v>24.66</v>
      </c>
      <c r="C38" s="444">
        <f t="shared" si="1"/>
        <v>68.34</v>
      </c>
      <c r="D38" s="438">
        <v>26330</v>
      </c>
      <c r="E38" s="439">
        <v>13821</v>
      </c>
      <c r="F38" s="438">
        <f t="shared" si="3"/>
        <v>20929</v>
      </c>
      <c r="G38" s="440">
        <f t="shared" si="2"/>
        <v>15240</v>
      </c>
      <c r="H38" s="441">
        <v>182</v>
      </c>
    </row>
    <row r="39" spans="1:8" x14ac:dyDescent="0.2">
      <c r="A39" s="442">
        <v>35</v>
      </c>
      <c r="B39" s="443">
        <f t="shared" si="5"/>
        <v>24.72</v>
      </c>
      <c r="C39" s="444">
        <f t="shared" si="1"/>
        <v>68.5</v>
      </c>
      <c r="D39" s="438">
        <v>26330</v>
      </c>
      <c r="E39" s="439">
        <v>13821</v>
      </c>
      <c r="F39" s="438">
        <f t="shared" si="3"/>
        <v>20879</v>
      </c>
      <c r="G39" s="440">
        <f t="shared" si="2"/>
        <v>15203</v>
      </c>
      <c r="H39" s="441">
        <v>182</v>
      </c>
    </row>
    <row r="40" spans="1:8" x14ac:dyDescent="0.2">
      <c r="A40" s="442">
        <v>36</v>
      </c>
      <c r="B40" s="443">
        <f t="shared" si="5"/>
        <v>24.77</v>
      </c>
      <c r="C40" s="444">
        <f t="shared" si="1"/>
        <v>68.650000000000006</v>
      </c>
      <c r="D40" s="438">
        <v>26330</v>
      </c>
      <c r="E40" s="439">
        <v>13821</v>
      </c>
      <c r="F40" s="438">
        <f t="shared" si="3"/>
        <v>20837</v>
      </c>
      <c r="G40" s="440">
        <f t="shared" si="2"/>
        <v>15172</v>
      </c>
      <c r="H40" s="441">
        <v>182</v>
      </c>
    </row>
    <row r="41" spans="1:8" x14ac:dyDescent="0.2">
      <c r="A41" s="442">
        <v>37</v>
      </c>
      <c r="B41" s="443">
        <f t="shared" si="5"/>
        <v>24.83</v>
      </c>
      <c r="C41" s="444">
        <f t="shared" si="1"/>
        <v>68.790000000000006</v>
      </c>
      <c r="D41" s="438">
        <v>26330</v>
      </c>
      <c r="E41" s="439">
        <v>13821</v>
      </c>
      <c r="F41" s="438">
        <f t="shared" si="3"/>
        <v>20788</v>
      </c>
      <c r="G41" s="440">
        <f t="shared" si="2"/>
        <v>15136</v>
      </c>
      <c r="H41" s="441">
        <v>182</v>
      </c>
    </row>
    <row r="42" spans="1:8" x14ac:dyDescent="0.2">
      <c r="A42" s="442">
        <v>38</v>
      </c>
      <c r="B42" s="443">
        <f t="shared" si="5"/>
        <v>24.88</v>
      </c>
      <c r="C42" s="444">
        <f t="shared" si="1"/>
        <v>68.94</v>
      </c>
      <c r="D42" s="438">
        <v>26330</v>
      </c>
      <c r="E42" s="439">
        <v>13821</v>
      </c>
      <c r="F42" s="438">
        <f t="shared" si="3"/>
        <v>20746</v>
      </c>
      <c r="G42" s="440">
        <f t="shared" si="2"/>
        <v>15105</v>
      </c>
      <c r="H42" s="441">
        <v>182</v>
      </c>
    </row>
    <row r="43" spans="1:8" x14ac:dyDescent="0.2">
      <c r="A43" s="442">
        <v>39</v>
      </c>
      <c r="B43" s="443">
        <f t="shared" si="5"/>
        <v>24.93</v>
      </c>
      <c r="C43" s="444">
        <f t="shared" si="1"/>
        <v>69.08</v>
      </c>
      <c r="D43" s="438">
        <v>26330</v>
      </c>
      <c r="E43" s="439">
        <v>13821</v>
      </c>
      <c r="F43" s="438">
        <f t="shared" si="3"/>
        <v>20705</v>
      </c>
      <c r="G43" s="440">
        <f t="shared" si="2"/>
        <v>15075</v>
      </c>
      <c r="H43" s="441">
        <v>182</v>
      </c>
    </row>
    <row r="44" spans="1:8" x14ac:dyDescent="0.2">
      <c r="A44" s="442">
        <v>40</v>
      </c>
      <c r="B44" s="443">
        <f t="shared" si="5"/>
        <v>24.98</v>
      </c>
      <c r="C44" s="444">
        <f t="shared" si="1"/>
        <v>69.22</v>
      </c>
      <c r="D44" s="438">
        <v>26330</v>
      </c>
      <c r="E44" s="439">
        <v>13821</v>
      </c>
      <c r="F44" s="438">
        <f t="shared" si="3"/>
        <v>20664</v>
      </c>
      <c r="G44" s="440">
        <f t="shared" si="2"/>
        <v>15045</v>
      </c>
      <c r="H44" s="441">
        <v>182</v>
      </c>
    </row>
    <row r="45" spans="1:8" x14ac:dyDescent="0.2">
      <c r="A45" s="442">
        <v>41</v>
      </c>
      <c r="B45" s="443">
        <f t="shared" si="5"/>
        <v>25.03</v>
      </c>
      <c r="C45" s="444">
        <f t="shared" si="1"/>
        <v>69.36</v>
      </c>
      <c r="D45" s="438">
        <v>26330</v>
      </c>
      <c r="E45" s="439">
        <v>13821</v>
      </c>
      <c r="F45" s="438">
        <f t="shared" si="3"/>
        <v>20623</v>
      </c>
      <c r="G45" s="440">
        <f t="shared" si="2"/>
        <v>15014</v>
      </c>
      <c r="H45" s="441">
        <v>182</v>
      </c>
    </row>
    <row r="46" spans="1:8" x14ac:dyDescent="0.2">
      <c r="A46" s="442">
        <v>42</v>
      </c>
      <c r="B46" s="443">
        <f t="shared" si="5"/>
        <v>25.08</v>
      </c>
      <c r="C46" s="444">
        <f t="shared" si="1"/>
        <v>69.5</v>
      </c>
      <c r="D46" s="438">
        <v>26330</v>
      </c>
      <c r="E46" s="439">
        <v>13821</v>
      </c>
      <c r="F46" s="438">
        <f t="shared" si="3"/>
        <v>20582</v>
      </c>
      <c r="G46" s="440">
        <f t="shared" si="2"/>
        <v>14984</v>
      </c>
      <c r="H46" s="441">
        <v>182</v>
      </c>
    </row>
    <row r="47" spans="1:8" x14ac:dyDescent="0.2">
      <c r="A47" s="442">
        <v>43</v>
      </c>
      <c r="B47" s="443">
        <f t="shared" si="5"/>
        <v>25.13</v>
      </c>
      <c r="C47" s="444">
        <f t="shared" si="1"/>
        <v>69.64</v>
      </c>
      <c r="D47" s="438">
        <v>26330</v>
      </c>
      <c r="E47" s="439">
        <v>13821</v>
      </c>
      <c r="F47" s="438">
        <f t="shared" si="3"/>
        <v>20541</v>
      </c>
      <c r="G47" s="440">
        <f t="shared" si="2"/>
        <v>14955</v>
      </c>
      <c r="H47" s="441">
        <v>182</v>
      </c>
    </row>
    <row r="48" spans="1:8" x14ac:dyDescent="0.2">
      <c r="A48" s="442">
        <v>44</v>
      </c>
      <c r="B48" s="443">
        <f t="shared" si="5"/>
        <v>25.17</v>
      </c>
      <c r="C48" s="444">
        <f t="shared" si="1"/>
        <v>69.77</v>
      </c>
      <c r="D48" s="438">
        <v>26330</v>
      </c>
      <c r="E48" s="439">
        <v>13821</v>
      </c>
      <c r="F48" s="438">
        <f t="shared" si="3"/>
        <v>20508</v>
      </c>
      <c r="G48" s="440">
        <f t="shared" si="2"/>
        <v>14930</v>
      </c>
      <c r="H48" s="441">
        <v>182</v>
      </c>
    </row>
    <row r="49" spans="1:8" x14ac:dyDescent="0.2">
      <c r="A49" s="442">
        <v>45</v>
      </c>
      <c r="B49" s="443">
        <f t="shared" si="5"/>
        <v>25.22</v>
      </c>
      <c r="C49" s="444">
        <f t="shared" si="1"/>
        <v>69.900000000000006</v>
      </c>
      <c r="D49" s="438">
        <v>26330</v>
      </c>
      <c r="E49" s="439">
        <v>13821</v>
      </c>
      <c r="F49" s="438">
        <f t="shared" si="3"/>
        <v>20468</v>
      </c>
      <c r="G49" s="440">
        <f t="shared" si="2"/>
        <v>14901</v>
      </c>
      <c r="H49" s="441">
        <v>182</v>
      </c>
    </row>
    <row r="50" spans="1:8" x14ac:dyDescent="0.2">
      <c r="A50" s="442">
        <v>46</v>
      </c>
      <c r="B50" s="443">
        <f t="shared" si="5"/>
        <v>25.26</v>
      </c>
      <c r="C50" s="444">
        <f t="shared" si="1"/>
        <v>70.03</v>
      </c>
      <c r="D50" s="438">
        <v>26330</v>
      </c>
      <c r="E50" s="439">
        <v>13821</v>
      </c>
      <c r="F50" s="438">
        <f t="shared" si="3"/>
        <v>20435</v>
      </c>
      <c r="G50" s="440">
        <f t="shared" si="2"/>
        <v>14877</v>
      </c>
      <c r="H50" s="441">
        <v>182</v>
      </c>
    </row>
    <row r="51" spans="1:8" x14ac:dyDescent="0.2">
      <c r="A51" s="442">
        <v>47</v>
      </c>
      <c r="B51" s="443">
        <f t="shared" si="5"/>
        <v>25.31</v>
      </c>
      <c r="C51" s="444">
        <f t="shared" si="1"/>
        <v>70.16</v>
      </c>
      <c r="D51" s="438">
        <v>26330</v>
      </c>
      <c r="E51" s="439">
        <v>13821</v>
      </c>
      <c r="F51" s="438">
        <f t="shared" si="3"/>
        <v>20395</v>
      </c>
      <c r="G51" s="440">
        <f t="shared" si="2"/>
        <v>14848</v>
      </c>
      <c r="H51" s="441">
        <v>182</v>
      </c>
    </row>
    <row r="52" spans="1:8" x14ac:dyDescent="0.2">
      <c r="A52" s="442">
        <v>48</v>
      </c>
      <c r="B52" s="443">
        <f t="shared" si="5"/>
        <v>25.35</v>
      </c>
      <c r="C52" s="444">
        <f t="shared" si="1"/>
        <v>70.28</v>
      </c>
      <c r="D52" s="438">
        <v>26330</v>
      </c>
      <c r="E52" s="439">
        <v>13821</v>
      </c>
      <c r="F52" s="438">
        <f t="shared" si="3"/>
        <v>20363</v>
      </c>
      <c r="G52" s="440">
        <f t="shared" si="2"/>
        <v>14824</v>
      </c>
      <c r="H52" s="441">
        <v>182</v>
      </c>
    </row>
    <row r="53" spans="1:8" x14ac:dyDescent="0.2">
      <c r="A53" s="442">
        <v>49</v>
      </c>
      <c r="B53" s="443">
        <f t="shared" si="5"/>
        <v>25.39</v>
      </c>
      <c r="C53" s="444">
        <f t="shared" si="1"/>
        <v>70.41</v>
      </c>
      <c r="D53" s="438">
        <v>26330</v>
      </c>
      <c r="E53" s="439">
        <v>13821</v>
      </c>
      <c r="F53" s="438">
        <f t="shared" si="3"/>
        <v>20330</v>
      </c>
      <c r="G53" s="440">
        <f t="shared" si="2"/>
        <v>14800</v>
      </c>
      <c r="H53" s="441">
        <v>182</v>
      </c>
    </row>
    <row r="54" spans="1:8" x14ac:dyDescent="0.2">
      <c r="A54" s="442">
        <v>50</v>
      </c>
      <c r="B54" s="443">
        <f t="shared" si="5"/>
        <v>25.43</v>
      </c>
      <c r="C54" s="444">
        <f t="shared" si="1"/>
        <v>70.53</v>
      </c>
      <c r="D54" s="438">
        <v>26330</v>
      </c>
      <c r="E54" s="439">
        <v>13821</v>
      </c>
      <c r="F54" s="438">
        <f t="shared" si="3"/>
        <v>20298</v>
      </c>
      <c r="G54" s="440">
        <f t="shared" si="2"/>
        <v>14776</v>
      </c>
      <c r="H54" s="441">
        <v>182</v>
      </c>
    </row>
    <row r="55" spans="1:8" x14ac:dyDescent="0.2">
      <c r="A55" s="442">
        <v>51</v>
      </c>
      <c r="B55" s="443">
        <f t="shared" si="5"/>
        <v>25.47</v>
      </c>
      <c r="C55" s="444">
        <f t="shared" si="1"/>
        <v>70.650000000000006</v>
      </c>
      <c r="D55" s="438">
        <v>26330</v>
      </c>
      <c r="E55" s="439">
        <v>13821</v>
      </c>
      <c r="F55" s="438">
        <f t="shared" si="3"/>
        <v>20266</v>
      </c>
      <c r="G55" s="440">
        <f t="shared" si="2"/>
        <v>14753</v>
      </c>
      <c r="H55" s="441">
        <v>182</v>
      </c>
    </row>
    <row r="56" spans="1:8" x14ac:dyDescent="0.2">
      <c r="A56" s="442">
        <v>52</v>
      </c>
      <c r="B56" s="443">
        <f t="shared" si="5"/>
        <v>25.51</v>
      </c>
      <c r="C56" s="444">
        <f t="shared" si="1"/>
        <v>70.77</v>
      </c>
      <c r="D56" s="438">
        <v>26330</v>
      </c>
      <c r="E56" s="439">
        <v>13821</v>
      </c>
      <c r="F56" s="438">
        <f t="shared" si="3"/>
        <v>20234</v>
      </c>
      <c r="G56" s="440">
        <f t="shared" si="2"/>
        <v>14729</v>
      </c>
      <c r="H56" s="441">
        <v>182</v>
      </c>
    </row>
    <row r="57" spans="1:8" x14ac:dyDescent="0.2">
      <c r="A57" s="442">
        <v>53</v>
      </c>
      <c r="B57" s="443">
        <f t="shared" si="5"/>
        <v>25.55</v>
      </c>
      <c r="C57" s="444">
        <f t="shared" si="1"/>
        <v>70.88</v>
      </c>
      <c r="D57" s="438">
        <v>26330</v>
      </c>
      <c r="E57" s="439">
        <v>13821</v>
      </c>
      <c r="F57" s="438">
        <f t="shared" si="3"/>
        <v>20203</v>
      </c>
      <c r="G57" s="440">
        <f t="shared" si="2"/>
        <v>14706</v>
      </c>
      <c r="H57" s="441">
        <v>182</v>
      </c>
    </row>
    <row r="58" spans="1:8" x14ac:dyDescent="0.2">
      <c r="A58" s="442">
        <v>54</v>
      </c>
      <c r="B58" s="443">
        <f t="shared" si="5"/>
        <v>25.58</v>
      </c>
      <c r="C58" s="444">
        <f t="shared" si="1"/>
        <v>71</v>
      </c>
      <c r="D58" s="438">
        <v>26330</v>
      </c>
      <c r="E58" s="439">
        <v>13821</v>
      </c>
      <c r="F58" s="438">
        <f t="shared" si="3"/>
        <v>20178</v>
      </c>
      <c r="G58" s="440">
        <f t="shared" si="2"/>
        <v>14688</v>
      </c>
      <c r="H58" s="441">
        <v>182</v>
      </c>
    </row>
    <row r="59" spans="1:8" x14ac:dyDescent="0.2">
      <c r="A59" s="442">
        <v>55</v>
      </c>
      <c r="B59" s="443">
        <f t="shared" si="5"/>
        <v>25.62</v>
      </c>
      <c r="C59" s="444">
        <f t="shared" si="1"/>
        <v>71.11</v>
      </c>
      <c r="D59" s="438">
        <v>26330</v>
      </c>
      <c r="E59" s="439">
        <v>13821</v>
      </c>
      <c r="F59" s="438">
        <f t="shared" si="3"/>
        <v>20147</v>
      </c>
      <c r="G59" s="440">
        <f t="shared" si="2"/>
        <v>14665</v>
      </c>
      <c r="H59" s="441">
        <v>182</v>
      </c>
    </row>
    <row r="60" spans="1:8" x14ac:dyDescent="0.2">
      <c r="A60" s="442">
        <v>56</v>
      </c>
      <c r="B60" s="443">
        <f t="shared" si="5"/>
        <v>25.66</v>
      </c>
      <c r="C60" s="444">
        <f t="shared" si="1"/>
        <v>71.22</v>
      </c>
      <c r="D60" s="438">
        <v>26330</v>
      </c>
      <c r="E60" s="439">
        <v>13821</v>
      </c>
      <c r="F60" s="438">
        <f t="shared" si="3"/>
        <v>20116</v>
      </c>
      <c r="G60" s="440">
        <f t="shared" si="2"/>
        <v>14642</v>
      </c>
      <c r="H60" s="441">
        <v>182</v>
      </c>
    </row>
    <row r="61" spans="1:8" x14ac:dyDescent="0.2">
      <c r="A61" s="442">
        <v>57</v>
      </c>
      <c r="B61" s="443">
        <f>ROUND(2*(0.0015*A61+12.74285),2)</f>
        <v>25.66</v>
      </c>
      <c r="C61" s="444">
        <f>ROUND(2*(-0.0005*POWER(A61,2)+0.1103*A61+31),2)</f>
        <v>71.33</v>
      </c>
      <c r="D61" s="438">
        <v>26330</v>
      </c>
      <c r="E61" s="439">
        <v>13821</v>
      </c>
      <c r="F61" s="438">
        <f t="shared" si="3"/>
        <v>20111</v>
      </c>
      <c r="G61" s="440">
        <f t="shared" si="2"/>
        <v>14638</v>
      </c>
      <c r="H61" s="441">
        <v>182</v>
      </c>
    </row>
    <row r="62" spans="1:8" x14ac:dyDescent="0.2">
      <c r="A62" s="442">
        <v>58</v>
      </c>
      <c r="B62" s="443">
        <f t="shared" ref="B62:B110" si="6">ROUND(2*(0.0015*A62+12.74285),2)</f>
        <v>25.66</v>
      </c>
      <c r="C62" s="444">
        <f t="shared" ref="C62:C110" si="7">ROUND(2*(-0.0005*POWER(A62,2)+0.1103*A62+31),2)</f>
        <v>71.430000000000007</v>
      </c>
      <c r="D62" s="438">
        <v>26330</v>
      </c>
      <c r="E62" s="439">
        <v>13821</v>
      </c>
      <c r="F62" s="438">
        <f t="shared" si="3"/>
        <v>20106</v>
      </c>
      <c r="G62" s="440">
        <f t="shared" si="2"/>
        <v>14635</v>
      </c>
      <c r="H62" s="441">
        <v>182</v>
      </c>
    </row>
    <row r="63" spans="1:8" x14ac:dyDescent="0.2">
      <c r="A63" s="442">
        <v>59</v>
      </c>
      <c r="B63" s="443">
        <f t="shared" si="6"/>
        <v>25.66</v>
      </c>
      <c r="C63" s="444">
        <f t="shared" si="7"/>
        <v>71.53</v>
      </c>
      <c r="D63" s="438">
        <v>26330</v>
      </c>
      <c r="E63" s="439">
        <v>13821</v>
      </c>
      <c r="F63" s="438">
        <f t="shared" si="3"/>
        <v>20102</v>
      </c>
      <c r="G63" s="440">
        <f t="shared" si="2"/>
        <v>14632</v>
      </c>
      <c r="H63" s="441">
        <v>182</v>
      </c>
    </row>
    <row r="64" spans="1:8" x14ac:dyDescent="0.2">
      <c r="A64" s="442">
        <v>60</v>
      </c>
      <c r="B64" s="443">
        <f t="shared" si="6"/>
        <v>25.67</v>
      </c>
      <c r="C64" s="444">
        <f t="shared" si="7"/>
        <v>71.64</v>
      </c>
      <c r="D64" s="438">
        <v>26330</v>
      </c>
      <c r="E64" s="439">
        <v>13821</v>
      </c>
      <c r="F64" s="438">
        <f t="shared" si="3"/>
        <v>20091</v>
      </c>
      <c r="G64" s="440">
        <f t="shared" si="2"/>
        <v>14624</v>
      </c>
      <c r="H64" s="441">
        <v>182</v>
      </c>
    </row>
    <row r="65" spans="1:8" x14ac:dyDescent="0.2">
      <c r="A65" s="442">
        <v>61</v>
      </c>
      <c r="B65" s="443">
        <f t="shared" si="6"/>
        <v>25.67</v>
      </c>
      <c r="C65" s="444">
        <f t="shared" si="7"/>
        <v>71.739999999999995</v>
      </c>
      <c r="D65" s="438">
        <v>26330</v>
      </c>
      <c r="E65" s="439">
        <v>13821</v>
      </c>
      <c r="F65" s="438">
        <f t="shared" si="3"/>
        <v>20086</v>
      </c>
      <c r="G65" s="440">
        <f t="shared" si="2"/>
        <v>14620</v>
      </c>
      <c r="H65" s="441">
        <v>182</v>
      </c>
    </row>
    <row r="66" spans="1:8" x14ac:dyDescent="0.2">
      <c r="A66" s="442">
        <v>62</v>
      </c>
      <c r="B66" s="443">
        <f t="shared" si="6"/>
        <v>25.67</v>
      </c>
      <c r="C66" s="444">
        <f t="shared" si="7"/>
        <v>71.83</v>
      </c>
      <c r="D66" s="438">
        <v>26330</v>
      </c>
      <c r="E66" s="439">
        <v>13821</v>
      </c>
      <c r="F66" s="438">
        <f t="shared" si="3"/>
        <v>20082</v>
      </c>
      <c r="G66" s="440">
        <f t="shared" si="2"/>
        <v>14617</v>
      </c>
      <c r="H66" s="441">
        <v>182</v>
      </c>
    </row>
    <row r="67" spans="1:8" x14ac:dyDescent="0.2">
      <c r="A67" s="442">
        <v>63</v>
      </c>
      <c r="B67" s="443">
        <f t="shared" si="6"/>
        <v>25.67</v>
      </c>
      <c r="C67" s="444">
        <f t="shared" si="7"/>
        <v>71.930000000000007</v>
      </c>
      <c r="D67" s="438">
        <v>26330</v>
      </c>
      <c r="E67" s="439">
        <v>13821</v>
      </c>
      <c r="F67" s="438">
        <f t="shared" si="3"/>
        <v>20078</v>
      </c>
      <c r="G67" s="440">
        <f t="shared" si="2"/>
        <v>14614</v>
      </c>
      <c r="H67" s="441">
        <v>182</v>
      </c>
    </row>
    <row r="68" spans="1:8" x14ac:dyDescent="0.2">
      <c r="A68" s="442">
        <v>64</v>
      </c>
      <c r="B68" s="443">
        <f t="shared" si="6"/>
        <v>25.68</v>
      </c>
      <c r="C68" s="444">
        <f t="shared" si="7"/>
        <v>72.02</v>
      </c>
      <c r="D68" s="438">
        <v>26330</v>
      </c>
      <c r="E68" s="439">
        <v>13821</v>
      </c>
      <c r="F68" s="438">
        <f t="shared" si="3"/>
        <v>20067</v>
      </c>
      <c r="G68" s="440">
        <f t="shared" si="2"/>
        <v>14607</v>
      </c>
      <c r="H68" s="441">
        <v>182</v>
      </c>
    </row>
    <row r="69" spans="1:8" x14ac:dyDescent="0.2">
      <c r="A69" s="442">
        <v>65</v>
      </c>
      <c r="B69" s="443">
        <f t="shared" si="6"/>
        <v>25.68</v>
      </c>
      <c r="C69" s="444">
        <f t="shared" si="7"/>
        <v>72.11</v>
      </c>
      <c r="D69" s="438">
        <v>26330</v>
      </c>
      <c r="E69" s="439">
        <v>13821</v>
      </c>
      <c r="F69" s="438">
        <f t="shared" si="3"/>
        <v>20064</v>
      </c>
      <c r="G69" s="440">
        <f t="shared" si="2"/>
        <v>14604</v>
      </c>
      <c r="H69" s="441">
        <v>182</v>
      </c>
    </row>
    <row r="70" spans="1:8" x14ac:dyDescent="0.2">
      <c r="A70" s="442">
        <v>66</v>
      </c>
      <c r="B70" s="443">
        <f t="shared" si="6"/>
        <v>25.68</v>
      </c>
      <c r="C70" s="444">
        <f t="shared" si="7"/>
        <v>72.2</v>
      </c>
      <c r="D70" s="438">
        <v>26330</v>
      </c>
      <c r="E70" s="439">
        <v>13821</v>
      </c>
      <c r="F70" s="438">
        <f t="shared" si="3"/>
        <v>20060</v>
      </c>
      <c r="G70" s="440">
        <f t="shared" si="2"/>
        <v>14601</v>
      </c>
      <c r="H70" s="441">
        <v>182</v>
      </c>
    </row>
    <row r="71" spans="1:8" x14ac:dyDescent="0.2">
      <c r="A71" s="442">
        <v>67</v>
      </c>
      <c r="B71" s="443">
        <f t="shared" si="6"/>
        <v>25.69</v>
      </c>
      <c r="C71" s="444">
        <f t="shared" si="7"/>
        <v>72.290000000000006</v>
      </c>
      <c r="D71" s="438">
        <v>26330</v>
      </c>
      <c r="E71" s="439">
        <v>13821</v>
      </c>
      <c r="F71" s="438">
        <f t="shared" si="3"/>
        <v>20049</v>
      </c>
      <c r="G71" s="440">
        <f t="shared" si="2"/>
        <v>14593</v>
      </c>
      <c r="H71" s="441">
        <v>182</v>
      </c>
    </row>
    <row r="72" spans="1:8" x14ac:dyDescent="0.2">
      <c r="A72" s="442">
        <v>68</v>
      </c>
      <c r="B72" s="443">
        <f t="shared" si="6"/>
        <v>25.69</v>
      </c>
      <c r="C72" s="444">
        <f t="shared" si="7"/>
        <v>72.38</v>
      </c>
      <c r="D72" s="438">
        <v>26330</v>
      </c>
      <c r="E72" s="439">
        <v>13821</v>
      </c>
      <c r="F72" s="438">
        <f t="shared" si="3"/>
        <v>20045</v>
      </c>
      <c r="G72" s="440">
        <f t="shared" si="2"/>
        <v>14590</v>
      </c>
      <c r="H72" s="441">
        <v>182</v>
      </c>
    </row>
    <row r="73" spans="1:8" x14ac:dyDescent="0.2">
      <c r="A73" s="442">
        <v>69</v>
      </c>
      <c r="B73" s="443">
        <f t="shared" si="6"/>
        <v>25.69</v>
      </c>
      <c r="C73" s="444">
        <f t="shared" si="7"/>
        <v>72.459999999999994</v>
      </c>
      <c r="D73" s="438">
        <v>26330</v>
      </c>
      <c r="E73" s="439">
        <v>13821</v>
      </c>
      <c r="F73" s="438">
        <f t="shared" si="3"/>
        <v>20042</v>
      </c>
      <c r="G73" s="440">
        <f t="shared" si="2"/>
        <v>14588</v>
      </c>
      <c r="H73" s="441">
        <v>182</v>
      </c>
    </row>
    <row r="74" spans="1:8" x14ac:dyDescent="0.2">
      <c r="A74" s="442">
        <v>70</v>
      </c>
      <c r="B74" s="443">
        <f t="shared" si="6"/>
        <v>25.7</v>
      </c>
      <c r="C74" s="444">
        <f t="shared" si="7"/>
        <v>72.540000000000006</v>
      </c>
      <c r="D74" s="438">
        <v>26330</v>
      </c>
      <c r="E74" s="439">
        <v>13821</v>
      </c>
      <c r="F74" s="438">
        <f t="shared" si="3"/>
        <v>20032</v>
      </c>
      <c r="G74" s="440">
        <f t="shared" si="2"/>
        <v>14581</v>
      </c>
      <c r="H74" s="441">
        <v>182</v>
      </c>
    </row>
    <row r="75" spans="1:8" x14ac:dyDescent="0.2">
      <c r="A75" s="442">
        <v>71</v>
      </c>
      <c r="B75" s="443">
        <f t="shared" si="6"/>
        <v>25.7</v>
      </c>
      <c r="C75" s="444">
        <f t="shared" si="7"/>
        <v>72.62</v>
      </c>
      <c r="D75" s="438">
        <v>26330</v>
      </c>
      <c r="E75" s="439">
        <v>13821</v>
      </c>
      <c r="F75" s="438">
        <f t="shared" si="3"/>
        <v>20028</v>
      </c>
      <c r="G75" s="440">
        <f t="shared" si="2"/>
        <v>14578</v>
      </c>
      <c r="H75" s="441">
        <v>182</v>
      </c>
    </row>
    <row r="76" spans="1:8" x14ac:dyDescent="0.2">
      <c r="A76" s="442">
        <v>72</v>
      </c>
      <c r="B76" s="443">
        <f t="shared" si="6"/>
        <v>25.7</v>
      </c>
      <c r="C76" s="444">
        <f t="shared" si="7"/>
        <v>72.7</v>
      </c>
      <c r="D76" s="438">
        <v>26330</v>
      </c>
      <c r="E76" s="439">
        <v>13821</v>
      </c>
      <c r="F76" s="438">
        <f t="shared" si="3"/>
        <v>20025</v>
      </c>
      <c r="G76" s="440">
        <f t="shared" si="2"/>
        <v>14575</v>
      </c>
      <c r="H76" s="441">
        <v>182</v>
      </c>
    </row>
    <row r="77" spans="1:8" x14ac:dyDescent="0.2">
      <c r="A77" s="442">
        <v>73</v>
      </c>
      <c r="B77" s="443">
        <f t="shared" si="6"/>
        <v>25.7</v>
      </c>
      <c r="C77" s="444">
        <f t="shared" si="7"/>
        <v>72.77</v>
      </c>
      <c r="D77" s="438">
        <v>26330</v>
      </c>
      <c r="E77" s="439">
        <v>13821</v>
      </c>
      <c r="F77" s="438">
        <f t="shared" si="3"/>
        <v>20022</v>
      </c>
      <c r="G77" s="440">
        <f t="shared" si="2"/>
        <v>14573</v>
      </c>
      <c r="H77" s="441">
        <v>182</v>
      </c>
    </row>
    <row r="78" spans="1:8" x14ac:dyDescent="0.2">
      <c r="A78" s="442">
        <v>74</v>
      </c>
      <c r="B78" s="443">
        <f t="shared" si="6"/>
        <v>25.71</v>
      </c>
      <c r="C78" s="444">
        <f t="shared" si="7"/>
        <v>72.849999999999994</v>
      </c>
      <c r="D78" s="438">
        <v>26330</v>
      </c>
      <c r="E78" s="439">
        <v>13821</v>
      </c>
      <c r="F78" s="438">
        <f t="shared" si="3"/>
        <v>20012</v>
      </c>
      <c r="G78" s="440">
        <f t="shared" si="2"/>
        <v>14566</v>
      </c>
      <c r="H78" s="441">
        <v>182</v>
      </c>
    </row>
    <row r="79" spans="1:8" x14ac:dyDescent="0.2">
      <c r="A79" s="442">
        <v>75</v>
      </c>
      <c r="B79" s="443">
        <f t="shared" si="6"/>
        <v>25.71</v>
      </c>
      <c r="C79" s="444">
        <f t="shared" si="7"/>
        <v>72.92</v>
      </c>
      <c r="D79" s="438">
        <v>26330</v>
      </c>
      <c r="E79" s="439">
        <v>13821</v>
      </c>
      <c r="F79" s="438">
        <f t="shared" si="3"/>
        <v>20009</v>
      </c>
      <c r="G79" s="440">
        <f t="shared" si="2"/>
        <v>14564</v>
      </c>
      <c r="H79" s="441">
        <v>182</v>
      </c>
    </row>
    <row r="80" spans="1:8" x14ac:dyDescent="0.2">
      <c r="A80" s="442">
        <v>76</v>
      </c>
      <c r="B80" s="443">
        <f t="shared" si="6"/>
        <v>25.71</v>
      </c>
      <c r="C80" s="444">
        <f t="shared" si="7"/>
        <v>72.989999999999995</v>
      </c>
      <c r="D80" s="438">
        <v>26330</v>
      </c>
      <c r="E80" s="439">
        <v>13821</v>
      </c>
      <c r="F80" s="438">
        <f t="shared" si="3"/>
        <v>20006</v>
      </c>
      <c r="G80" s="440">
        <f t="shared" si="2"/>
        <v>14562</v>
      </c>
      <c r="H80" s="441">
        <v>182</v>
      </c>
    </row>
    <row r="81" spans="1:8" x14ac:dyDescent="0.2">
      <c r="A81" s="442">
        <v>77</v>
      </c>
      <c r="B81" s="443">
        <f t="shared" si="6"/>
        <v>25.72</v>
      </c>
      <c r="C81" s="444">
        <f t="shared" si="7"/>
        <v>73.06</v>
      </c>
      <c r="D81" s="438">
        <v>26330</v>
      </c>
      <c r="E81" s="439">
        <v>13821</v>
      </c>
      <c r="F81" s="438">
        <f t="shared" si="3"/>
        <v>19997</v>
      </c>
      <c r="G81" s="440">
        <f t="shared" ref="G81:G144" si="8">ROUND(12*(1/B81*D81+1/C81*E81),0)</f>
        <v>14555</v>
      </c>
      <c r="H81" s="441">
        <v>182</v>
      </c>
    </row>
    <row r="82" spans="1:8" x14ac:dyDescent="0.2">
      <c r="A82" s="442">
        <v>78</v>
      </c>
      <c r="B82" s="443">
        <f t="shared" si="6"/>
        <v>25.72</v>
      </c>
      <c r="C82" s="444">
        <f t="shared" si="7"/>
        <v>73.12</v>
      </c>
      <c r="D82" s="438">
        <v>26330</v>
      </c>
      <c r="E82" s="439">
        <v>13821</v>
      </c>
      <c r="F82" s="438">
        <f t="shared" ref="F82:F145" si="9">ROUND(12*1.3614*(1/B82*D82+1/C82*E82)+H82,0)</f>
        <v>19994</v>
      </c>
      <c r="G82" s="440">
        <f t="shared" si="8"/>
        <v>14553</v>
      </c>
      <c r="H82" s="441">
        <v>182</v>
      </c>
    </row>
    <row r="83" spans="1:8" x14ac:dyDescent="0.2">
      <c r="A83" s="442">
        <v>79</v>
      </c>
      <c r="B83" s="443">
        <f t="shared" si="6"/>
        <v>25.72</v>
      </c>
      <c r="C83" s="444">
        <f t="shared" si="7"/>
        <v>73.19</v>
      </c>
      <c r="D83" s="438">
        <v>26330</v>
      </c>
      <c r="E83" s="439">
        <v>13821</v>
      </c>
      <c r="F83" s="438">
        <f t="shared" si="9"/>
        <v>19991</v>
      </c>
      <c r="G83" s="440">
        <f t="shared" si="8"/>
        <v>14551</v>
      </c>
      <c r="H83" s="441">
        <v>182</v>
      </c>
    </row>
    <row r="84" spans="1:8" x14ac:dyDescent="0.2">
      <c r="A84" s="442">
        <v>80</v>
      </c>
      <c r="B84" s="443">
        <f t="shared" si="6"/>
        <v>25.73</v>
      </c>
      <c r="C84" s="444">
        <f t="shared" si="7"/>
        <v>73.25</v>
      </c>
      <c r="D84" s="438">
        <v>26330</v>
      </c>
      <c r="E84" s="439">
        <v>13821</v>
      </c>
      <c r="F84" s="438">
        <f t="shared" si="9"/>
        <v>19982</v>
      </c>
      <c r="G84" s="440">
        <f t="shared" si="8"/>
        <v>14544</v>
      </c>
      <c r="H84" s="441">
        <v>182</v>
      </c>
    </row>
    <row r="85" spans="1:8" x14ac:dyDescent="0.2">
      <c r="A85" s="442">
        <v>81</v>
      </c>
      <c r="B85" s="443">
        <f t="shared" si="6"/>
        <v>25.73</v>
      </c>
      <c r="C85" s="444">
        <f t="shared" si="7"/>
        <v>73.31</v>
      </c>
      <c r="D85" s="438">
        <v>26330</v>
      </c>
      <c r="E85" s="439">
        <v>13821</v>
      </c>
      <c r="F85" s="438">
        <f t="shared" si="9"/>
        <v>19980</v>
      </c>
      <c r="G85" s="440">
        <f t="shared" si="8"/>
        <v>14542</v>
      </c>
      <c r="H85" s="441">
        <v>182</v>
      </c>
    </row>
    <row r="86" spans="1:8" x14ac:dyDescent="0.2">
      <c r="A86" s="442">
        <v>82</v>
      </c>
      <c r="B86" s="443">
        <f t="shared" si="6"/>
        <v>25.73</v>
      </c>
      <c r="C86" s="444">
        <f t="shared" si="7"/>
        <v>73.37</v>
      </c>
      <c r="D86" s="438">
        <v>26330</v>
      </c>
      <c r="E86" s="439">
        <v>13821</v>
      </c>
      <c r="F86" s="438">
        <f t="shared" si="9"/>
        <v>19977</v>
      </c>
      <c r="G86" s="440">
        <f t="shared" si="8"/>
        <v>14540</v>
      </c>
      <c r="H86" s="441">
        <v>182</v>
      </c>
    </row>
    <row r="87" spans="1:8" x14ac:dyDescent="0.2">
      <c r="A87" s="442">
        <v>83</v>
      </c>
      <c r="B87" s="443">
        <f t="shared" si="6"/>
        <v>25.73</v>
      </c>
      <c r="C87" s="444">
        <f t="shared" si="7"/>
        <v>73.42</v>
      </c>
      <c r="D87" s="438">
        <v>26330</v>
      </c>
      <c r="E87" s="439">
        <v>13821</v>
      </c>
      <c r="F87" s="438">
        <f t="shared" si="9"/>
        <v>19975</v>
      </c>
      <c r="G87" s="440">
        <f t="shared" si="8"/>
        <v>14539</v>
      </c>
      <c r="H87" s="441">
        <v>182</v>
      </c>
    </row>
    <row r="88" spans="1:8" x14ac:dyDescent="0.2">
      <c r="A88" s="442">
        <v>84</v>
      </c>
      <c r="B88" s="443">
        <f t="shared" si="6"/>
        <v>25.74</v>
      </c>
      <c r="C88" s="444">
        <f t="shared" si="7"/>
        <v>73.47</v>
      </c>
      <c r="D88" s="438">
        <v>26330</v>
      </c>
      <c r="E88" s="439">
        <v>13821</v>
      </c>
      <c r="F88" s="438">
        <f t="shared" si="9"/>
        <v>19967</v>
      </c>
      <c r="G88" s="440">
        <f t="shared" si="8"/>
        <v>14532</v>
      </c>
      <c r="H88" s="441">
        <v>182</v>
      </c>
    </row>
    <row r="89" spans="1:8" x14ac:dyDescent="0.2">
      <c r="A89" s="442">
        <v>85</v>
      </c>
      <c r="B89" s="443">
        <f t="shared" si="6"/>
        <v>25.74</v>
      </c>
      <c r="C89" s="444">
        <f t="shared" si="7"/>
        <v>73.53</v>
      </c>
      <c r="D89" s="438">
        <v>26330</v>
      </c>
      <c r="E89" s="439">
        <v>13821</v>
      </c>
      <c r="F89" s="438">
        <f t="shared" si="9"/>
        <v>19964</v>
      </c>
      <c r="G89" s="440">
        <f t="shared" si="8"/>
        <v>14531</v>
      </c>
      <c r="H89" s="441">
        <v>182</v>
      </c>
    </row>
    <row r="90" spans="1:8" x14ac:dyDescent="0.2">
      <c r="A90" s="442">
        <v>86</v>
      </c>
      <c r="B90" s="443">
        <f t="shared" si="6"/>
        <v>25.74</v>
      </c>
      <c r="C90" s="444">
        <f t="shared" si="7"/>
        <v>73.58</v>
      </c>
      <c r="D90" s="438">
        <v>26330</v>
      </c>
      <c r="E90" s="439">
        <v>13821</v>
      </c>
      <c r="F90" s="438">
        <f t="shared" si="9"/>
        <v>19962</v>
      </c>
      <c r="G90" s="440">
        <f t="shared" si="8"/>
        <v>14529</v>
      </c>
      <c r="H90" s="441">
        <v>182</v>
      </c>
    </row>
    <row r="91" spans="1:8" x14ac:dyDescent="0.2">
      <c r="A91" s="442">
        <v>87</v>
      </c>
      <c r="B91" s="443">
        <f t="shared" si="6"/>
        <v>25.75</v>
      </c>
      <c r="C91" s="444">
        <f t="shared" si="7"/>
        <v>73.62</v>
      </c>
      <c r="D91" s="438">
        <v>26330</v>
      </c>
      <c r="E91" s="439">
        <v>13821</v>
      </c>
      <c r="F91" s="438">
        <f t="shared" si="9"/>
        <v>19954</v>
      </c>
      <c r="G91" s="440">
        <f t="shared" si="8"/>
        <v>14523</v>
      </c>
      <c r="H91" s="441">
        <v>182</v>
      </c>
    </row>
    <row r="92" spans="1:8" x14ac:dyDescent="0.2">
      <c r="A92" s="442">
        <v>88</v>
      </c>
      <c r="B92" s="443">
        <f t="shared" si="6"/>
        <v>25.75</v>
      </c>
      <c r="C92" s="444">
        <f t="shared" si="7"/>
        <v>73.67</v>
      </c>
      <c r="D92" s="438">
        <v>26330</v>
      </c>
      <c r="E92" s="439">
        <v>13821</v>
      </c>
      <c r="F92" s="438">
        <f t="shared" si="9"/>
        <v>19952</v>
      </c>
      <c r="G92" s="440">
        <f t="shared" si="8"/>
        <v>14522</v>
      </c>
      <c r="H92" s="441">
        <v>182</v>
      </c>
    </row>
    <row r="93" spans="1:8" x14ac:dyDescent="0.2">
      <c r="A93" s="442">
        <v>89</v>
      </c>
      <c r="B93" s="443">
        <f t="shared" si="6"/>
        <v>25.75</v>
      </c>
      <c r="C93" s="444">
        <f t="shared" si="7"/>
        <v>73.709999999999994</v>
      </c>
      <c r="D93" s="438">
        <v>26330</v>
      </c>
      <c r="E93" s="439">
        <v>13821</v>
      </c>
      <c r="F93" s="438">
        <f t="shared" si="9"/>
        <v>19950</v>
      </c>
      <c r="G93" s="440">
        <f t="shared" si="8"/>
        <v>14520</v>
      </c>
      <c r="H93" s="441">
        <v>182</v>
      </c>
    </row>
    <row r="94" spans="1:8" x14ac:dyDescent="0.2">
      <c r="A94" s="442">
        <v>90</v>
      </c>
      <c r="B94" s="443">
        <f t="shared" si="6"/>
        <v>25.76</v>
      </c>
      <c r="C94" s="444">
        <f t="shared" si="7"/>
        <v>73.75</v>
      </c>
      <c r="D94" s="438">
        <v>26330</v>
      </c>
      <c r="E94" s="439">
        <v>13821</v>
      </c>
      <c r="F94" s="438">
        <f t="shared" si="9"/>
        <v>19942</v>
      </c>
      <c r="G94" s="440">
        <f t="shared" si="8"/>
        <v>14514</v>
      </c>
      <c r="H94" s="441">
        <v>182</v>
      </c>
    </row>
    <row r="95" spans="1:8" x14ac:dyDescent="0.2">
      <c r="A95" s="442">
        <v>91</v>
      </c>
      <c r="B95" s="443">
        <f t="shared" si="6"/>
        <v>25.76</v>
      </c>
      <c r="C95" s="444">
        <f t="shared" si="7"/>
        <v>73.790000000000006</v>
      </c>
      <c r="D95" s="438">
        <v>26330</v>
      </c>
      <c r="E95" s="439">
        <v>13821</v>
      </c>
      <c r="F95" s="438">
        <f t="shared" si="9"/>
        <v>19940</v>
      </c>
      <c r="G95" s="440">
        <f t="shared" si="8"/>
        <v>14513</v>
      </c>
      <c r="H95" s="441">
        <v>182</v>
      </c>
    </row>
    <row r="96" spans="1:8" x14ac:dyDescent="0.2">
      <c r="A96" s="442">
        <v>92</v>
      </c>
      <c r="B96" s="443">
        <f t="shared" si="6"/>
        <v>25.76</v>
      </c>
      <c r="C96" s="444">
        <f t="shared" si="7"/>
        <v>73.83</v>
      </c>
      <c r="D96" s="438">
        <v>26330</v>
      </c>
      <c r="E96" s="439">
        <v>13821</v>
      </c>
      <c r="F96" s="438">
        <f t="shared" si="9"/>
        <v>19939</v>
      </c>
      <c r="G96" s="440">
        <f t="shared" si="8"/>
        <v>14512</v>
      </c>
      <c r="H96" s="441">
        <v>182</v>
      </c>
    </row>
    <row r="97" spans="1:8" x14ac:dyDescent="0.2">
      <c r="A97" s="442">
        <v>93</v>
      </c>
      <c r="B97" s="443">
        <f t="shared" si="6"/>
        <v>25.76</v>
      </c>
      <c r="C97" s="444">
        <f t="shared" si="7"/>
        <v>73.87</v>
      </c>
      <c r="D97" s="438">
        <v>26330</v>
      </c>
      <c r="E97" s="439">
        <v>13821</v>
      </c>
      <c r="F97" s="438">
        <f t="shared" si="9"/>
        <v>19937</v>
      </c>
      <c r="G97" s="440">
        <f t="shared" si="8"/>
        <v>14511</v>
      </c>
      <c r="H97" s="441">
        <v>182</v>
      </c>
    </row>
    <row r="98" spans="1:8" x14ac:dyDescent="0.2">
      <c r="A98" s="442">
        <v>94</v>
      </c>
      <c r="B98" s="443">
        <f t="shared" si="6"/>
        <v>25.77</v>
      </c>
      <c r="C98" s="444">
        <f t="shared" si="7"/>
        <v>73.900000000000006</v>
      </c>
      <c r="D98" s="438">
        <v>26330</v>
      </c>
      <c r="E98" s="439">
        <v>13821</v>
      </c>
      <c r="F98" s="438">
        <f t="shared" si="9"/>
        <v>19929</v>
      </c>
      <c r="G98" s="440">
        <f t="shared" si="8"/>
        <v>14505</v>
      </c>
      <c r="H98" s="441">
        <v>182</v>
      </c>
    </row>
    <row r="99" spans="1:8" x14ac:dyDescent="0.2">
      <c r="A99" s="442">
        <v>95</v>
      </c>
      <c r="B99" s="443">
        <f t="shared" si="6"/>
        <v>25.77</v>
      </c>
      <c r="C99" s="444">
        <f t="shared" si="7"/>
        <v>73.930000000000007</v>
      </c>
      <c r="D99" s="438">
        <v>26330</v>
      </c>
      <c r="E99" s="439">
        <v>13821</v>
      </c>
      <c r="F99" s="438">
        <f t="shared" si="9"/>
        <v>19928</v>
      </c>
      <c r="G99" s="440">
        <f t="shared" si="8"/>
        <v>14504</v>
      </c>
      <c r="H99" s="441">
        <v>182</v>
      </c>
    </row>
    <row r="100" spans="1:8" x14ac:dyDescent="0.2">
      <c r="A100" s="442">
        <v>96</v>
      </c>
      <c r="B100" s="443">
        <f t="shared" si="6"/>
        <v>25.77</v>
      </c>
      <c r="C100" s="444">
        <f t="shared" si="7"/>
        <v>73.959999999999994</v>
      </c>
      <c r="D100" s="438">
        <v>26330</v>
      </c>
      <c r="E100" s="439">
        <v>13821</v>
      </c>
      <c r="F100" s="438">
        <f t="shared" si="9"/>
        <v>19927</v>
      </c>
      <c r="G100" s="440">
        <f t="shared" si="8"/>
        <v>14503</v>
      </c>
      <c r="H100" s="441">
        <v>182</v>
      </c>
    </row>
    <row r="101" spans="1:8" x14ac:dyDescent="0.2">
      <c r="A101" s="442">
        <v>97</v>
      </c>
      <c r="B101" s="443">
        <f t="shared" si="6"/>
        <v>25.78</v>
      </c>
      <c r="C101" s="444">
        <f t="shared" si="7"/>
        <v>73.989999999999995</v>
      </c>
      <c r="D101" s="438">
        <v>26330</v>
      </c>
      <c r="E101" s="439">
        <v>13821</v>
      </c>
      <c r="F101" s="438">
        <f t="shared" si="9"/>
        <v>19919</v>
      </c>
      <c r="G101" s="440">
        <f t="shared" si="8"/>
        <v>14498</v>
      </c>
      <c r="H101" s="441">
        <v>182</v>
      </c>
    </row>
    <row r="102" spans="1:8" x14ac:dyDescent="0.2">
      <c r="A102" s="442">
        <v>98</v>
      </c>
      <c r="B102" s="443">
        <f t="shared" si="6"/>
        <v>25.78</v>
      </c>
      <c r="C102" s="444">
        <f t="shared" si="7"/>
        <v>74.010000000000005</v>
      </c>
      <c r="D102" s="438">
        <v>26330</v>
      </c>
      <c r="E102" s="439">
        <v>13821</v>
      </c>
      <c r="F102" s="438">
        <f t="shared" si="9"/>
        <v>19918</v>
      </c>
      <c r="G102" s="440">
        <f t="shared" si="8"/>
        <v>14497</v>
      </c>
      <c r="H102" s="441">
        <v>182</v>
      </c>
    </row>
    <row r="103" spans="1:8" x14ac:dyDescent="0.2">
      <c r="A103" s="442">
        <v>99</v>
      </c>
      <c r="B103" s="443">
        <f t="shared" si="6"/>
        <v>25.78</v>
      </c>
      <c r="C103" s="444">
        <f t="shared" si="7"/>
        <v>74.040000000000006</v>
      </c>
      <c r="D103" s="438">
        <v>26330</v>
      </c>
      <c r="E103" s="439">
        <v>13821</v>
      </c>
      <c r="F103" s="438">
        <f t="shared" si="9"/>
        <v>19917</v>
      </c>
      <c r="G103" s="440">
        <f t="shared" si="8"/>
        <v>14496</v>
      </c>
      <c r="H103" s="441">
        <v>182</v>
      </c>
    </row>
    <row r="104" spans="1:8" x14ac:dyDescent="0.2">
      <c r="A104" s="442">
        <v>100</v>
      </c>
      <c r="B104" s="443">
        <f t="shared" si="6"/>
        <v>25.79</v>
      </c>
      <c r="C104" s="444">
        <f t="shared" si="7"/>
        <v>74.06</v>
      </c>
      <c r="D104" s="438">
        <v>26330</v>
      </c>
      <c r="E104" s="439">
        <v>13821</v>
      </c>
      <c r="F104" s="438">
        <f t="shared" si="9"/>
        <v>19910</v>
      </c>
      <c r="G104" s="440">
        <f t="shared" si="8"/>
        <v>14491</v>
      </c>
      <c r="H104" s="441">
        <v>182</v>
      </c>
    </row>
    <row r="105" spans="1:8" x14ac:dyDescent="0.2">
      <c r="A105" s="442">
        <v>101</v>
      </c>
      <c r="B105" s="443">
        <f t="shared" si="6"/>
        <v>25.79</v>
      </c>
      <c r="C105" s="444">
        <f t="shared" si="7"/>
        <v>74.08</v>
      </c>
      <c r="D105" s="438">
        <v>26330</v>
      </c>
      <c r="E105" s="439">
        <v>13821</v>
      </c>
      <c r="F105" s="438">
        <f t="shared" si="9"/>
        <v>19909</v>
      </c>
      <c r="G105" s="440">
        <f t="shared" si="8"/>
        <v>14490</v>
      </c>
      <c r="H105" s="441">
        <v>182</v>
      </c>
    </row>
    <row r="106" spans="1:8" x14ac:dyDescent="0.2">
      <c r="A106" s="442">
        <v>102</v>
      </c>
      <c r="B106" s="443">
        <f t="shared" si="6"/>
        <v>25.79</v>
      </c>
      <c r="C106" s="444">
        <f t="shared" si="7"/>
        <v>74.099999999999994</v>
      </c>
      <c r="D106" s="438">
        <v>26330</v>
      </c>
      <c r="E106" s="439">
        <v>13821</v>
      </c>
      <c r="F106" s="438">
        <f t="shared" si="9"/>
        <v>19908</v>
      </c>
      <c r="G106" s="440">
        <f t="shared" si="8"/>
        <v>14489</v>
      </c>
      <c r="H106" s="441">
        <v>182</v>
      </c>
    </row>
    <row r="107" spans="1:8" x14ac:dyDescent="0.2">
      <c r="A107" s="442">
        <v>103</v>
      </c>
      <c r="B107" s="443">
        <f t="shared" si="6"/>
        <v>25.79</v>
      </c>
      <c r="C107" s="444">
        <f t="shared" si="7"/>
        <v>74.11</v>
      </c>
      <c r="D107" s="438">
        <v>26330</v>
      </c>
      <c r="E107" s="439">
        <v>13821</v>
      </c>
      <c r="F107" s="438">
        <f t="shared" si="9"/>
        <v>19908</v>
      </c>
      <c r="G107" s="440">
        <f t="shared" si="8"/>
        <v>14489</v>
      </c>
      <c r="H107" s="441">
        <v>182</v>
      </c>
    </row>
    <row r="108" spans="1:8" x14ac:dyDescent="0.2">
      <c r="A108" s="442">
        <v>104</v>
      </c>
      <c r="B108" s="443">
        <f t="shared" si="6"/>
        <v>25.8</v>
      </c>
      <c r="C108" s="444">
        <f t="shared" si="7"/>
        <v>74.13</v>
      </c>
      <c r="D108" s="438">
        <v>26330</v>
      </c>
      <c r="E108" s="439">
        <v>13821</v>
      </c>
      <c r="F108" s="438">
        <f t="shared" si="9"/>
        <v>19900</v>
      </c>
      <c r="G108" s="440">
        <f t="shared" si="8"/>
        <v>14484</v>
      </c>
      <c r="H108" s="441">
        <v>182</v>
      </c>
    </row>
    <row r="109" spans="1:8" x14ac:dyDescent="0.2">
      <c r="A109" s="442">
        <v>105</v>
      </c>
      <c r="B109" s="443">
        <f t="shared" si="6"/>
        <v>25.8</v>
      </c>
      <c r="C109" s="444">
        <f t="shared" si="7"/>
        <v>74.14</v>
      </c>
      <c r="D109" s="438">
        <v>26330</v>
      </c>
      <c r="E109" s="439">
        <v>13821</v>
      </c>
      <c r="F109" s="438">
        <f t="shared" si="9"/>
        <v>19900</v>
      </c>
      <c r="G109" s="440">
        <f t="shared" si="8"/>
        <v>14484</v>
      </c>
      <c r="H109" s="441">
        <v>182</v>
      </c>
    </row>
    <row r="110" spans="1:8" x14ac:dyDescent="0.2">
      <c r="A110" s="445">
        <v>106</v>
      </c>
      <c r="B110" s="446">
        <f t="shared" si="6"/>
        <v>25.8</v>
      </c>
      <c r="C110" s="447">
        <f t="shared" si="7"/>
        <v>74.150000000000006</v>
      </c>
      <c r="D110" s="438">
        <v>26330</v>
      </c>
      <c r="E110" s="439">
        <v>13821</v>
      </c>
      <c r="F110" s="438">
        <f t="shared" si="9"/>
        <v>19899</v>
      </c>
      <c r="G110" s="440">
        <f t="shared" si="8"/>
        <v>14483</v>
      </c>
      <c r="H110" s="441">
        <v>182</v>
      </c>
    </row>
    <row r="111" spans="1:8" x14ac:dyDescent="0.2">
      <c r="A111" s="442">
        <v>107</v>
      </c>
      <c r="B111" s="443">
        <f>ROUND(2*(0.0015*A111+12.74285),2)</f>
        <v>25.81</v>
      </c>
      <c r="C111" s="444">
        <v>74.16</v>
      </c>
      <c r="D111" s="438">
        <v>26330</v>
      </c>
      <c r="E111" s="439">
        <v>13821</v>
      </c>
      <c r="F111" s="438">
        <f t="shared" si="9"/>
        <v>19893</v>
      </c>
      <c r="G111" s="440">
        <f t="shared" si="8"/>
        <v>14478</v>
      </c>
      <c r="H111" s="441">
        <v>182</v>
      </c>
    </row>
    <row r="112" spans="1:8" x14ac:dyDescent="0.2">
      <c r="A112" s="442">
        <v>108</v>
      </c>
      <c r="B112" s="443">
        <f t="shared" ref="B112:B175" si="10">ROUND(2*(0.0015*A112+12.74285),2)</f>
        <v>25.81</v>
      </c>
      <c r="C112" s="448">
        <v>74.16</v>
      </c>
      <c r="D112" s="438">
        <v>26330</v>
      </c>
      <c r="E112" s="439">
        <v>13821</v>
      </c>
      <c r="F112" s="438">
        <f t="shared" si="9"/>
        <v>19893</v>
      </c>
      <c r="G112" s="440">
        <f t="shared" si="8"/>
        <v>14478</v>
      </c>
      <c r="H112" s="441">
        <v>182</v>
      </c>
    </row>
    <row r="113" spans="1:8" x14ac:dyDescent="0.2">
      <c r="A113" s="442">
        <v>109</v>
      </c>
      <c r="B113" s="443">
        <f t="shared" si="10"/>
        <v>25.81</v>
      </c>
      <c r="C113" s="448">
        <v>74.16</v>
      </c>
      <c r="D113" s="438">
        <v>26330</v>
      </c>
      <c r="E113" s="439">
        <v>13821</v>
      </c>
      <c r="F113" s="438">
        <f t="shared" si="9"/>
        <v>19893</v>
      </c>
      <c r="G113" s="440">
        <f t="shared" si="8"/>
        <v>14478</v>
      </c>
      <c r="H113" s="441">
        <v>182</v>
      </c>
    </row>
    <row r="114" spans="1:8" x14ac:dyDescent="0.2">
      <c r="A114" s="442">
        <v>110</v>
      </c>
      <c r="B114" s="443">
        <f t="shared" si="10"/>
        <v>25.82</v>
      </c>
      <c r="C114" s="448">
        <v>74.16</v>
      </c>
      <c r="D114" s="438">
        <v>26330</v>
      </c>
      <c r="E114" s="439">
        <v>13821</v>
      </c>
      <c r="F114" s="438">
        <f t="shared" si="9"/>
        <v>19886</v>
      </c>
      <c r="G114" s="440">
        <f t="shared" si="8"/>
        <v>14473</v>
      </c>
      <c r="H114" s="441">
        <v>182</v>
      </c>
    </row>
    <row r="115" spans="1:8" x14ac:dyDescent="0.2">
      <c r="A115" s="442">
        <v>111</v>
      </c>
      <c r="B115" s="443">
        <f t="shared" si="10"/>
        <v>25.82</v>
      </c>
      <c r="C115" s="448">
        <v>74.16</v>
      </c>
      <c r="D115" s="438">
        <v>26330</v>
      </c>
      <c r="E115" s="439">
        <v>13821</v>
      </c>
      <c r="F115" s="438">
        <f t="shared" si="9"/>
        <v>19886</v>
      </c>
      <c r="G115" s="440">
        <f t="shared" si="8"/>
        <v>14473</v>
      </c>
      <c r="H115" s="441">
        <v>182</v>
      </c>
    </row>
    <row r="116" spans="1:8" x14ac:dyDescent="0.2">
      <c r="A116" s="442">
        <v>112</v>
      </c>
      <c r="B116" s="443">
        <f t="shared" si="10"/>
        <v>25.82</v>
      </c>
      <c r="C116" s="448">
        <v>74.16</v>
      </c>
      <c r="D116" s="438">
        <v>26330</v>
      </c>
      <c r="E116" s="439">
        <v>13821</v>
      </c>
      <c r="F116" s="438">
        <f t="shared" si="9"/>
        <v>19886</v>
      </c>
      <c r="G116" s="440">
        <f t="shared" si="8"/>
        <v>14473</v>
      </c>
      <c r="H116" s="441">
        <v>182</v>
      </c>
    </row>
    <row r="117" spans="1:8" x14ac:dyDescent="0.2">
      <c r="A117" s="442">
        <v>113</v>
      </c>
      <c r="B117" s="443">
        <f t="shared" si="10"/>
        <v>25.82</v>
      </c>
      <c r="C117" s="448">
        <v>74.16</v>
      </c>
      <c r="D117" s="438">
        <v>26330</v>
      </c>
      <c r="E117" s="439">
        <v>13821</v>
      </c>
      <c r="F117" s="438">
        <f t="shared" si="9"/>
        <v>19886</v>
      </c>
      <c r="G117" s="440">
        <f t="shared" si="8"/>
        <v>14473</v>
      </c>
      <c r="H117" s="441">
        <v>182</v>
      </c>
    </row>
    <row r="118" spans="1:8" x14ac:dyDescent="0.2">
      <c r="A118" s="442">
        <v>114</v>
      </c>
      <c r="B118" s="443">
        <f t="shared" si="10"/>
        <v>25.83</v>
      </c>
      <c r="C118" s="448">
        <v>74.16</v>
      </c>
      <c r="D118" s="438">
        <v>26330</v>
      </c>
      <c r="E118" s="439">
        <v>13821</v>
      </c>
      <c r="F118" s="438">
        <f t="shared" si="9"/>
        <v>19880</v>
      </c>
      <c r="G118" s="440">
        <f t="shared" si="8"/>
        <v>14469</v>
      </c>
      <c r="H118" s="441">
        <v>182</v>
      </c>
    </row>
    <row r="119" spans="1:8" x14ac:dyDescent="0.2">
      <c r="A119" s="442">
        <v>115</v>
      </c>
      <c r="B119" s="443">
        <f t="shared" si="10"/>
        <v>25.83</v>
      </c>
      <c r="C119" s="448">
        <v>74.16</v>
      </c>
      <c r="D119" s="438">
        <v>26330</v>
      </c>
      <c r="E119" s="439">
        <v>13821</v>
      </c>
      <c r="F119" s="438">
        <f t="shared" si="9"/>
        <v>19880</v>
      </c>
      <c r="G119" s="440">
        <f t="shared" si="8"/>
        <v>14469</v>
      </c>
      <c r="H119" s="441">
        <v>182</v>
      </c>
    </row>
    <row r="120" spans="1:8" x14ac:dyDescent="0.2">
      <c r="A120" s="442">
        <v>116</v>
      </c>
      <c r="B120" s="443">
        <f t="shared" si="10"/>
        <v>25.83</v>
      </c>
      <c r="C120" s="448">
        <v>74.16</v>
      </c>
      <c r="D120" s="438">
        <v>26330</v>
      </c>
      <c r="E120" s="439">
        <v>13821</v>
      </c>
      <c r="F120" s="438">
        <f t="shared" si="9"/>
        <v>19880</v>
      </c>
      <c r="G120" s="440">
        <f t="shared" si="8"/>
        <v>14469</v>
      </c>
      <c r="H120" s="441">
        <v>182</v>
      </c>
    </row>
    <row r="121" spans="1:8" x14ac:dyDescent="0.2">
      <c r="A121" s="442">
        <v>117</v>
      </c>
      <c r="B121" s="443">
        <f t="shared" si="10"/>
        <v>25.84</v>
      </c>
      <c r="C121" s="448">
        <v>74.16</v>
      </c>
      <c r="D121" s="438">
        <v>26330</v>
      </c>
      <c r="E121" s="439">
        <v>13821</v>
      </c>
      <c r="F121" s="438">
        <f t="shared" si="9"/>
        <v>19873</v>
      </c>
      <c r="G121" s="440">
        <f t="shared" si="8"/>
        <v>14464</v>
      </c>
      <c r="H121" s="441">
        <v>182</v>
      </c>
    </row>
    <row r="122" spans="1:8" x14ac:dyDescent="0.2">
      <c r="A122" s="442">
        <v>118</v>
      </c>
      <c r="B122" s="443">
        <f t="shared" si="10"/>
        <v>25.84</v>
      </c>
      <c r="C122" s="448">
        <v>74.16</v>
      </c>
      <c r="D122" s="438">
        <v>26330</v>
      </c>
      <c r="E122" s="439">
        <v>13821</v>
      </c>
      <c r="F122" s="438">
        <f t="shared" si="9"/>
        <v>19873</v>
      </c>
      <c r="G122" s="440">
        <f t="shared" si="8"/>
        <v>14464</v>
      </c>
      <c r="H122" s="441">
        <v>182</v>
      </c>
    </row>
    <row r="123" spans="1:8" x14ac:dyDescent="0.2">
      <c r="A123" s="442">
        <v>119</v>
      </c>
      <c r="B123" s="443">
        <f t="shared" si="10"/>
        <v>25.84</v>
      </c>
      <c r="C123" s="448">
        <v>74.16</v>
      </c>
      <c r="D123" s="438">
        <v>26330</v>
      </c>
      <c r="E123" s="439">
        <v>13821</v>
      </c>
      <c r="F123" s="438">
        <f t="shared" si="9"/>
        <v>19873</v>
      </c>
      <c r="G123" s="440">
        <f t="shared" si="8"/>
        <v>14464</v>
      </c>
      <c r="H123" s="441">
        <v>182</v>
      </c>
    </row>
    <row r="124" spans="1:8" x14ac:dyDescent="0.2">
      <c r="A124" s="442">
        <v>120</v>
      </c>
      <c r="B124" s="443">
        <f t="shared" si="10"/>
        <v>25.85</v>
      </c>
      <c r="C124" s="448">
        <v>74.16</v>
      </c>
      <c r="D124" s="438">
        <v>26330</v>
      </c>
      <c r="E124" s="439">
        <v>13821</v>
      </c>
      <c r="F124" s="438">
        <f t="shared" si="9"/>
        <v>19867</v>
      </c>
      <c r="G124" s="440">
        <f t="shared" si="8"/>
        <v>14459</v>
      </c>
      <c r="H124" s="441">
        <v>182</v>
      </c>
    </row>
    <row r="125" spans="1:8" x14ac:dyDescent="0.2">
      <c r="A125" s="442">
        <v>121</v>
      </c>
      <c r="B125" s="443">
        <f t="shared" si="10"/>
        <v>25.85</v>
      </c>
      <c r="C125" s="448">
        <v>74.16</v>
      </c>
      <c r="D125" s="438">
        <v>26330</v>
      </c>
      <c r="E125" s="439">
        <v>13821</v>
      </c>
      <c r="F125" s="438">
        <f t="shared" si="9"/>
        <v>19867</v>
      </c>
      <c r="G125" s="440">
        <f t="shared" si="8"/>
        <v>14459</v>
      </c>
      <c r="H125" s="441">
        <v>182</v>
      </c>
    </row>
    <row r="126" spans="1:8" x14ac:dyDescent="0.2">
      <c r="A126" s="442">
        <v>122</v>
      </c>
      <c r="B126" s="443">
        <f t="shared" si="10"/>
        <v>25.85</v>
      </c>
      <c r="C126" s="448">
        <v>74.16</v>
      </c>
      <c r="D126" s="438">
        <v>26330</v>
      </c>
      <c r="E126" s="439">
        <v>13821</v>
      </c>
      <c r="F126" s="438">
        <f t="shared" si="9"/>
        <v>19867</v>
      </c>
      <c r="G126" s="440">
        <f t="shared" si="8"/>
        <v>14459</v>
      </c>
      <c r="H126" s="441">
        <v>182</v>
      </c>
    </row>
    <row r="127" spans="1:8" x14ac:dyDescent="0.2">
      <c r="A127" s="442">
        <v>123</v>
      </c>
      <c r="B127" s="443">
        <f t="shared" si="10"/>
        <v>25.85</v>
      </c>
      <c r="C127" s="448">
        <v>74.16</v>
      </c>
      <c r="D127" s="438">
        <v>26330</v>
      </c>
      <c r="E127" s="439">
        <v>13821</v>
      </c>
      <c r="F127" s="438">
        <f t="shared" si="9"/>
        <v>19867</v>
      </c>
      <c r="G127" s="440">
        <f t="shared" si="8"/>
        <v>14459</v>
      </c>
      <c r="H127" s="441">
        <v>182</v>
      </c>
    </row>
    <row r="128" spans="1:8" x14ac:dyDescent="0.2">
      <c r="A128" s="442">
        <v>124</v>
      </c>
      <c r="B128" s="443">
        <f t="shared" si="10"/>
        <v>25.86</v>
      </c>
      <c r="C128" s="448">
        <v>74.16</v>
      </c>
      <c r="D128" s="438">
        <v>26330</v>
      </c>
      <c r="E128" s="439">
        <v>13821</v>
      </c>
      <c r="F128" s="438">
        <f t="shared" si="9"/>
        <v>19860</v>
      </c>
      <c r="G128" s="440">
        <f t="shared" si="8"/>
        <v>14455</v>
      </c>
      <c r="H128" s="441">
        <v>182</v>
      </c>
    </row>
    <row r="129" spans="1:8" x14ac:dyDescent="0.2">
      <c r="A129" s="442">
        <v>125</v>
      </c>
      <c r="B129" s="443">
        <f t="shared" si="10"/>
        <v>25.86</v>
      </c>
      <c r="C129" s="448">
        <v>74.16</v>
      </c>
      <c r="D129" s="438">
        <v>26330</v>
      </c>
      <c r="E129" s="439">
        <v>13821</v>
      </c>
      <c r="F129" s="438">
        <f t="shared" si="9"/>
        <v>19860</v>
      </c>
      <c r="G129" s="440">
        <f t="shared" si="8"/>
        <v>14455</v>
      </c>
      <c r="H129" s="441">
        <v>182</v>
      </c>
    </row>
    <row r="130" spans="1:8" x14ac:dyDescent="0.2">
      <c r="A130" s="442">
        <v>126</v>
      </c>
      <c r="B130" s="443">
        <f t="shared" si="10"/>
        <v>25.86</v>
      </c>
      <c r="C130" s="448">
        <v>74.16</v>
      </c>
      <c r="D130" s="438">
        <v>26330</v>
      </c>
      <c r="E130" s="439">
        <v>13821</v>
      </c>
      <c r="F130" s="438">
        <f t="shared" si="9"/>
        <v>19860</v>
      </c>
      <c r="G130" s="440">
        <f t="shared" si="8"/>
        <v>14455</v>
      </c>
      <c r="H130" s="441">
        <v>182</v>
      </c>
    </row>
    <row r="131" spans="1:8" x14ac:dyDescent="0.2">
      <c r="A131" s="442">
        <v>127</v>
      </c>
      <c r="B131" s="443">
        <f t="shared" si="10"/>
        <v>25.87</v>
      </c>
      <c r="C131" s="448">
        <v>74.16</v>
      </c>
      <c r="D131" s="438">
        <v>26330</v>
      </c>
      <c r="E131" s="439">
        <v>13821</v>
      </c>
      <c r="F131" s="438">
        <f t="shared" si="9"/>
        <v>19854</v>
      </c>
      <c r="G131" s="440">
        <f t="shared" si="8"/>
        <v>14450</v>
      </c>
      <c r="H131" s="441">
        <v>182</v>
      </c>
    </row>
    <row r="132" spans="1:8" x14ac:dyDescent="0.2">
      <c r="A132" s="442">
        <v>128</v>
      </c>
      <c r="B132" s="443">
        <f t="shared" si="10"/>
        <v>25.87</v>
      </c>
      <c r="C132" s="448">
        <v>74.16</v>
      </c>
      <c r="D132" s="438">
        <v>26330</v>
      </c>
      <c r="E132" s="439">
        <v>13821</v>
      </c>
      <c r="F132" s="438">
        <f t="shared" si="9"/>
        <v>19854</v>
      </c>
      <c r="G132" s="440">
        <f t="shared" si="8"/>
        <v>14450</v>
      </c>
      <c r="H132" s="441">
        <v>182</v>
      </c>
    </row>
    <row r="133" spans="1:8" x14ac:dyDescent="0.2">
      <c r="A133" s="442">
        <v>129</v>
      </c>
      <c r="B133" s="443">
        <f t="shared" si="10"/>
        <v>25.87</v>
      </c>
      <c r="C133" s="448">
        <v>74.16</v>
      </c>
      <c r="D133" s="438">
        <v>26330</v>
      </c>
      <c r="E133" s="439">
        <v>13821</v>
      </c>
      <c r="F133" s="438">
        <f t="shared" si="9"/>
        <v>19854</v>
      </c>
      <c r="G133" s="440">
        <f t="shared" si="8"/>
        <v>14450</v>
      </c>
      <c r="H133" s="441">
        <v>182</v>
      </c>
    </row>
    <row r="134" spans="1:8" x14ac:dyDescent="0.2">
      <c r="A134" s="442">
        <v>130</v>
      </c>
      <c r="B134" s="443">
        <f t="shared" si="10"/>
        <v>25.88</v>
      </c>
      <c r="C134" s="448">
        <v>74.16</v>
      </c>
      <c r="D134" s="438">
        <v>26330</v>
      </c>
      <c r="E134" s="439">
        <v>13821</v>
      </c>
      <c r="F134" s="438">
        <f t="shared" si="9"/>
        <v>19848</v>
      </c>
      <c r="G134" s="440">
        <f t="shared" si="8"/>
        <v>14445</v>
      </c>
      <c r="H134" s="441">
        <v>182</v>
      </c>
    </row>
    <row r="135" spans="1:8" x14ac:dyDescent="0.2">
      <c r="A135" s="442">
        <v>131</v>
      </c>
      <c r="B135" s="443">
        <f t="shared" si="10"/>
        <v>25.88</v>
      </c>
      <c r="C135" s="448">
        <v>74.16</v>
      </c>
      <c r="D135" s="438">
        <v>26330</v>
      </c>
      <c r="E135" s="439">
        <v>13821</v>
      </c>
      <c r="F135" s="438">
        <f t="shared" si="9"/>
        <v>19848</v>
      </c>
      <c r="G135" s="440">
        <f t="shared" si="8"/>
        <v>14445</v>
      </c>
      <c r="H135" s="441">
        <v>182</v>
      </c>
    </row>
    <row r="136" spans="1:8" x14ac:dyDescent="0.2">
      <c r="A136" s="442">
        <v>132</v>
      </c>
      <c r="B136" s="443">
        <f t="shared" si="10"/>
        <v>25.88</v>
      </c>
      <c r="C136" s="448">
        <v>74.16</v>
      </c>
      <c r="D136" s="438">
        <v>26330</v>
      </c>
      <c r="E136" s="439">
        <v>13821</v>
      </c>
      <c r="F136" s="438">
        <f t="shared" si="9"/>
        <v>19848</v>
      </c>
      <c r="G136" s="440">
        <f t="shared" si="8"/>
        <v>14445</v>
      </c>
      <c r="H136" s="441">
        <v>182</v>
      </c>
    </row>
    <row r="137" spans="1:8" x14ac:dyDescent="0.2">
      <c r="A137" s="442">
        <v>133</v>
      </c>
      <c r="B137" s="443">
        <f t="shared" si="10"/>
        <v>25.88</v>
      </c>
      <c r="C137" s="448">
        <v>74.16</v>
      </c>
      <c r="D137" s="438">
        <v>26330</v>
      </c>
      <c r="E137" s="439">
        <v>13821</v>
      </c>
      <c r="F137" s="438">
        <f t="shared" si="9"/>
        <v>19848</v>
      </c>
      <c r="G137" s="440">
        <f t="shared" si="8"/>
        <v>14445</v>
      </c>
      <c r="H137" s="441">
        <v>182</v>
      </c>
    </row>
    <row r="138" spans="1:8" x14ac:dyDescent="0.2">
      <c r="A138" s="442">
        <v>134</v>
      </c>
      <c r="B138" s="443">
        <f t="shared" si="10"/>
        <v>25.89</v>
      </c>
      <c r="C138" s="448">
        <v>74.16</v>
      </c>
      <c r="D138" s="438">
        <v>26330</v>
      </c>
      <c r="E138" s="439">
        <v>13821</v>
      </c>
      <c r="F138" s="438">
        <f t="shared" si="9"/>
        <v>19841</v>
      </c>
      <c r="G138" s="440">
        <f t="shared" si="8"/>
        <v>14440</v>
      </c>
      <c r="H138" s="441">
        <v>182</v>
      </c>
    </row>
    <row r="139" spans="1:8" x14ac:dyDescent="0.2">
      <c r="A139" s="442">
        <v>135</v>
      </c>
      <c r="B139" s="443">
        <f t="shared" si="10"/>
        <v>25.89</v>
      </c>
      <c r="C139" s="448">
        <v>74.16</v>
      </c>
      <c r="D139" s="438">
        <v>26330</v>
      </c>
      <c r="E139" s="439">
        <v>13821</v>
      </c>
      <c r="F139" s="438">
        <f t="shared" si="9"/>
        <v>19841</v>
      </c>
      <c r="G139" s="440">
        <f t="shared" si="8"/>
        <v>14440</v>
      </c>
      <c r="H139" s="441">
        <v>182</v>
      </c>
    </row>
    <row r="140" spans="1:8" x14ac:dyDescent="0.2">
      <c r="A140" s="442">
        <v>136</v>
      </c>
      <c r="B140" s="443">
        <f t="shared" si="10"/>
        <v>25.89</v>
      </c>
      <c r="C140" s="448">
        <v>74.16</v>
      </c>
      <c r="D140" s="438">
        <v>26330</v>
      </c>
      <c r="E140" s="439">
        <v>13821</v>
      </c>
      <c r="F140" s="438">
        <f t="shared" si="9"/>
        <v>19841</v>
      </c>
      <c r="G140" s="440">
        <f t="shared" si="8"/>
        <v>14440</v>
      </c>
      <c r="H140" s="441">
        <v>182</v>
      </c>
    </row>
    <row r="141" spans="1:8" x14ac:dyDescent="0.2">
      <c r="A141" s="442">
        <v>137</v>
      </c>
      <c r="B141" s="443">
        <f t="shared" si="10"/>
        <v>25.9</v>
      </c>
      <c r="C141" s="448">
        <v>74.16</v>
      </c>
      <c r="D141" s="438">
        <v>26330</v>
      </c>
      <c r="E141" s="439">
        <v>13821</v>
      </c>
      <c r="F141" s="438">
        <f t="shared" si="9"/>
        <v>19835</v>
      </c>
      <c r="G141" s="440">
        <f t="shared" si="8"/>
        <v>14436</v>
      </c>
      <c r="H141" s="441">
        <v>182</v>
      </c>
    </row>
    <row r="142" spans="1:8" x14ac:dyDescent="0.2">
      <c r="A142" s="442">
        <v>138</v>
      </c>
      <c r="B142" s="443">
        <f t="shared" si="10"/>
        <v>25.9</v>
      </c>
      <c r="C142" s="448">
        <v>74.16</v>
      </c>
      <c r="D142" s="438">
        <v>26330</v>
      </c>
      <c r="E142" s="439">
        <v>13821</v>
      </c>
      <c r="F142" s="438">
        <f t="shared" si="9"/>
        <v>19835</v>
      </c>
      <c r="G142" s="440">
        <f t="shared" si="8"/>
        <v>14436</v>
      </c>
      <c r="H142" s="441">
        <v>182</v>
      </c>
    </row>
    <row r="143" spans="1:8" x14ac:dyDescent="0.2">
      <c r="A143" s="442">
        <v>139</v>
      </c>
      <c r="B143" s="443">
        <f t="shared" si="10"/>
        <v>25.9</v>
      </c>
      <c r="C143" s="448">
        <v>74.16</v>
      </c>
      <c r="D143" s="438">
        <v>26330</v>
      </c>
      <c r="E143" s="439">
        <v>13821</v>
      </c>
      <c r="F143" s="438">
        <f t="shared" si="9"/>
        <v>19835</v>
      </c>
      <c r="G143" s="440">
        <f t="shared" si="8"/>
        <v>14436</v>
      </c>
      <c r="H143" s="441">
        <v>182</v>
      </c>
    </row>
    <row r="144" spans="1:8" x14ac:dyDescent="0.2">
      <c r="A144" s="442">
        <v>140</v>
      </c>
      <c r="B144" s="443">
        <f t="shared" si="10"/>
        <v>25.91</v>
      </c>
      <c r="C144" s="448">
        <v>74.16</v>
      </c>
      <c r="D144" s="438">
        <v>26330</v>
      </c>
      <c r="E144" s="439">
        <v>13821</v>
      </c>
      <c r="F144" s="438">
        <f t="shared" si="9"/>
        <v>19828</v>
      </c>
      <c r="G144" s="440">
        <f t="shared" si="8"/>
        <v>14431</v>
      </c>
      <c r="H144" s="441">
        <v>182</v>
      </c>
    </row>
    <row r="145" spans="1:8" x14ac:dyDescent="0.2">
      <c r="A145" s="442">
        <v>141</v>
      </c>
      <c r="B145" s="443">
        <f t="shared" si="10"/>
        <v>25.91</v>
      </c>
      <c r="C145" s="448">
        <v>74.16</v>
      </c>
      <c r="D145" s="438">
        <v>26330</v>
      </c>
      <c r="E145" s="439">
        <v>13821</v>
      </c>
      <c r="F145" s="438">
        <f t="shared" si="9"/>
        <v>19828</v>
      </c>
      <c r="G145" s="440">
        <f t="shared" ref="G145:G187" si="11">ROUND(12*(1/B145*D145+1/C145*E145),0)</f>
        <v>14431</v>
      </c>
      <c r="H145" s="441">
        <v>182</v>
      </c>
    </row>
    <row r="146" spans="1:8" x14ac:dyDescent="0.2">
      <c r="A146" s="442">
        <v>142</v>
      </c>
      <c r="B146" s="443">
        <f t="shared" si="10"/>
        <v>25.91</v>
      </c>
      <c r="C146" s="448">
        <v>74.16</v>
      </c>
      <c r="D146" s="438">
        <v>26330</v>
      </c>
      <c r="E146" s="439">
        <v>13821</v>
      </c>
      <c r="F146" s="438">
        <f t="shared" ref="F146:F187" si="12">ROUND(12*1.3614*(1/B146*D146+1/C146*E146)+H146,0)</f>
        <v>19828</v>
      </c>
      <c r="G146" s="440">
        <f t="shared" si="11"/>
        <v>14431</v>
      </c>
      <c r="H146" s="441">
        <v>182</v>
      </c>
    </row>
    <row r="147" spans="1:8" x14ac:dyDescent="0.2">
      <c r="A147" s="442">
        <v>143</v>
      </c>
      <c r="B147" s="443">
        <f t="shared" si="10"/>
        <v>25.91</v>
      </c>
      <c r="C147" s="448">
        <v>74.16</v>
      </c>
      <c r="D147" s="438">
        <v>26330</v>
      </c>
      <c r="E147" s="439">
        <v>13821</v>
      </c>
      <c r="F147" s="438">
        <f t="shared" si="12"/>
        <v>19828</v>
      </c>
      <c r="G147" s="440">
        <f t="shared" si="11"/>
        <v>14431</v>
      </c>
      <c r="H147" s="441">
        <v>182</v>
      </c>
    </row>
    <row r="148" spans="1:8" x14ac:dyDescent="0.2">
      <c r="A148" s="442">
        <v>144</v>
      </c>
      <c r="B148" s="443">
        <f t="shared" si="10"/>
        <v>25.92</v>
      </c>
      <c r="C148" s="448">
        <v>74.16</v>
      </c>
      <c r="D148" s="438">
        <v>26330</v>
      </c>
      <c r="E148" s="439">
        <v>13821</v>
      </c>
      <c r="F148" s="438">
        <f t="shared" si="12"/>
        <v>19822</v>
      </c>
      <c r="G148" s="440">
        <f t="shared" si="11"/>
        <v>14426</v>
      </c>
      <c r="H148" s="441">
        <v>182</v>
      </c>
    </row>
    <row r="149" spans="1:8" x14ac:dyDescent="0.2">
      <c r="A149" s="442">
        <v>145</v>
      </c>
      <c r="B149" s="443">
        <f t="shared" si="10"/>
        <v>25.92</v>
      </c>
      <c r="C149" s="448">
        <v>74.16</v>
      </c>
      <c r="D149" s="438">
        <v>26330</v>
      </c>
      <c r="E149" s="439">
        <v>13821</v>
      </c>
      <c r="F149" s="438">
        <f t="shared" si="12"/>
        <v>19822</v>
      </c>
      <c r="G149" s="440">
        <f t="shared" si="11"/>
        <v>14426</v>
      </c>
      <c r="H149" s="441">
        <v>182</v>
      </c>
    </row>
    <row r="150" spans="1:8" x14ac:dyDescent="0.2">
      <c r="A150" s="442">
        <v>146</v>
      </c>
      <c r="B150" s="443">
        <f t="shared" si="10"/>
        <v>25.92</v>
      </c>
      <c r="C150" s="448">
        <v>74.16</v>
      </c>
      <c r="D150" s="438">
        <v>26330</v>
      </c>
      <c r="E150" s="439">
        <v>13821</v>
      </c>
      <c r="F150" s="438">
        <f t="shared" si="12"/>
        <v>19822</v>
      </c>
      <c r="G150" s="440">
        <f t="shared" si="11"/>
        <v>14426</v>
      </c>
      <c r="H150" s="441">
        <v>182</v>
      </c>
    </row>
    <row r="151" spans="1:8" x14ac:dyDescent="0.2">
      <c r="A151" s="442">
        <v>147</v>
      </c>
      <c r="B151" s="443">
        <f t="shared" si="10"/>
        <v>25.93</v>
      </c>
      <c r="C151" s="448">
        <v>74.16</v>
      </c>
      <c r="D151" s="438">
        <v>26330</v>
      </c>
      <c r="E151" s="439">
        <v>13821</v>
      </c>
      <c r="F151" s="438">
        <f t="shared" si="12"/>
        <v>19815</v>
      </c>
      <c r="G151" s="440">
        <f t="shared" si="11"/>
        <v>14422</v>
      </c>
      <c r="H151" s="441">
        <v>182</v>
      </c>
    </row>
    <row r="152" spans="1:8" x14ac:dyDescent="0.2">
      <c r="A152" s="442">
        <v>148</v>
      </c>
      <c r="B152" s="443">
        <f t="shared" si="10"/>
        <v>25.93</v>
      </c>
      <c r="C152" s="448">
        <v>74.16</v>
      </c>
      <c r="D152" s="438">
        <v>26330</v>
      </c>
      <c r="E152" s="439">
        <v>13821</v>
      </c>
      <c r="F152" s="438">
        <f t="shared" si="12"/>
        <v>19815</v>
      </c>
      <c r="G152" s="440">
        <f t="shared" si="11"/>
        <v>14422</v>
      </c>
      <c r="H152" s="441">
        <v>182</v>
      </c>
    </row>
    <row r="153" spans="1:8" x14ac:dyDescent="0.2">
      <c r="A153" s="442">
        <v>149</v>
      </c>
      <c r="B153" s="443">
        <f t="shared" si="10"/>
        <v>25.93</v>
      </c>
      <c r="C153" s="448">
        <v>74.16</v>
      </c>
      <c r="D153" s="438">
        <v>26330</v>
      </c>
      <c r="E153" s="439">
        <v>13821</v>
      </c>
      <c r="F153" s="438">
        <f t="shared" si="12"/>
        <v>19815</v>
      </c>
      <c r="G153" s="440">
        <f t="shared" si="11"/>
        <v>14422</v>
      </c>
      <c r="H153" s="441">
        <v>182</v>
      </c>
    </row>
    <row r="154" spans="1:8" x14ac:dyDescent="0.2">
      <c r="A154" s="442">
        <v>150</v>
      </c>
      <c r="B154" s="443">
        <f t="shared" si="10"/>
        <v>25.94</v>
      </c>
      <c r="C154" s="448">
        <v>74.16</v>
      </c>
      <c r="D154" s="438">
        <v>26330</v>
      </c>
      <c r="E154" s="439">
        <v>13821</v>
      </c>
      <c r="F154" s="438">
        <f t="shared" si="12"/>
        <v>19809</v>
      </c>
      <c r="G154" s="440">
        <f t="shared" si="11"/>
        <v>14417</v>
      </c>
      <c r="H154" s="441">
        <v>182</v>
      </c>
    </row>
    <row r="155" spans="1:8" x14ac:dyDescent="0.2">
      <c r="A155" s="442">
        <v>151</v>
      </c>
      <c r="B155" s="443">
        <f t="shared" si="10"/>
        <v>25.94</v>
      </c>
      <c r="C155" s="448">
        <v>74.16</v>
      </c>
      <c r="D155" s="438">
        <v>26330</v>
      </c>
      <c r="E155" s="439">
        <v>13821</v>
      </c>
      <c r="F155" s="438">
        <f t="shared" si="12"/>
        <v>19809</v>
      </c>
      <c r="G155" s="440">
        <f t="shared" si="11"/>
        <v>14417</v>
      </c>
      <c r="H155" s="441">
        <v>182</v>
      </c>
    </row>
    <row r="156" spans="1:8" x14ac:dyDescent="0.2">
      <c r="A156" s="442">
        <v>152</v>
      </c>
      <c r="B156" s="443">
        <f t="shared" si="10"/>
        <v>25.94</v>
      </c>
      <c r="C156" s="448">
        <v>74.16</v>
      </c>
      <c r="D156" s="438">
        <v>26330</v>
      </c>
      <c r="E156" s="439">
        <v>13821</v>
      </c>
      <c r="F156" s="438">
        <f t="shared" si="12"/>
        <v>19809</v>
      </c>
      <c r="G156" s="440">
        <f t="shared" si="11"/>
        <v>14417</v>
      </c>
      <c r="H156" s="441">
        <v>182</v>
      </c>
    </row>
    <row r="157" spans="1:8" x14ac:dyDescent="0.2">
      <c r="A157" s="442">
        <v>153</v>
      </c>
      <c r="B157" s="443">
        <f t="shared" si="10"/>
        <v>25.94</v>
      </c>
      <c r="C157" s="448">
        <v>74.16</v>
      </c>
      <c r="D157" s="438">
        <v>26330</v>
      </c>
      <c r="E157" s="439">
        <v>13821</v>
      </c>
      <c r="F157" s="438">
        <f t="shared" si="12"/>
        <v>19809</v>
      </c>
      <c r="G157" s="440">
        <f t="shared" si="11"/>
        <v>14417</v>
      </c>
      <c r="H157" s="441">
        <v>182</v>
      </c>
    </row>
    <row r="158" spans="1:8" x14ac:dyDescent="0.2">
      <c r="A158" s="442">
        <v>154</v>
      </c>
      <c r="B158" s="443">
        <f t="shared" si="10"/>
        <v>25.95</v>
      </c>
      <c r="C158" s="448">
        <v>74.16</v>
      </c>
      <c r="D158" s="438">
        <v>26330</v>
      </c>
      <c r="E158" s="439">
        <v>13821</v>
      </c>
      <c r="F158" s="438">
        <f t="shared" si="12"/>
        <v>19803</v>
      </c>
      <c r="G158" s="440">
        <f t="shared" si="11"/>
        <v>14412</v>
      </c>
      <c r="H158" s="441">
        <v>182</v>
      </c>
    </row>
    <row r="159" spans="1:8" x14ac:dyDescent="0.2">
      <c r="A159" s="442">
        <v>155</v>
      </c>
      <c r="B159" s="443">
        <f t="shared" si="10"/>
        <v>25.95</v>
      </c>
      <c r="C159" s="448">
        <v>74.16</v>
      </c>
      <c r="D159" s="438">
        <v>26330</v>
      </c>
      <c r="E159" s="439">
        <v>13821</v>
      </c>
      <c r="F159" s="438">
        <f t="shared" si="12"/>
        <v>19803</v>
      </c>
      <c r="G159" s="440">
        <f t="shared" si="11"/>
        <v>14412</v>
      </c>
      <c r="H159" s="441">
        <v>182</v>
      </c>
    </row>
    <row r="160" spans="1:8" x14ac:dyDescent="0.2">
      <c r="A160" s="442">
        <v>156</v>
      </c>
      <c r="B160" s="443">
        <f t="shared" si="10"/>
        <v>25.95</v>
      </c>
      <c r="C160" s="448">
        <v>74.16</v>
      </c>
      <c r="D160" s="438">
        <v>26330</v>
      </c>
      <c r="E160" s="439">
        <v>13821</v>
      </c>
      <c r="F160" s="438">
        <f t="shared" si="12"/>
        <v>19803</v>
      </c>
      <c r="G160" s="440">
        <f t="shared" si="11"/>
        <v>14412</v>
      </c>
      <c r="H160" s="441">
        <v>182</v>
      </c>
    </row>
    <row r="161" spans="1:8" x14ac:dyDescent="0.2">
      <c r="A161" s="442">
        <v>157</v>
      </c>
      <c r="B161" s="443">
        <f t="shared" si="10"/>
        <v>25.96</v>
      </c>
      <c r="C161" s="448">
        <v>74.16</v>
      </c>
      <c r="D161" s="438">
        <v>26330</v>
      </c>
      <c r="E161" s="439">
        <v>13821</v>
      </c>
      <c r="F161" s="438">
        <f t="shared" si="12"/>
        <v>19796</v>
      </c>
      <c r="G161" s="440">
        <f t="shared" si="11"/>
        <v>14407</v>
      </c>
      <c r="H161" s="441">
        <v>182</v>
      </c>
    </row>
    <row r="162" spans="1:8" x14ac:dyDescent="0.2">
      <c r="A162" s="442">
        <v>158</v>
      </c>
      <c r="B162" s="443">
        <f t="shared" si="10"/>
        <v>25.96</v>
      </c>
      <c r="C162" s="448">
        <v>74.16</v>
      </c>
      <c r="D162" s="438">
        <v>26330</v>
      </c>
      <c r="E162" s="439">
        <v>13821</v>
      </c>
      <c r="F162" s="438">
        <f t="shared" si="12"/>
        <v>19796</v>
      </c>
      <c r="G162" s="440">
        <f t="shared" si="11"/>
        <v>14407</v>
      </c>
      <c r="H162" s="441">
        <v>182</v>
      </c>
    </row>
    <row r="163" spans="1:8" x14ac:dyDescent="0.2">
      <c r="A163" s="442">
        <v>159</v>
      </c>
      <c r="B163" s="443">
        <f t="shared" si="10"/>
        <v>25.96</v>
      </c>
      <c r="C163" s="448">
        <v>74.16</v>
      </c>
      <c r="D163" s="438">
        <v>26330</v>
      </c>
      <c r="E163" s="439">
        <v>13821</v>
      </c>
      <c r="F163" s="438">
        <f t="shared" si="12"/>
        <v>19796</v>
      </c>
      <c r="G163" s="440">
        <f t="shared" si="11"/>
        <v>14407</v>
      </c>
      <c r="H163" s="441">
        <v>182</v>
      </c>
    </row>
    <row r="164" spans="1:8" x14ac:dyDescent="0.2">
      <c r="A164" s="442">
        <v>160</v>
      </c>
      <c r="B164" s="443">
        <f t="shared" si="10"/>
        <v>25.97</v>
      </c>
      <c r="C164" s="448">
        <v>74.16</v>
      </c>
      <c r="D164" s="438">
        <v>26330</v>
      </c>
      <c r="E164" s="439">
        <v>13821</v>
      </c>
      <c r="F164" s="438">
        <f t="shared" si="12"/>
        <v>19790</v>
      </c>
      <c r="G164" s="440">
        <f t="shared" si="11"/>
        <v>14403</v>
      </c>
      <c r="H164" s="441">
        <v>182</v>
      </c>
    </row>
    <row r="165" spans="1:8" x14ac:dyDescent="0.2">
      <c r="A165" s="442">
        <v>161</v>
      </c>
      <c r="B165" s="443">
        <f t="shared" si="10"/>
        <v>25.97</v>
      </c>
      <c r="C165" s="448">
        <v>74.16</v>
      </c>
      <c r="D165" s="438">
        <v>26330</v>
      </c>
      <c r="E165" s="439">
        <v>13821</v>
      </c>
      <c r="F165" s="438">
        <f t="shared" si="12"/>
        <v>19790</v>
      </c>
      <c r="G165" s="440">
        <f t="shared" si="11"/>
        <v>14403</v>
      </c>
      <c r="H165" s="441">
        <v>182</v>
      </c>
    </row>
    <row r="166" spans="1:8" x14ac:dyDescent="0.2">
      <c r="A166" s="442">
        <v>162</v>
      </c>
      <c r="B166" s="443">
        <f t="shared" si="10"/>
        <v>25.97</v>
      </c>
      <c r="C166" s="448">
        <v>74.16</v>
      </c>
      <c r="D166" s="438">
        <v>26330</v>
      </c>
      <c r="E166" s="439">
        <v>13821</v>
      </c>
      <c r="F166" s="438">
        <f t="shared" si="12"/>
        <v>19790</v>
      </c>
      <c r="G166" s="440">
        <f t="shared" si="11"/>
        <v>14403</v>
      </c>
      <c r="H166" s="441">
        <v>182</v>
      </c>
    </row>
    <row r="167" spans="1:8" x14ac:dyDescent="0.2">
      <c r="A167" s="442">
        <v>163</v>
      </c>
      <c r="B167" s="443">
        <f t="shared" si="10"/>
        <v>25.97</v>
      </c>
      <c r="C167" s="448">
        <v>74.16</v>
      </c>
      <c r="D167" s="438">
        <v>26330</v>
      </c>
      <c r="E167" s="439">
        <v>13821</v>
      </c>
      <c r="F167" s="438">
        <f t="shared" si="12"/>
        <v>19790</v>
      </c>
      <c r="G167" s="440">
        <f t="shared" si="11"/>
        <v>14403</v>
      </c>
      <c r="H167" s="441">
        <v>182</v>
      </c>
    </row>
    <row r="168" spans="1:8" x14ac:dyDescent="0.2">
      <c r="A168" s="442">
        <v>164</v>
      </c>
      <c r="B168" s="443">
        <f t="shared" si="10"/>
        <v>25.98</v>
      </c>
      <c r="C168" s="448">
        <v>74.16</v>
      </c>
      <c r="D168" s="438">
        <v>26330</v>
      </c>
      <c r="E168" s="439">
        <v>13821</v>
      </c>
      <c r="F168" s="438">
        <f t="shared" si="12"/>
        <v>19784</v>
      </c>
      <c r="G168" s="440">
        <f t="shared" si="11"/>
        <v>14398</v>
      </c>
      <c r="H168" s="441">
        <v>182</v>
      </c>
    </row>
    <row r="169" spans="1:8" x14ac:dyDescent="0.2">
      <c r="A169" s="442">
        <v>165</v>
      </c>
      <c r="B169" s="443">
        <f t="shared" si="10"/>
        <v>25.98</v>
      </c>
      <c r="C169" s="448">
        <v>74.16</v>
      </c>
      <c r="D169" s="438">
        <v>26330</v>
      </c>
      <c r="E169" s="439">
        <v>13821</v>
      </c>
      <c r="F169" s="438">
        <f t="shared" si="12"/>
        <v>19784</v>
      </c>
      <c r="G169" s="440">
        <f t="shared" si="11"/>
        <v>14398</v>
      </c>
      <c r="H169" s="441">
        <v>182</v>
      </c>
    </row>
    <row r="170" spans="1:8" x14ac:dyDescent="0.2">
      <c r="A170" s="442">
        <v>166</v>
      </c>
      <c r="B170" s="443">
        <f t="shared" si="10"/>
        <v>25.98</v>
      </c>
      <c r="C170" s="448">
        <v>74.16</v>
      </c>
      <c r="D170" s="438">
        <v>26330</v>
      </c>
      <c r="E170" s="439">
        <v>13821</v>
      </c>
      <c r="F170" s="438">
        <f t="shared" si="12"/>
        <v>19784</v>
      </c>
      <c r="G170" s="440">
        <f t="shared" si="11"/>
        <v>14398</v>
      </c>
      <c r="H170" s="441">
        <v>182</v>
      </c>
    </row>
    <row r="171" spans="1:8" x14ac:dyDescent="0.2">
      <c r="A171" s="442">
        <v>167</v>
      </c>
      <c r="B171" s="443">
        <f t="shared" si="10"/>
        <v>25.99</v>
      </c>
      <c r="C171" s="448">
        <v>74.16</v>
      </c>
      <c r="D171" s="438">
        <v>26330</v>
      </c>
      <c r="E171" s="439">
        <v>13821</v>
      </c>
      <c r="F171" s="438">
        <f t="shared" si="12"/>
        <v>19777</v>
      </c>
      <c r="G171" s="440">
        <f t="shared" si="11"/>
        <v>14393</v>
      </c>
      <c r="H171" s="441">
        <v>182</v>
      </c>
    </row>
    <row r="172" spans="1:8" x14ac:dyDescent="0.2">
      <c r="A172" s="442">
        <v>168</v>
      </c>
      <c r="B172" s="443">
        <f t="shared" si="10"/>
        <v>25.99</v>
      </c>
      <c r="C172" s="448">
        <v>74.16</v>
      </c>
      <c r="D172" s="438">
        <v>26330</v>
      </c>
      <c r="E172" s="439">
        <v>13821</v>
      </c>
      <c r="F172" s="438">
        <f t="shared" si="12"/>
        <v>19777</v>
      </c>
      <c r="G172" s="440">
        <f t="shared" si="11"/>
        <v>14393</v>
      </c>
      <c r="H172" s="441">
        <v>182</v>
      </c>
    </row>
    <row r="173" spans="1:8" x14ac:dyDescent="0.2">
      <c r="A173" s="442">
        <v>169</v>
      </c>
      <c r="B173" s="443">
        <f t="shared" si="10"/>
        <v>25.99</v>
      </c>
      <c r="C173" s="448">
        <v>74.16</v>
      </c>
      <c r="D173" s="438">
        <v>26330</v>
      </c>
      <c r="E173" s="439">
        <v>13821</v>
      </c>
      <c r="F173" s="438">
        <f t="shared" si="12"/>
        <v>19777</v>
      </c>
      <c r="G173" s="440">
        <f t="shared" si="11"/>
        <v>14393</v>
      </c>
      <c r="H173" s="441">
        <v>182</v>
      </c>
    </row>
    <row r="174" spans="1:8" x14ac:dyDescent="0.2">
      <c r="A174" s="442">
        <v>170</v>
      </c>
      <c r="B174" s="443">
        <f t="shared" si="10"/>
        <v>26</v>
      </c>
      <c r="C174" s="448">
        <v>74.16</v>
      </c>
      <c r="D174" s="438">
        <v>26330</v>
      </c>
      <c r="E174" s="439">
        <v>13821</v>
      </c>
      <c r="F174" s="438">
        <f t="shared" si="12"/>
        <v>19771</v>
      </c>
      <c r="G174" s="440">
        <f t="shared" si="11"/>
        <v>14389</v>
      </c>
      <c r="H174" s="441">
        <v>182</v>
      </c>
    </row>
    <row r="175" spans="1:8" x14ac:dyDescent="0.2">
      <c r="A175" s="442">
        <v>171</v>
      </c>
      <c r="B175" s="443">
        <f t="shared" si="10"/>
        <v>26</v>
      </c>
      <c r="C175" s="448">
        <v>74.16</v>
      </c>
      <c r="D175" s="438">
        <v>26330</v>
      </c>
      <c r="E175" s="439">
        <v>13821</v>
      </c>
      <c r="F175" s="438">
        <f t="shared" si="12"/>
        <v>19771</v>
      </c>
      <c r="G175" s="440">
        <f t="shared" si="11"/>
        <v>14389</v>
      </c>
      <c r="H175" s="441">
        <v>182</v>
      </c>
    </row>
    <row r="176" spans="1:8" x14ac:dyDescent="0.2">
      <c r="A176" s="442">
        <v>172</v>
      </c>
      <c r="B176" s="443">
        <f t="shared" ref="B176:B187" si="13">ROUND(2*(0.0015*A176+12.74285),2)</f>
        <v>26</v>
      </c>
      <c r="C176" s="448">
        <v>74.16</v>
      </c>
      <c r="D176" s="438">
        <v>26330</v>
      </c>
      <c r="E176" s="439">
        <v>13821</v>
      </c>
      <c r="F176" s="438">
        <f t="shared" si="12"/>
        <v>19771</v>
      </c>
      <c r="G176" s="440">
        <f t="shared" si="11"/>
        <v>14389</v>
      </c>
      <c r="H176" s="441">
        <v>182</v>
      </c>
    </row>
    <row r="177" spans="1:8" x14ac:dyDescent="0.2">
      <c r="A177" s="442">
        <v>173</v>
      </c>
      <c r="B177" s="443">
        <f t="shared" si="13"/>
        <v>26</v>
      </c>
      <c r="C177" s="448">
        <v>74.16</v>
      </c>
      <c r="D177" s="438">
        <v>26330</v>
      </c>
      <c r="E177" s="439">
        <v>13821</v>
      </c>
      <c r="F177" s="438">
        <f t="shared" si="12"/>
        <v>19771</v>
      </c>
      <c r="G177" s="440">
        <f t="shared" si="11"/>
        <v>14389</v>
      </c>
      <c r="H177" s="441">
        <v>182</v>
      </c>
    </row>
    <row r="178" spans="1:8" x14ac:dyDescent="0.2">
      <c r="A178" s="442">
        <v>174</v>
      </c>
      <c r="B178" s="443">
        <f t="shared" si="13"/>
        <v>26.01</v>
      </c>
      <c r="C178" s="448">
        <v>74.16</v>
      </c>
      <c r="D178" s="438">
        <v>26330</v>
      </c>
      <c r="E178" s="439">
        <v>13821</v>
      </c>
      <c r="F178" s="438">
        <f t="shared" si="12"/>
        <v>19764</v>
      </c>
      <c r="G178" s="440">
        <f t="shared" si="11"/>
        <v>14384</v>
      </c>
      <c r="H178" s="441">
        <v>182</v>
      </c>
    </row>
    <row r="179" spans="1:8" x14ac:dyDescent="0.2">
      <c r="A179" s="442">
        <v>175</v>
      </c>
      <c r="B179" s="443">
        <f t="shared" si="13"/>
        <v>26.01</v>
      </c>
      <c r="C179" s="448">
        <v>74.16</v>
      </c>
      <c r="D179" s="438">
        <v>26330</v>
      </c>
      <c r="E179" s="439">
        <v>13821</v>
      </c>
      <c r="F179" s="438">
        <f t="shared" si="12"/>
        <v>19764</v>
      </c>
      <c r="G179" s="440">
        <f t="shared" si="11"/>
        <v>14384</v>
      </c>
      <c r="H179" s="441">
        <v>182</v>
      </c>
    </row>
    <row r="180" spans="1:8" x14ac:dyDescent="0.2">
      <c r="A180" s="442">
        <v>176</v>
      </c>
      <c r="B180" s="443">
        <f t="shared" si="13"/>
        <v>26.01</v>
      </c>
      <c r="C180" s="448">
        <v>74.16</v>
      </c>
      <c r="D180" s="438">
        <v>26330</v>
      </c>
      <c r="E180" s="439">
        <v>13821</v>
      </c>
      <c r="F180" s="438">
        <f t="shared" si="12"/>
        <v>19764</v>
      </c>
      <c r="G180" s="440">
        <f t="shared" si="11"/>
        <v>14384</v>
      </c>
      <c r="H180" s="441">
        <v>182</v>
      </c>
    </row>
    <row r="181" spans="1:8" x14ac:dyDescent="0.2">
      <c r="A181" s="442">
        <v>177</v>
      </c>
      <c r="B181" s="443">
        <f t="shared" si="13"/>
        <v>26.02</v>
      </c>
      <c r="C181" s="448">
        <v>74.16</v>
      </c>
      <c r="D181" s="438">
        <v>26330</v>
      </c>
      <c r="E181" s="439">
        <v>13821</v>
      </c>
      <c r="F181" s="438">
        <f t="shared" si="12"/>
        <v>19758</v>
      </c>
      <c r="G181" s="440">
        <f t="shared" si="11"/>
        <v>14379</v>
      </c>
      <c r="H181" s="441">
        <v>182</v>
      </c>
    </row>
    <row r="182" spans="1:8" x14ac:dyDescent="0.2">
      <c r="A182" s="442">
        <v>178</v>
      </c>
      <c r="B182" s="443">
        <f t="shared" si="13"/>
        <v>26.02</v>
      </c>
      <c r="C182" s="448">
        <v>74.16</v>
      </c>
      <c r="D182" s="438">
        <v>26330</v>
      </c>
      <c r="E182" s="439">
        <v>13821</v>
      </c>
      <c r="F182" s="438">
        <f t="shared" si="12"/>
        <v>19758</v>
      </c>
      <c r="G182" s="440">
        <f t="shared" si="11"/>
        <v>14379</v>
      </c>
      <c r="H182" s="441">
        <v>182</v>
      </c>
    </row>
    <row r="183" spans="1:8" x14ac:dyDescent="0.2">
      <c r="A183" s="442">
        <v>179</v>
      </c>
      <c r="B183" s="443">
        <f t="shared" si="13"/>
        <v>26.02</v>
      </c>
      <c r="C183" s="448">
        <v>74.16</v>
      </c>
      <c r="D183" s="438">
        <v>26330</v>
      </c>
      <c r="E183" s="439">
        <v>13821</v>
      </c>
      <c r="F183" s="438">
        <f t="shared" si="12"/>
        <v>19758</v>
      </c>
      <c r="G183" s="440">
        <f t="shared" si="11"/>
        <v>14379</v>
      </c>
      <c r="H183" s="441">
        <v>182</v>
      </c>
    </row>
    <row r="184" spans="1:8" x14ac:dyDescent="0.2">
      <c r="A184" s="442">
        <v>180</v>
      </c>
      <c r="B184" s="443">
        <f t="shared" si="13"/>
        <v>26.03</v>
      </c>
      <c r="C184" s="448">
        <v>74.16</v>
      </c>
      <c r="D184" s="438">
        <v>26330</v>
      </c>
      <c r="E184" s="439">
        <v>13821</v>
      </c>
      <c r="F184" s="438">
        <f t="shared" si="12"/>
        <v>19752</v>
      </c>
      <c r="G184" s="440">
        <f t="shared" si="11"/>
        <v>14375</v>
      </c>
      <c r="H184" s="441">
        <v>182</v>
      </c>
    </row>
    <row r="185" spans="1:8" x14ac:dyDescent="0.2">
      <c r="A185" s="442">
        <v>181</v>
      </c>
      <c r="B185" s="443">
        <f t="shared" si="13"/>
        <v>26.03</v>
      </c>
      <c r="C185" s="448">
        <v>74.16</v>
      </c>
      <c r="D185" s="438">
        <v>26330</v>
      </c>
      <c r="E185" s="439">
        <v>13821</v>
      </c>
      <c r="F185" s="438">
        <f t="shared" si="12"/>
        <v>19752</v>
      </c>
      <c r="G185" s="440">
        <f t="shared" si="11"/>
        <v>14375</v>
      </c>
      <c r="H185" s="441">
        <v>182</v>
      </c>
    </row>
    <row r="186" spans="1:8" x14ac:dyDescent="0.2">
      <c r="A186" s="442">
        <v>182</v>
      </c>
      <c r="B186" s="443">
        <f t="shared" si="13"/>
        <v>26.03</v>
      </c>
      <c r="C186" s="448">
        <v>74.16</v>
      </c>
      <c r="D186" s="438">
        <v>26330</v>
      </c>
      <c r="E186" s="439">
        <v>13821</v>
      </c>
      <c r="F186" s="438">
        <f t="shared" si="12"/>
        <v>19752</v>
      </c>
      <c r="G186" s="440">
        <f t="shared" si="11"/>
        <v>14375</v>
      </c>
      <c r="H186" s="441">
        <v>182</v>
      </c>
    </row>
    <row r="187" spans="1:8" ht="13.5" thickBot="1" x14ac:dyDescent="0.25">
      <c r="A187" s="449">
        <v>183</v>
      </c>
      <c r="B187" s="450">
        <f t="shared" si="13"/>
        <v>26.03</v>
      </c>
      <c r="C187" s="451">
        <v>74.16</v>
      </c>
      <c r="D187" s="452">
        <v>26330</v>
      </c>
      <c r="E187" s="453">
        <v>13821</v>
      </c>
      <c r="F187" s="452">
        <f t="shared" si="12"/>
        <v>19752</v>
      </c>
      <c r="G187" s="454">
        <f t="shared" si="11"/>
        <v>14375</v>
      </c>
      <c r="H187" s="455">
        <v>182</v>
      </c>
    </row>
  </sheetData>
  <mergeCells count="2">
    <mergeCell ref="A13:B13"/>
    <mergeCell ref="G14:H14"/>
  </mergeCells>
  <pageMargins left="0.59055118110236227" right="0.39370078740157483" top="0.98425196850393704" bottom="0.98425196850393704" header="0.51181102362204722" footer="0.51181102362204722"/>
  <pageSetup paperSize="9" fitToHeight="14" orientation="portrait" r:id="rId1"/>
  <headerFooter alignWithMargins="0">
    <oddHeader>&amp;LKrajský úřad Plzeňského kraje&amp;R3. 3. 2017</oddHeader>
    <oddFooter>Stránka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7"/>
  <sheetViews>
    <sheetView workbookViewId="0">
      <pane ySplit="15" topLeftCell="A16" activePane="bottomLeft" state="frozenSplit"/>
      <selection activeCell="J36" sqref="J36"/>
      <selection pane="bottomLeft" activeCell="L27" sqref="L27"/>
    </sheetView>
  </sheetViews>
  <sheetFormatPr defaultRowHeight="12.75" x14ac:dyDescent="0.2"/>
  <cols>
    <col min="1" max="1" width="10" style="343" customWidth="1"/>
    <col min="2" max="2" width="9.5703125" style="343" customWidth="1"/>
    <col min="3" max="3" width="10.85546875" style="343" customWidth="1"/>
    <col min="4" max="4" width="13.42578125" style="343" customWidth="1"/>
    <col min="5" max="5" width="15.140625" style="343" customWidth="1"/>
    <col min="6" max="6" width="12.85546875" style="343" customWidth="1"/>
    <col min="7" max="7" width="11.140625" style="343" customWidth="1"/>
    <col min="8" max="8" width="10.7109375" style="343" customWidth="1"/>
    <col min="9" max="9" width="16.140625" style="343" customWidth="1"/>
    <col min="10" max="16384" width="9.140625" style="343"/>
  </cols>
  <sheetData>
    <row r="1" spans="1:9" x14ac:dyDescent="0.2">
      <c r="H1" s="343" t="s">
        <v>678</v>
      </c>
    </row>
    <row r="2" spans="1:9" ht="4.5" customHeight="1" x14ac:dyDescent="0.2"/>
    <row r="3" spans="1:9" ht="20.25" x14ac:dyDescent="0.3">
      <c r="A3" s="344" t="s">
        <v>667</v>
      </c>
      <c r="C3" s="345"/>
      <c r="D3" s="345"/>
      <c r="E3" s="345"/>
      <c r="F3" s="346"/>
      <c r="G3" s="346"/>
      <c r="H3" s="347"/>
      <c r="I3" s="347"/>
    </row>
    <row r="4" spans="1:9" ht="15" x14ac:dyDescent="0.25">
      <c r="A4" s="458" t="s">
        <v>679</v>
      </c>
      <c r="B4" s="349"/>
      <c r="C4" s="349"/>
      <c r="D4" s="349"/>
      <c r="E4" s="349"/>
      <c r="F4" s="349"/>
      <c r="G4" s="349"/>
      <c r="I4" s="347"/>
    </row>
    <row r="5" spans="1:9" ht="15" x14ac:dyDescent="0.25">
      <c r="A5" s="458" t="s">
        <v>680</v>
      </c>
      <c r="B5" s="349"/>
      <c r="C5" s="349"/>
      <c r="D5" s="349"/>
      <c r="E5" s="349"/>
      <c r="F5" s="349"/>
      <c r="G5" s="349"/>
      <c r="I5" s="347"/>
    </row>
    <row r="6" spans="1:9" ht="15.75" x14ac:dyDescent="0.25">
      <c r="A6" s="350"/>
      <c r="B6" s="351"/>
      <c r="C6" s="352" t="s">
        <v>7</v>
      </c>
      <c r="F6" s="353" t="s">
        <v>8</v>
      </c>
      <c r="G6" s="353"/>
      <c r="I6" s="347"/>
    </row>
    <row r="7" spans="1:9" ht="15.75" x14ac:dyDescent="0.25">
      <c r="A7" s="354" t="s">
        <v>657</v>
      </c>
      <c r="B7" s="351"/>
      <c r="C7" s="355">
        <v>22.5</v>
      </c>
      <c r="D7" s="356"/>
      <c r="E7" s="459"/>
      <c r="F7" s="355"/>
      <c r="G7" s="357"/>
      <c r="I7" s="347"/>
    </row>
    <row r="8" spans="1:9" ht="15.75" x14ac:dyDescent="0.25">
      <c r="A8" s="354" t="s">
        <v>658</v>
      </c>
      <c r="B8" s="351"/>
      <c r="C8" s="355" t="s">
        <v>681</v>
      </c>
      <c r="D8" s="356"/>
      <c r="E8" s="459"/>
      <c r="F8" s="357"/>
      <c r="G8" s="357"/>
      <c r="I8" s="347"/>
    </row>
    <row r="9" spans="1:9" ht="15.75" x14ac:dyDescent="0.25">
      <c r="A9" s="354" t="s">
        <v>660</v>
      </c>
      <c r="B9" s="351"/>
      <c r="C9" s="355" t="s">
        <v>682</v>
      </c>
      <c r="D9" s="356"/>
      <c r="E9" s="459"/>
      <c r="F9" s="357"/>
      <c r="G9" s="357"/>
      <c r="I9" s="347"/>
    </row>
    <row r="10" spans="1:9" ht="15.75" x14ac:dyDescent="0.25">
      <c r="A10" s="354" t="s">
        <v>661</v>
      </c>
      <c r="B10" s="351"/>
      <c r="C10" s="355" t="s">
        <v>57</v>
      </c>
      <c r="D10" s="356"/>
      <c r="E10" s="459"/>
      <c r="F10" s="357"/>
      <c r="G10" s="357"/>
      <c r="I10" s="347"/>
    </row>
    <row r="11" spans="1:9" ht="15.75" x14ac:dyDescent="0.25">
      <c r="A11" s="354" t="s">
        <v>662</v>
      </c>
      <c r="B11" s="351"/>
      <c r="C11" s="355" t="s">
        <v>59</v>
      </c>
      <c r="D11" s="356"/>
      <c r="E11" s="459"/>
      <c r="F11" s="357"/>
      <c r="G11" s="357"/>
      <c r="I11" s="347"/>
    </row>
    <row r="12" spans="1:9" ht="15.75" x14ac:dyDescent="0.25">
      <c r="A12" s="354" t="s">
        <v>663</v>
      </c>
      <c r="B12" s="351"/>
      <c r="C12" s="355" t="s">
        <v>59</v>
      </c>
      <c r="D12" s="356"/>
      <c r="E12" s="459"/>
      <c r="F12" s="355"/>
      <c r="G12" s="357"/>
      <c r="I12" s="347"/>
    </row>
    <row r="13" spans="1:9" ht="6" customHeight="1" thickBot="1" x14ac:dyDescent="0.25">
      <c r="A13" s="594"/>
      <c r="B13" s="594"/>
      <c r="C13" s="365"/>
      <c r="D13" s="366"/>
      <c r="E13" s="367"/>
      <c r="F13" s="367"/>
      <c r="G13" s="367"/>
      <c r="I13" s="347"/>
    </row>
    <row r="14" spans="1:9" ht="15.75" x14ac:dyDescent="0.2">
      <c r="A14" s="368"/>
      <c r="B14" s="369" t="s">
        <v>1</v>
      </c>
      <c r="C14" s="370"/>
      <c r="D14" s="369" t="s">
        <v>2</v>
      </c>
      <c r="E14" s="370"/>
      <c r="F14" s="371" t="s">
        <v>3</v>
      </c>
      <c r="G14" s="595" t="s">
        <v>4</v>
      </c>
      <c r="H14" s="596"/>
    </row>
    <row r="15" spans="1:9" ht="45.75" thickBot="1" x14ac:dyDescent="0.25">
      <c r="A15" s="372" t="s">
        <v>664</v>
      </c>
      <c r="B15" s="373" t="s">
        <v>7</v>
      </c>
      <c r="C15" s="374" t="s">
        <v>8</v>
      </c>
      <c r="D15" s="460" t="s">
        <v>9</v>
      </c>
      <c r="E15" s="376" t="s">
        <v>665</v>
      </c>
      <c r="F15" s="460" t="s">
        <v>3</v>
      </c>
      <c r="G15" s="461" t="s">
        <v>12</v>
      </c>
      <c r="H15" s="462" t="s">
        <v>13</v>
      </c>
    </row>
    <row r="16" spans="1:9" x14ac:dyDescent="0.2">
      <c r="A16" s="399" t="s">
        <v>666</v>
      </c>
      <c r="B16" s="400">
        <v>22.5</v>
      </c>
      <c r="C16" s="401"/>
      <c r="D16" s="381">
        <v>26330</v>
      </c>
      <c r="E16" s="384"/>
      <c r="F16" s="381">
        <f>ROUND(12*1.3614*(1/B16*D16)+H16,0)</f>
        <v>19262</v>
      </c>
      <c r="G16" s="463">
        <f>ROUND(12*(1/B16*D16),0)</f>
        <v>14043</v>
      </c>
      <c r="H16" s="464">
        <v>144</v>
      </c>
    </row>
    <row r="17" spans="1:8" x14ac:dyDescent="0.2">
      <c r="A17" s="385">
        <v>13</v>
      </c>
      <c r="B17" s="386">
        <f t="shared" ref="B17:B22" si="0">ROUND(2.5*(2.4962*POWER(A17,0.5)),2)</f>
        <v>22.5</v>
      </c>
      <c r="C17" s="387"/>
      <c r="D17" s="388">
        <v>26330</v>
      </c>
      <c r="E17" s="465"/>
      <c r="F17" s="388">
        <f>ROUND(12*1.3614*(1/B17*D17)+H17,0)</f>
        <v>19262</v>
      </c>
      <c r="G17" s="466">
        <f t="shared" ref="G17:G80" si="1">ROUND(12*(1/B17*D17),0)</f>
        <v>14043</v>
      </c>
      <c r="H17" s="467">
        <v>144</v>
      </c>
    </row>
    <row r="18" spans="1:8" x14ac:dyDescent="0.2">
      <c r="A18" s="385">
        <v>14</v>
      </c>
      <c r="B18" s="386">
        <f t="shared" si="0"/>
        <v>23.35</v>
      </c>
      <c r="C18" s="387"/>
      <c r="D18" s="388">
        <v>26330</v>
      </c>
      <c r="E18" s="465"/>
      <c r="F18" s="388">
        <f t="shared" ref="F18:F81" si="2">ROUND(12*1.3614*(1/B18*D18)+H18,0)</f>
        <v>18566</v>
      </c>
      <c r="G18" s="466">
        <f t="shared" si="1"/>
        <v>13531</v>
      </c>
      <c r="H18" s="467">
        <v>144</v>
      </c>
    </row>
    <row r="19" spans="1:8" x14ac:dyDescent="0.2">
      <c r="A19" s="385">
        <v>15</v>
      </c>
      <c r="B19" s="386">
        <f t="shared" si="0"/>
        <v>24.17</v>
      </c>
      <c r="C19" s="387"/>
      <c r="D19" s="388">
        <v>26330</v>
      </c>
      <c r="E19" s="465"/>
      <c r="F19" s="388">
        <f t="shared" si="2"/>
        <v>17941</v>
      </c>
      <c r="G19" s="466">
        <f t="shared" si="1"/>
        <v>13072</v>
      </c>
      <c r="H19" s="467">
        <v>144</v>
      </c>
    </row>
    <row r="20" spans="1:8" x14ac:dyDescent="0.2">
      <c r="A20" s="385">
        <v>16</v>
      </c>
      <c r="B20" s="386">
        <f t="shared" si="0"/>
        <v>24.96</v>
      </c>
      <c r="C20" s="387"/>
      <c r="D20" s="388">
        <v>26330</v>
      </c>
      <c r="E20" s="465"/>
      <c r="F20" s="388">
        <f t="shared" si="2"/>
        <v>17377</v>
      </c>
      <c r="G20" s="466">
        <f t="shared" si="1"/>
        <v>12659</v>
      </c>
      <c r="H20" s="467">
        <v>144</v>
      </c>
    </row>
    <row r="21" spans="1:8" x14ac:dyDescent="0.2">
      <c r="A21" s="385">
        <v>17</v>
      </c>
      <c r="B21" s="386">
        <f t="shared" si="0"/>
        <v>25.73</v>
      </c>
      <c r="C21" s="387"/>
      <c r="D21" s="388">
        <v>26330</v>
      </c>
      <c r="E21" s="465"/>
      <c r="F21" s="388">
        <f t="shared" si="2"/>
        <v>16862</v>
      </c>
      <c r="G21" s="466">
        <f t="shared" si="1"/>
        <v>12280</v>
      </c>
      <c r="H21" s="467">
        <v>144</v>
      </c>
    </row>
    <row r="22" spans="1:8" x14ac:dyDescent="0.2">
      <c r="A22" s="385">
        <v>18</v>
      </c>
      <c r="B22" s="386">
        <f t="shared" si="0"/>
        <v>26.48</v>
      </c>
      <c r="C22" s="387"/>
      <c r="D22" s="388">
        <v>26330</v>
      </c>
      <c r="E22" s="465"/>
      <c r="F22" s="388">
        <f t="shared" si="2"/>
        <v>16388</v>
      </c>
      <c r="G22" s="466">
        <f t="shared" si="1"/>
        <v>11932</v>
      </c>
      <c r="H22" s="467">
        <v>144</v>
      </c>
    </row>
    <row r="23" spans="1:8" x14ac:dyDescent="0.2">
      <c r="A23" s="385">
        <v>19</v>
      </c>
      <c r="B23" s="386">
        <f t="shared" ref="B23:B28" si="3">ROUND(2.5*(3.89*POWER(A23,0.355)),2)</f>
        <v>27.66</v>
      </c>
      <c r="C23" s="387"/>
      <c r="D23" s="388">
        <v>26330</v>
      </c>
      <c r="E23" s="465"/>
      <c r="F23" s="388">
        <f t="shared" si="2"/>
        <v>15695</v>
      </c>
      <c r="G23" s="466">
        <f t="shared" si="1"/>
        <v>11423</v>
      </c>
      <c r="H23" s="467">
        <v>144</v>
      </c>
    </row>
    <row r="24" spans="1:8" x14ac:dyDescent="0.2">
      <c r="A24" s="385">
        <v>20</v>
      </c>
      <c r="B24" s="386">
        <f t="shared" si="3"/>
        <v>28.17</v>
      </c>
      <c r="C24" s="387"/>
      <c r="D24" s="388">
        <v>26330</v>
      </c>
      <c r="E24" s="465"/>
      <c r="F24" s="388">
        <f t="shared" si="2"/>
        <v>15414</v>
      </c>
      <c r="G24" s="466">
        <f t="shared" si="1"/>
        <v>11216</v>
      </c>
      <c r="H24" s="467">
        <v>144</v>
      </c>
    </row>
    <row r="25" spans="1:8" x14ac:dyDescent="0.2">
      <c r="A25" s="385">
        <v>21</v>
      </c>
      <c r="B25" s="386">
        <f t="shared" si="3"/>
        <v>28.66</v>
      </c>
      <c r="C25" s="387"/>
      <c r="D25" s="388">
        <v>26330</v>
      </c>
      <c r="E25" s="465"/>
      <c r="F25" s="388">
        <f t="shared" si="2"/>
        <v>15153</v>
      </c>
      <c r="G25" s="466">
        <f t="shared" si="1"/>
        <v>11024</v>
      </c>
      <c r="H25" s="467">
        <v>144</v>
      </c>
    </row>
    <row r="26" spans="1:8" x14ac:dyDescent="0.2">
      <c r="A26" s="385">
        <v>22</v>
      </c>
      <c r="B26" s="386">
        <f t="shared" si="3"/>
        <v>29.14</v>
      </c>
      <c r="C26" s="387"/>
      <c r="D26" s="388">
        <v>26330</v>
      </c>
      <c r="E26" s="465"/>
      <c r="F26" s="388">
        <f t="shared" si="2"/>
        <v>14905</v>
      </c>
      <c r="G26" s="466">
        <f t="shared" si="1"/>
        <v>10843</v>
      </c>
      <c r="H26" s="467">
        <v>144</v>
      </c>
    </row>
    <row r="27" spans="1:8" x14ac:dyDescent="0.2">
      <c r="A27" s="385">
        <v>23</v>
      </c>
      <c r="B27" s="386">
        <f t="shared" si="3"/>
        <v>29.6</v>
      </c>
      <c r="C27" s="387"/>
      <c r="D27" s="388">
        <v>26330</v>
      </c>
      <c r="E27" s="465"/>
      <c r="F27" s="388">
        <f t="shared" si="2"/>
        <v>14676</v>
      </c>
      <c r="G27" s="466">
        <f t="shared" si="1"/>
        <v>10674</v>
      </c>
      <c r="H27" s="467">
        <v>144</v>
      </c>
    </row>
    <row r="28" spans="1:8" x14ac:dyDescent="0.2">
      <c r="A28" s="385">
        <v>24</v>
      </c>
      <c r="B28" s="386">
        <f t="shared" si="3"/>
        <v>30.05</v>
      </c>
      <c r="C28" s="387"/>
      <c r="D28" s="388">
        <v>26330</v>
      </c>
      <c r="E28" s="465"/>
      <c r="F28" s="388">
        <f t="shared" si="2"/>
        <v>14458</v>
      </c>
      <c r="G28" s="466">
        <f t="shared" si="1"/>
        <v>10514</v>
      </c>
      <c r="H28" s="467">
        <v>144</v>
      </c>
    </row>
    <row r="29" spans="1:8" x14ac:dyDescent="0.2">
      <c r="A29" s="385">
        <v>25</v>
      </c>
      <c r="B29" s="386">
        <f t="shared" ref="B29:B60" si="4">ROUND(2.5*(LN(A29)+8.803),2)</f>
        <v>30.05</v>
      </c>
      <c r="C29" s="387"/>
      <c r="D29" s="388">
        <v>26330</v>
      </c>
      <c r="E29" s="465"/>
      <c r="F29" s="388">
        <f t="shared" si="2"/>
        <v>14458</v>
      </c>
      <c r="G29" s="466">
        <f t="shared" si="1"/>
        <v>10514</v>
      </c>
      <c r="H29" s="467">
        <v>144</v>
      </c>
    </row>
    <row r="30" spans="1:8" x14ac:dyDescent="0.2">
      <c r="A30" s="385">
        <v>26</v>
      </c>
      <c r="B30" s="386">
        <f t="shared" si="4"/>
        <v>30.15</v>
      </c>
      <c r="C30" s="387"/>
      <c r="D30" s="388">
        <v>26330</v>
      </c>
      <c r="E30" s="465"/>
      <c r="F30" s="388">
        <f t="shared" si="2"/>
        <v>14411</v>
      </c>
      <c r="G30" s="466">
        <f t="shared" si="1"/>
        <v>10480</v>
      </c>
      <c r="H30" s="467">
        <v>144</v>
      </c>
    </row>
    <row r="31" spans="1:8" x14ac:dyDescent="0.2">
      <c r="A31" s="385">
        <v>27</v>
      </c>
      <c r="B31" s="386">
        <f t="shared" si="4"/>
        <v>30.25</v>
      </c>
      <c r="C31" s="387"/>
      <c r="D31" s="388">
        <v>26330</v>
      </c>
      <c r="E31" s="465"/>
      <c r="F31" s="388">
        <f t="shared" si="2"/>
        <v>14364</v>
      </c>
      <c r="G31" s="466">
        <f t="shared" si="1"/>
        <v>10445</v>
      </c>
      <c r="H31" s="467">
        <v>144</v>
      </c>
    </row>
    <row r="32" spans="1:8" x14ac:dyDescent="0.2">
      <c r="A32" s="385">
        <v>28</v>
      </c>
      <c r="B32" s="386">
        <f t="shared" si="4"/>
        <v>30.34</v>
      </c>
      <c r="C32" s="387"/>
      <c r="D32" s="388">
        <v>26330</v>
      </c>
      <c r="E32" s="465"/>
      <c r="F32" s="388">
        <f t="shared" si="2"/>
        <v>14322</v>
      </c>
      <c r="G32" s="466">
        <f t="shared" si="1"/>
        <v>10414</v>
      </c>
      <c r="H32" s="467">
        <v>144</v>
      </c>
    </row>
    <row r="33" spans="1:8" x14ac:dyDescent="0.2">
      <c r="A33" s="385">
        <v>29</v>
      </c>
      <c r="B33" s="386">
        <f t="shared" si="4"/>
        <v>30.43</v>
      </c>
      <c r="C33" s="387"/>
      <c r="D33" s="388">
        <v>26330</v>
      </c>
      <c r="E33" s="465"/>
      <c r="F33" s="388">
        <f t="shared" si="2"/>
        <v>14280</v>
      </c>
      <c r="G33" s="466">
        <f t="shared" si="1"/>
        <v>10383</v>
      </c>
      <c r="H33" s="467">
        <v>144</v>
      </c>
    </row>
    <row r="34" spans="1:8" x14ac:dyDescent="0.2">
      <c r="A34" s="385">
        <v>30</v>
      </c>
      <c r="B34" s="386">
        <f t="shared" si="4"/>
        <v>30.51</v>
      </c>
      <c r="C34" s="387"/>
      <c r="D34" s="388">
        <v>26330</v>
      </c>
      <c r="E34" s="465"/>
      <c r="F34" s="388">
        <f t="shared" si="2"/>
        <v>14243</v>
      </c>
      <c r="G34" s="466">
        <f t="shared" si="1"/>
        <v>10356</v>
      </c>
      <c r="H34" s="467">
        <v>144</v>
      </c>
    </row>
    <row r="35" spans="1:8" x14ac:dyDescent="0.2">
      <c r="A35" s="385">
        <v>31</v>
      </c>
      <c r="B35" s="386">
        <f t="shared" si="4"/>
        <v>30.59</v>
      </c>
      <c r="C35" s="387"/>
      <c r="D35" s="388">
        <v>26330</v>
      </c>
      <c r="E35" s="465"/>
      <c r="F35" s="388">
        <f t="shared" si="2"/>
        <v>14206</v>
      </c>
      <c r="G35" s="466">
        <f t="shared" si="1"/>
        <v>10329</v>
      </c>
      <c r="H35" s="467">
        <v>144</v>
      </c>
    </row>
    <row r="36" spans="1:8" x14ac:dyDescent="0.2">
      <c r="A36" s="385">
        <v>32</v>
      </c>
      <c r="B36" s="386">
        <f t="shared" si="4"/>
        <v>30.67</v>
      </c>
      <c r="C36" s="387"/>
      <c r="D36" s="388">
        <v>26330</v>
      </c>
      <c r="E36" s="465"/>
      <c r="F36" s="388">
        <f t="shared" si="2"/>
        <v>14169</v>
      </c>
      <c r="G36" s="466">
        <f t="shared" si="1"/>
        <v>10302</v>
      </c>
      <c r="H36" s="467">
        <v>144</v>
      </c>
    </row>
    <row r="37" spans="1:8" x14ac:dyDescent="0.2">
      <c r="A37" s="385">
        <v>33</v>
      </c>
      <c r="B37" s="386">
        <f t="shared" si="4"/>
        <v>30.75</v>
      </c>
      <c r="C37" s="387"/>
      <c r="D37" s="388">
        <v>26330</v>
      </c>
      <c r="E37" s="465"/>
      <c r="F37" s="388">
        <f t="shared" si="2"/>
        <v>14133</v>
      </c>
      <c r="G37" s="466">
        <f t="shared" si="1"/>
        <v>10275</v>
      </c>
      <c r="H37" s="467">
        <v>144</v>
      </c>
    </row>
    <row r="38" spans="1:8" x14ac:dyDescent="0.2">
      <c r="A38" s="385">
        <v>34</v>
      </c>
      <c r="B38" s="386">
        <f t="shared" si="4"/>
        <v>30.82</v>
      </c>
      <c r="C38" s="387"/>
      <c r="D38" s="388">
        <v>26330</v>
      </c>
      <c r="E38" s="465"/>
      <c r="F38" s="388">
        <f t="shared" si="2"/>
        <v>14101</v>
      </c>
      <c r="G38" s="466">
        <f t="shared" si="1"/>
        <v>10252</v>
      </c>
      <c r="H38" s="467">
        <v>144</v>
      </c>
    </row>
    <row r="39" spans="1:8" x14ac:dyDescent="0.2">
      <c r="A39" s="385">
        <v>35</v>
      </c>
      <c r="B39" s="386">
        <f t="shared" si="4"/>
        <v>30.9</v>
      </c>
      <c r="C39" s="387"/>
      <c r="D39" s="388">
        <v>26330</v>
      </c>
      <c r="E39" s="465"/>
      <c r="F39" s="388">
        <f t="shared" si="2"/>
        <v>14065</v>
      </c>
      <c r="G39" s="466">
        <f t="shared" si="1"/>
        <v>10225</v>
      </c>
      <c r="H39" s="467">
        <v>144</v>
      </c>
    </row>
    <row r="40" spans="1:8" x14ac:dyDescent="0.2">
      <c r="A40" s="385">
        <v>36</v>
      </c>
      <c r="B40" s="386">
        <f t="shared" si="4"/>
        <v>30.97</v>
      </c>
      <c r="C40" s="387"/>
      <c r="D40" s="388">
        <v>26330</v>
      </c>
      <c r="E40" s="465"/>
      <c r="F40" s="388">
        <f t="shared" si="2"/>
        <v>14033</v>
      </c>
      <c r="G40" s="466">
        <f t="shared" si="1"/>
        <v>10202</v>
      </c>
      <c r="H40" s="467">
        <v>144</v>
      </c>
    </row>
    <row r="41" spans="1:8" x14ac:dyDescent="0.2">
      <c r="A41" s="385">
        <v>37</v>
      </c>
      <c r="B41" s="386">
        <f t="shared" si="4"/>
        <v>31.03</v>
      </c>
      <c r="C41" s="387"/>
      <c r="D41" s="388">
        <v>26330</v>
      </c>
      <c r="E41" s="465"/>
      <c r="F41" s="388">
        <f t="shared" si="2"/>
        <v>14006</v>
      </c>
      <c r="G41" s="466">
        <f t="shared" si="1"/>
        <v>10182</v>
      </c>
      <c r="H41" s="467">
        <v>144</v>
      </c>
    </row>
    <row r="42" spans="1:8" x14ac:dyDescent="0.2">
      <c r="A42" s="385">
        <v>38</v>
      </c>
      <c r="B42" s="386">
        <f t="shared" si="4"/>
        <v>31.1</v>
      </c>
      <c r="C42" s="387"/>
      <c r="D42" s="388">
        <v>26330</v>
      </c>
      <c r="E42" s="465"/>
      <c r="F42" s="388">
        <f t="shared" si="2"/>
        <v>13975</v>
      </c>
      <c r="G42" s="466">
        <f t="shared" si="1"/>
        <v>10159</v>
      </c>
      <c r="H42" s="467">
        <v>144</v>
      </c>
    </row>
    <row r="43" spans="1:8" x14ac:dyDescent="0.2">
      <c r="A43" s="385">
        <v>39</v>
      </c>
      <c r="B43" s="386">
        <f t="shared" si="4"/>
        <v>31.17</v>
      </c>
      <c r="C43" s="387"/>
      <c r="D43" s="388">
        <v>26330</v>
      </c>
      <c r="E43" s="465"/>
      <c r="F43" s="388">
        <f t="shared" si="2"/>
        <v>13944</v>
      </c>
      <c r="G43" s="466">
        <f t="shared" si="1"/>
        <v>10137</v>
      </c>
      <c r="H43" s="467">
        <v>144</v>
      </c>
    </row>
    <row r="44" spans="1:8" x14ac:dyDescent="0.2">
      <c r="A44" s="385">
        <v>40</v>
      </c>
      <c r="B44" s="386">
        <f t="shared" si="4"/>
        <v>31.23</v>
      </c>
      <c r="C44" s="387"/>
      <c r="D44" s="388">
        <v>26330</v>
      </c>
      <c r="E44" s="465"/>
      <c r="F44" s="388">
        <f t="shared" si="2"/>
        <v>13918</v>
      </c>
      <c r="G44" s="466">
        <f t="shared" si="1"/>
        <v>10117</v>
      </c>
      <c r="H44" s="467">
        <v>144</v>
      </c>
    </row>
    <row r="45" spans="1:8" x14ac:dyDescent="0.2">
      <c r="A45" s="385">
        <v>41</v>
      </c>
      <c r="B45" s="386">
        <f t="shared" si="4"/>
        <v>31.29</v>
      </c>
      <c r="C45" s="387"/>
      <c r="D45" s="388">
        <v>26330</v>
      </c>
      <c r="E45" s="465"/>
      <c r="F45" s="388">
        <f t="shared" si="2"/>
        <v>13891</v>
      </c>
      <c r="G45" s="466">
        <f t="shared" si="1"/>
        <v>10098</v>
      </c>
      <c r="H45" s="467">
        <v>144</v>
      </c>
    </row>
    <row r="46" spans="1:8" x14ac:dyDescent="0.2">
      <c r="A46" s="385">
        <v>42</v>
      </c>
      <c r="B46" s="386">
        <f t="shared" si="4"/>
        <v>31.35</v>
      </c>
      <c r="C46" s="387"/>
      <c r="D46" s="388">
        <v>26330</v>
      </c>
      <c r="E46" s="465"/>
      <c r="F46" s="388">
        <f t="shared" si="2"/>
        <v>13865</v>
      </c>
      <c r="G46" s="466">
        <f t="shared" si="1"/>
        <v>10078</v>
      </c>
      <c r="H46" s="467">
        <v>144</v>
      </c>
    </row>
    <row r="47" spans="1:8" x14ac:dyDescent="0.2">
      <c r="A47" s="385">
        <v>43</v>
      </c>
      <c r="B47" s="386">
        <f t="shared" si="4"/>
        <v>31.41</v>
      </c>
      <c r="C47" s="387"/>
      <c r="D47" s="388">
        <v>26330</v>
      </c>
      <c r="E47" s="465"/>
      <c r="F47" s="388">
        <f t="shared" si="2"/>
        <v>13839</v>
      </c>
      <c r="G47" s="466">
        <f t="shared" si="1"/>
        <v>10059</v>
      </c>
      <c r="H47" s="467">
        <v>144</v>
      </c>
    </row>
    <row r="48" spans="1:8" x14ac:dyDescent="0.2">
      <c r="A48" s="385">
        <v>44</v>
      </c>
      <c r="B48" s="386">
        <f t="shared" si="4"/>
        <v>31.47</v>
      </c>
      <c r="C48" s="387"/>
      <c r="D48" s="388">
        <v>26330</v>
      </c>
      <c r="E48" s="465"/>
      <c r="F48" s="388">
        <f t="shared" si="2"/>
        <v>13813</v>
      </c>
      <c r="G48" s="466">
        <f t="shared" si="1"/>
        <v>10040</v>
      </c>
      <c r="H48" s="467">
        <v>144</v>
      </c>
    </row>
    <row r="49" spans="1:8" x14ac:dyDescent="0.2">
      <c r="A49" s="385">
        <v>45</v>
      </c>
      <c r="B49" s="386">
        <f t="shared" si="4"/>
        <v>31.52</v>
      </c>
      <c r="C49" s="387"/>
      <c r="D49" s="388">
        <v>26330</v>
      </c>
      <c r="E49" s="465"/>
      <c r="F49" s="388">
        <f t="shared" si="2"/>
        <v>13791</v>
      </c>
      <c r="G49" s="466">
        <f t="shared" si="1"/>
        <v>10024</v>
      </c>
      <c r="H49" s="467">
        <v>144</v>
      </c>
    </row>
    <row r="50" spans="1:8" x14ac:dyDescent="0.2">
      <c r="A50" s="385">
        <v>46</v>
      </c>
      <c r="B50" s="386">
        <f t="shared" si="4"/>
        <v>31.58</v>
      </c>
      <c r="C50" s="387"/>
      <c r="D50" s="388">
        <v>26330</v>
      </c>
      <c r="E50" s="465"/>
      <c r="F50" s="388">
        <f t="shared" si="2"/>
        <v>13765</v>
      </c>
      <c r="G50" s="466">
        <f t="shared" si="1"/>
        <v>10005</v>
      </c>
      <c r="H50" s="467">
        <v>144</v>
      </c>
    </row>
    <row r="51" spans="1:8" x14ac:dyDescent="0.2">
      <c r="A51" s="385">
        <v>47</v>
      </c>
      <c r="B51" s="386">
        <f t="shared" si="4"/>
        <v>31.63</v>
      </c>
      <c r="C51" s="387"/>
      <c r="D51" s="388">
        <v>26330</v>
      </c>
      <c r="E51" s="465"/>
      <c r="F51" s="388">
        <f t="shared" si="2"/>
        <v>13743</v>
      </c>
      <c r="G51" s="466">
        <f t="shared" si="1"/>
        <v>9989</v>
      </c>
      <c r="H51" s="467">
        <v>144</v>
      </c>
    </row>
    <row r="52" spans="1:8" x14ac:dyDescent="0.2">
      <c r="A52" s="385">
        <v>48</v>
      </c>
      <c r="B52" s="386">
        <f t="shared" si="4"/>
        <v>31.69</v>
      </c>
      <c r="C52" s="387"/>
      <c r="D52" s="388">
        <v>26330</v>
      </c>
      <c r="E52" s="465"/>
      <c r="F52" s="388">
        <f t="shared" si="2"/>
        <v>13718</v>
      </c>
      <c r="G52" s="466">
        <f t="shared" si="1"/>
        <v>9970</v>
      </c>
      <c r="H52" s="467">
        <v>144</v>
      </c>
    </row>
    <row r="53" spans="1:8" x14ac:dyDescent="0.2">
      <c r="A53" s="385">
        <v>49</v>
      </c>
      <c r="B53" s="386">
        <f t="shared" si="4"/>
        <v>31.74</v>
      </c>
      <c r="C53" s="387"/>
      <c r="D53" s="388">
        <v>26330</v>
      </c>
      <c r="E53" s="465"/>
      <c r="F53" s="388">
        <f t="shared" si="2"/>
        <v>13696</v>
      </c>
      <c r="G53" s="466">
        <f t="shared" si="1"/>
        <v>9955</v>
      </c>
      <c r="H53" s="467">
        <v>144</v>
      </c>
    </row>
    <row r="54" spans="1:8" x14ac:dyDescent="0.2">
      <c r="A54" s="385">
        <v>50</v>
      </c>
      <c r="B54" s="386">
        <f t="shared" si="4"/>
        <v>31.79</v>
      </c>
      <c r="C54" s="387"/>
      <c r="D54" s="388">
        <v>26330</v>
      </c>
      <c r="E54" s="465"/>
      <c r="F54" s="388">
        <f t="shared" si="2"/>
        <v>13675</v>
      </c>
      <c r="G54" s="466">
        <f t="shared" si="1"/>
        <v>9939</v>
      </c>
      <c r="H54" s="467">
        <v>144</v>
      </c>
    </row>
    <row r="55" spans="1:8" x14ac:dyDescent="0.2">
      <c r="A55" s="385">
        <v>51</v>
      </c>
      <c r="B55" s="386">
        <f t="shared" si="4"/>
        <v>31.84</v>
      </c>
      <c r="C55" s="387"/>
      <c r="D55" s="388">
        <v>26330</v>
      </c>
      <c r="E55" s="465"/>
      <c r="F55" s="388">
        <f t="shared" si="2"/>
        <v>13654</v>
      </c>
      <c r="G55" s="466">
        <f t="shared" si="1"/>
        <v>9923</v>
      </c>
      <c r="H55" s="467">
        <v>144</v>
      </c>
    </row>
    <row r="56" spans="1:8" x14ac:dyDescent="0.2">
      <c r="A56" s="385">
        <v>52</v>
      </c>
      <c r="B56" s="386">
        <f t="shared" si="4"/>
        <v>31.89</v>
      </c>
      <c r="C56" s="387"/>
      <c r="D56" s="388">
        <v>26330</v>
      </c>
      <c r="E56" s="465"/>
      <c r="F56" s="388">
        <f t="shared" si="2"/>
        <v>13632</v>
      </c>
      <c r="G56" s="466">
        <f t="shared" si="1"/>
        <v>9908</v>
      </c>
      <c r="H56" s="467">
        <v>144</v>
      </c>
    </row>
    <row r="57" spans="1:8" x14ac:dyDescent="0.2">
      <c r="A57" s="385">
        <v>53</v>
      </c>
      <c r="B57" s="386">
        <f t="shared" si="4"/>
        <v>31.93</v>
      </c>
      <c r="C57" s="387"/>
      <c r="D57" s="388">
        <v>26330</v>
      </c>
      <c r="E57" s="465"/>
      <c r="F57" s="388">
        <f t="shared" si="2"/>
        <v>13616</v>
      </c>
      <c r="G57" s="466">
        <f t="shared" si="1"/>
        <v>9895</v>
      </c>
      <c r="H57" s="467">
        <v>144</v>
      </c>
    </row>
    <row r="58" spans="1:8" x14ac:dyDescent="0.2">
      <c r="A58" s="385">
        <v>54</v>
      </c>
      <c r="B58" s="386">
        <f t="shared" si="4"/>
        <v>31.98</v>
      </c>
      <c r="C58" s="387"/>
      <c r="D58" s="388">
        <v>26330</v>
      </c>
      <c r="E58" s="465"/>
      <c r="F58" s="388">
        <f t="shared" si="2"/>
        <v>13595</v>
      </c>
      <c r="G58" s="466">
        <f t="shared" si="1"/>
        <v>9880</v>
      </c>
      <c r="H58" s="467">
        <v>144</v>
      </c>
    </row>
    <row r="59" spans="1:8" x14ac:dyDescent="0.2">
      <c r="A59" s="385">
        <v>55</v>
      </c>
      <c r="B59" s="386">
        <f t="shared" si="4"/>
        <v>32.03</v>
      </c>
      <c r="C59" s="387"/>
      <c r="D59" s="388">
        <v>26330</v>
      </c>
      <c r="E59" s="465"/>
      <c r="F59" s="388">
        <f t="shared" si="2"/>
        <v>13574</v>
      </c>
      <c r="G59" s="466">
        <f t="shared" si="1"/>
        <v>9865</v>
      </c>
      <c r="H59" s="467">
        <v>144</v>
      </c>
    </row>
    <row r="60" spans="1:8" x14ac:dyDescent="0.2">
      <c r="A60" s="385">
        <v>56</v>
      </c>
      <c r="B60" s="386">
        <f t="shared" si="4"/>
        <v>32.07</v>
      </c>
      <c r="C60" s="387"/>
      <c r="D60" s="388">
        <v>26330</v>
      </c>
      <c r="E60" s="465"/>
      <c r="F60" s="388">
        <f t="shared" si="2"/>
        <v>13557</v>
      </c>
      <c r="G60" s="466">
        <f t="shared" si="1"/>
        <v>9852</v>
      </c>
      <c r="H60" s="467">
        <v>144</v>
      </c>
    </row>
    <row r="61" spans="1:8" x14ac:dyDescent="0.2">
      <c r="A61" s="385">
        <v>57</v>
      </c>
      <c r="B61" s="386">
        <f t="shared" ref="B61:B124" si="5">ROUND(2.5*(0.0015*A61+12.74285),2)</f>
        <v>32.07</v>
      </c>
      <c r="C61" s="387"/>
      <c r="D61" s="388">
        <v>26330</v>
      </c>
      <c r="E61" s="465"/>
      <c r="F61" s="388">
        <f t="shared" si="2"/>
        <v>13557</v>
      </c>
      <c r="G61" s="466">
        <f t="shared" si="1"/>
        <v>9852</v>
      </c>
      <c r="H61" s="467">
        <v>144</v>
      </c>
    </row>
    <row r="62" spans="1:8" x14ac:dyDescent="0.2">
      <c r="A62" s="385">
        <v>58</v>
      </c>
      <c r="B62" s="386">
        <f t="shared" si="5"/>
        <v>32.07</v>
      </c>
      <c r="C62" s="387"/>
      <c r="D62" s="388">
        <v>26330</v>
      </c>
      <c r="E62" s="465"/>
      <c r="F62" s="388">
        <f t="shared" si="2"/>
        <v>13557</v>
      </c>
      <c r="G62" s="466">
        <f t="shared" si="1"/>
        <v>9852</v>
      </c>
      <c r="H62" s="467">
        <v>144</v>
      </c>
    </row>
    <row r="63" spans="1:8" x14ac:dyDescent="0.2">
      <c r="A63" s="385">
        <v>59</v>
      </c>
      <c r="B63" s="386">
        <f t="shared" si="5"/>
        <v>32.08</v>
      </c>
      <c r="C63" s="387"/>
      <c r="D63" s="388">
        <v>26330</v>
      </c>
      <c r="E63" s="465"/>
      <c r="F63" s="388">
        <f t="shared" si="2"/>
        <v>13553</v>
      </c>
      <c r="G63" s="466">
        <f t="shared" si="1"/>
        <v>9849</v>
      </c>
      <c r="H63" s="467">
        <v>144</v>
      </c>
    </row>
    <row r="64" spans="1:8" x14ac:dyDescent="0.2">
      <c r="A64" s="385">
        <v>60</v>
      </c>
      <c r="B64" s="386">
        <f t="shared" si="5"/>
        <v>32.08</v>
      </c>
      <c r="C64" s="387"/>
      <c r="D64" s="388">
        <v>26330</v>
      </c>
      <c r="E64" s="465"/>
      <c r="F64" s="388">
        <f t="shared" si="2"/>
        <v>13553</v>
      </c>
      <c r="G64" s="466">
        <f t="shared" si="1"/>
        <v>9849</v>
      </c>
      <c r="H64" s="467">
        <v>144</v>
      </c>
    </row>
    <row r="65" spans="1:8" x14ac:dyDescent="0.2">
      <c r="A65" s="385">
        <v>61</v>
      </c>
      <c r="B65" s="386">
        <f t="shared" si="5"/>
        <v>32.090000000000003</v>
      </c>
      <c r="C65" s="387"/>
      <c r="D65" s="388">
        <v>26330</v>
      </c>
      <c r="E65" s="465"/>
      <c r="F65" s="388">
        <f t="shared" si="2"/>
        <v>13548</v>
      </c>
      <c r="G65" s="466">
        <f t="shared" si="1"/>
        <v>9846</v>
      </c>
      <c r="H65" s="467">
        <v>144</v>
      </c>
    </row>
    <row r="66" spans="1:8" x14ac:dyDescent="0.2">
      <c r="A66" s="385">
        <v>62</v>
      </c>
      <c r="B66" s="386">
        <f t="shared" si="5"/>
        <v>32.090000000000003</v>
      </c>
      <c r="C66" s="387"/>
      <c r="D66" s="388">
        <v>26330</v>
      </c>
      <c r="E66" s="465"/>
      <c r="F66" s="388">
        <f t="shared" si="2"/>
        <v>13548</v>
      </c>
      <c r="G66" s="466">
        <f t="shared" si="1"/>
        <v>9846</v>
      </c>
      <c r="H66" s="467">
        <v>144</v>
      </c>
    </row>
    <row r="67" spans="1:8" x14ac:dyDescent="0.2">
      <c r="A67" s="385">
        <v>63</v>
      </c>
      <c r="B67" s="386">
        <f t="shared" si="5"/>
        <v>32.090000000000003</v>
      </c>
      <c r="C67" s="387"/>
      <c r="D67" s="388">
        <v>26330</v>
      </c>
      <c r="E67" s="465"/>
      <c r="F67" s="388">
        <f t="shared" si="2"/>
        <v>13548</v>
      </c>
      <c r="G67" s="466">
        <f t="shared" si="1"/>
        <v>9846</v>
      </c>
      <c r="H67" s="467">
        <v>144</v>
      </c>
    </row>
    <row r="68" spans="1:8" x14ac:dyDescent="0.2">
      <c r="A68" s="385">
        <v>64</v>
      </c>
      <c r="B68" s="386">
        <f t="shared" si="5"/>
        <v>32.1</v>
      </c>
      <c r="C68" s="387"/>
      <c r="D68" s="388">
        <v>26330</v>
      </c>
      <c r="E68" s="465"/>
      <c r="F68" s="388">
        <f t="shared" si="2"/>
        <v>13544</v>
      </c>
      <c r="G68" s="466">
        <f t="shared" si="1"/>
        <v>9843</v>
      </c>
      <c r="H68" s="467">
        <v>144</v>
      </c>
    </row>
    <row r="69" spans="1:8" x14ac:dyDescent="0.2">
      <c r="A69" s="385">
        <v>65</v>
      </c>
      <c r="B69" s="386">
        <f t="shared" si="5"/>
        <v>32.1</v>
      </c>
      <c r="C69" s="387"/>
      <c r="D69" s="388">
        <v>26330</v>
      </c>
      <c r="E69" s="465"/>
      <c r="F69" s="388">
        <f t="shared" si="2"/>
        <v>13544</v>
      </c>
      <c r="G69" s="466">
        <f t="shared" si="1"/>
        <v>9843</v>
      </c>
      <c r="H69" s="467">
        <v>144</v>
      </c>
    </row>
    <row r="70" spans="1:8" x14ac:dyDescent="0.2">
      <c r="A70" s="385">
        <v>66</v>
      </c>
      <c r="B70" s="386">
        <f t="shared" si="5"/>
        <v>32.1</v>
      </c>
      <c r="C70" s="387"/>
      <c r="D70" s="388">
        <v>26330</v>
      </c>
      <c r="E70" s="465"/>
      <c r="F70" s="388">
        <f t="shared" si="2"/>
        <v>13544</v>
      </c>
      <c r="G70" s="466">
        <f t="shared" si="1"/>
        <v>9843</v>
      </c>
      <c r="H70" s="467">
        <v>144</v>
      </c>
    </row>
    <row r="71" spans="1:8" x14ac:dyDescent="0.2">
      <c r="A71" s="385">
        <v>67</v>
      </c>
      <c r="B71" s="386">
        <f t="shared" si="5"/>
        <v>32.11</v>
      </c>
      <c r="C71" s="387"/>
      <c r="D71" s="388">
        <v>26330</v>
      </c>
      <c r="E71" s="465"/>
      <c r="F71" s="388">
        <f t="shared" si="2"/>
        <v>13540</v>
      </c>
      <c r="G71" s="466">
        <f t="shared" si="1"/>
        <v>9840</v>
      </c>
      <c r="H71" s="467">
        <v>144</v>
      </c>
    </row>
    <row r="72" spans="1:8" x14ac:dyDescent="0.2">
      <c r="A72" s="385">
        <v>68</v>
      </c>
      <c r="B72" s="386">
        <f t="shared" si="5"/>
        <v>32.11</v>
      </c>
      <c r="C72" s="387"/>
      <c r="D72" s="388">
        <v>26330</v>
      </c>
      <c r="E72" s="465"/>
      <c r="F72" s="388">
        <f t="shared" si="2"/>
        <v>13540</v>
      </c>
      <c r="G72" s="466">
        <f t="shared" si="1"/>
        <v>9840</v>
      </c>
      <c r="H72" s="467">
        <v>144</v>
      </c>
    </row>
    <row r="73" spans="1:8" x14ac:dyDescent="0.2">
      <c r="A73" s="385">
        <v>69</v>
      </c>
      <c r="B73" s="386">
        <f t="shared" si="5"/>
        <v>32.119999999999997</v>
      </c>
      <c r="C73" s="387"/>
      <c r="D73" s="388">
        <v>26330</v>
      </c>
      <c r="E73" s="465"/>
      <c r="F73" s="388">
        <f t="shared" si="2"/>
        <v>13536</v>
      </c>
      <c r="G73" s="466">
        <f t="shared" si="1"/>
        <v>9837</v>
      </c>
      <c r="H73" s="467">
        <v>144</v>
      </c>
    </row>
    <row r="74" spans="1:8" x14ac:dyDescent="0.2">
      <c r="A74" s="385">
        <v>70</v>
      </c>
      <c r="B74" s="386">
        <f t="shared" si="5"/>
        <v>32.119999999999997</v>
      </c>
      <c r="C74" s="387"/>
      <c r="D74" s="388">
        <v>26330</v>
      </c>
      <c r="E74" s="465"/>
      <c r="F74" s="388">
        <f t="shared" si="2"/>
        <v>13536</v>
      </c>
      <c r="G74" s="466">
        <f t="shared" si="1"/>
        <v>9837</v>
      </c>
      <c r="H74" s="467">
        <v>144</v>
      </c>
    </row>
    <row r="75" spans="1:8" x14ac:dyDescent="0.2">
      <c r="A75" s="385">
        <v>71</v>
      </c>
      <c r="B75" s="386">
        <f t="shared" si="5"/>
        <v>32.119999999999997</v>
      </c>
      <c r="C75" s="387"/>
      <c r="D75" s="388">
        <v>26330</v>
      </c>
      <c r="E75" s="465"/>
      <c r="F75" s="388">
        <f t="shared" si="2"/>
        <v>13536</v>
      </c>
      <c r="G75" s="466">
        <f t="shared" si="1"/>
        <v>9837</v>
      </c>
      <c r="H75" s="467">
        <v>144</v>
      </c>
    </row>
    <row r="76" spans="1:8" x14ac:dyDescent="0.2">
      <c r="A76" s="385">
        <v>72</v>
      </c>
      <c r="B76" s="386">
        <f t="shared" si="5"/>
        <v>32.130000000000003</v>
      </c>
      <c r="C76" s="387"/>
      <c r="D76" s="388">
        <v>26330</v>
      </c>
      <c r="E76" s="465"/>
      <c r="F76" s="388">
        <f t="shared" si="2"/>
        <v>13532</v>
      </c>
      <c r="G76" s="466">
        <f t="shared" si="1"/>
        <v>9834</v>
      </c>
      <c r="H76" s="467">
        <v>144</v>
      </c>
    </row>
    <row r="77" spans="1:8" x14ac:dyDescent="0.2">
      <c r="A77" s="385">
        <v>73</v>
      </c>
      <c r="B77" s="386">
        <f t="shared" si="5"/>
        <v>32.130000000000003</v>
      </c>
      <c r="C77" s="387"/>
      <c r="D77" s="388">
        <v>26330</v>
      </c>
      <c r="E77" s="465"/>
      <c r="F77" s="388">
        <f t="shared" si="2"/>
        <v>13532</v>
      </c>
      <c r="G77" s="466">
        <f t="shared" si="1"/>
        <v>9834</v>
      </c>
      <c r="H77" s="467">
        <v>144</v>
      </c>
    </row>
    <row r="78" spans="1:8" x14ac:dyDescent="0.2">
      <c r="A78" s="385">
        <v>74</v>
      </c>
      <c r="B78" s="386">
        <f t="shared" si="5"/>
        <v>32.130000000000003</v>
      </c>
      <c r="C78" s="387"/>
      <c r="D78" s="388">
        <v>26330</v>
      </c>
      <c r="E78" s="465"/>
      <c r="F78" s="388">
        <f t="shared" si="2"/>
        <v>13532</v>
      </c>
      <c r="G78" s="466">
        <f t="shared" si="1"/>
        <v>9834</v>
      </c>
      <c r="H78" s="467">
        <v>144</v>
      </c>
    </row>
    <row r="79" spans="1:8" x14ac:dyDescent="0.2">
      <c r="A79" s="385">
        <v>75</v>
      </c>
      <c r="B79" s="386">
        <f t="shared" si="5"/>
        <v>32.14</v>
      </c>
      <c r="C79" s="387"/>
      <c r="D79" s="388">
        <v>26330</v>
      </c>
      <c r="E79" s="465"/>
      <c r="F79" s="388">
        <f t="shared" si="2"/>
        <v>13528</v>
      </c>
      <c r="G79" s="466">
        <f t="shared" si="1"/>
        <v>9831</v>
      </c>
      <c r="H79" s="467">
        <v>144</v>
      </c>
    </row>
    <row r="80" spans="1:8" x14ac:dyDescent="0.2">
      <c r="A80" s="385">
        <v>76</v>
      </c>
      <c r="B80" s="386">
        <f t="shared" si="5"/>
        <v>32.14</v>
      </c>
      <c r="C80" s="387"/>
      <c r="D80" s="388">
        <v>26330</v>
      </c>
      <c r="E80" s="465"/>
      <c r="F80" s="388">
        <f t="shared" si="2"/>
        <v>13528</v>
      </c>
      <c r="G80" s="466">
        <f t="shared" si="1"/>
        <v>9831</v>
      </c>
      <c r="H80" s="467">
        <v>144</v>
      </c>
    </row>
    <row r="81" spans="1:8" x14ac:dyDescent="0.2">
      <c r="A81" s="385">
        <v>77</v>
      </c>
      <c r="B81" s="386">
        <f t="shared" si="5"/>
        <v>32.15</v>
      </c>
      <c r="C81" s="387"/>
      <c r="D81" s="388">
        <v>26330</v>
      </c>
      <c r="E81" s="465"/>
      <c r="F81" s="388">
        <f t="shared" si="2"/>
        <v>13523</v>
      </c>
      <c r="G81" s="466">
        <f t="shared" ref="G81:G144" si="6">ROUND(12*(1/B81*D81),0)</f>
        <v>9828</v>
      </c>
      <c r="H81" s="467">
        <v>144</v>
      </c>
    </row>
    <row r="82" spans="1:8" x14ac:dyDescent="0.2">
      <c r="A82" s="385">
        <v>78</v>
      </c>
      <c r="B82" s="386">
        <f t="shared" si="5"/>
        <v>32.15</v>
      </c>
      <c r="C82" s="387"/>
      <c r="D82" s="388">
        <v>26330</v>
      </c>
      <c r="E82" s="465"/>
      <c r="F82" s="388">
        <f t="shared" ref="F82:F145" si="7">ROUND(12*1.3614*(1/B82*D82)+H82,0)</f>
        <v>13523</v>
      </c>
      <c r="G82" s="466">
        <f t="shared" si="6"/>
        <v>9828</v>
      </c>
      <c r="H82" s="467">
        <v>144</v>
      </c>
    </row>
    <row r="83" spans="1:8" x14ac:dyDescent="0.2">
      <c r="A83" s="385">
        <v>79</v>
      </c>
      <c r="B83" s="386">
        <f t="shared" si="5"/>
        <v>32.15</v>
      </c>
      <c r="C83" s="387"/>
      <c r="D83" s="388">
        <v>26330</v>
      </c>
      <c r="E83" s="465"/>
      <c r="F83" s="388">
        <f t="shared" si="7"/>
        <v>13523</v>
      </c>
      <c r="G83" s="466">
        <f t="shared" si="6"/>
        <v>9828</v>
      </c>
      <c r="H83" s="467">
        <v>144</v>
      </c>
    </row>
    <row r="84" spans="1:8" x14ac:dyDescent="0.2">
      <c r="A84" s="385">
        <v>80</v>
      </c>
      <c r="B84" s="386">
        <f t="shared" si="5"/>
        <v>32.159999999999997</v>
      </c>
      <c r="C84" s="387"/>
      <c r="D84" s="388">
        <v>26330</v>
      </c>
      <c r="E84" s="465"/>
      <c r="F84" s="388">
        <f t="shared" si="7"/>
        <v>13519</v>
      </c>
      <c r="G84" s="466">
        <f t="shared" si="6"/>
        <v>9825</v>
      </c>
      <c r="H84" s="467">
        <v>144</v>
      </c>
    </row>
    <row r="85" spans="1:8" x14ac:dyDescent="0.2">
      <c r="A85" s="385">
        <v>81</v>
      </c>
      <c r="B85" s="386">
        <f t="shared" si="5"/>
        <v>32.159999999999997</v>
      </c>
      <c r="C85" s="387"/>
      <c r="D85" s="388">
        <v>26330</v>
      </c>
      <c r="E85" s="465"/>
      <c r="F85" s="388">
        <f t="shared" si="7"/>
        <v>13519</v>
      </c>
      <c r="G85" s="466">
        <f t="shared" si="6"/>
        <v>9825</v>
      </c>
      <c r="H85" s="467">
        <v>144</v>
      </c>
    </row>
    <row r="86" spans="1:8" x14ac:dyDescent="0.2">
      <c r="A86" s="385">
        <v>82</v>
      </c>
      <c r="B86" s="386">
        <f t="shared" si="5"/>
        <v>32.159999999999997</v>
      </c>
      <c r="C86" s="387"/>
      <c r="D86" s="388">
        <v>26330</v>
      </c>
      <c r="E86" s="465"/>
      <c r="F86" s="388">
        <f t="shared" si="7"/>
        <v>13519</v>
      </c>
      <c r="G86" s="466">
        <f t="shared" si="6"/>
        <v>9825</v>
      </c>
      <c r="H86" s="467">
        <v>144</v>
      </c>
    </row>
    <row r="87" spans="1:8" x14ac:dyDescent="0.2">
      <c r="A87" s="385">
        <v>83</v>
      </c>
      <c r="B87" s="386">
        <f t="shared" si="5"/>
        <v>32.17</v>
      </c>
      <c r="C87" s="387"/>
      <c r="D87" s="388">
        <v>26330</v>
      </c>
      <c r="E87" s="465"/>
      <c r="F87" s="388">
        <f t="shared" si="7"/>
        <v>13515</v>
      </c>
      <c r="G87" s="466">
        <f t="shared" si="6"/>
        <v>9822</v>
      </c>
      <c r="H87" s="467">
        <v>144</v>
      </c>
    </row>
    <row r="88" spans="1:8" x14ac:dyDescent="0.2">
      <c r="A88" s="385">
        <v>84</v>
      </c>
      <c r="B88" s="386">
        <f t="shared" si="5"/>
        <v>32.17</v>
      </c>
      <c r="C88" s="387"/>
      <c r="D88" s="388">
        <v>26330</v>
      </c>
      <c r="E88" s="465"/>
      <c r="F88" s="388">
        <f t="shared" si="7"/>
        <v>13515</v>
      </c>
      <c r="G88" s="466">
        <f t="shared" si="6"/>
        <v>9822</v>
      </c>
      <c r="H88" s="467">
        <v>144</v>
      </c>
    </row>
    <row r="89" spans="1:8" x14ac:dyDescent="0.2">
      <c r="A89" s="385">
        <v>85</v>
      </c>
      <c r="B89" s="386">
        <f t="shared" si="5"/>
        <v>32.18</v>
      </c>
      <c r="C89" s="387"/>
      <c r="D89" s="388">
        <v>26330</v>
      </c>
      <c r="E89" s="465"/>
      <c r="F89" s="388">
        <f t="shared" si="7"/>
        <v>13511</v>
      </c>
      <c r="G89" s="466">
        <f t="shared" si="6"/>
        <v>9819</v>
      </c>
      <c r="H89" s="467">
        <v>144</v>
      </c>
    </row>
    <row r="90" spans="1:8" x14ac:dyDescent="0.2">
      <c r="A90" s="385">
        <v>86</v>
      </c>
      <c r="B90" s="386">
        <f t="shared" si="5"/>
        <v>32.18</v>
      </c>
      <c r="C90" s="387"/>
      <c r="D90" s="388">
        <v>26330</v>
      </c>
      <c r="E90" s="465"/>
      <c r="F90" s="388">
        <f t="shared" si="7"/>
        <v>13511</v>
      </c>
      <c r="G90" s="466">
        <f t="shared" si="6"/>
        <v>9819</v>
      </c>
      <c r="H90" s="467">
        <v>144</v>
      </c>
    </row>
    <row r="91" spans="1:8" x14ac:dyDescent="0.2">
      <c r="A91" s="385">
        <v>87</v>
      </c>
      <c r="B91" s="386">
        <f t="shared" si="5"/>
        <v>32.18</v>
      </c>
      <c r="C91" s="387"/>
      <c r="D91" s="388">
        <v>26330</v>
      </c>
      <c r="E91" s="465"/>
      <c r="F91" s="388">
        <f t="shared" si="7"/>
        <v>13511</v>
      </c>
      <c r="G91" s="466">
        <f t="shared" si="6"/>
        <v>9819</v>
      </c>
      <c r="H91" s="467">
        <v>144</v>
      </c>
    </row>
    <row r="92" spans="1:8" x14ac:dyDescent="0.2">
      <c r="A92" s="385">
        <v>88</v>
      </c>
      <c r="B92" s="386">
        <f t="shared" si="5"/>
        <v>32.19</v>
      </c>
      <c r="C92" s="387"/>
      <c r="D92" s="388">
        <v>26330</v>
      </c>
      <c r="E92" s="465"/>
      <c r="F92" s="388">
        <f t="shared" si="7"/>
        <v>13507</v>
      </c>
      <c r="G92" s="466">
        <f t="shared" si="6"/>
        <v>9815</v>
      </c>
      <c r="H92" s="467">
        <v>144</v>
      </c>
    </row>
    <row r="93" spans="1:8" x14ac:dyDescent="0.2">
      <c r="A93" s="385">
        <v>89</v>
      </c>
      <c r="B93" s="386">
        <f t="shared" si="5"/>
        <v>32.19</v>
      </c>
      <c r="C93" s="387"/>
      <c r="D93" s="388">
        <v>26330</v>
      </c>
      <c r="E93" s="465"/>
      <c r="F93" s="388">
        <f t="shared" si="7"/>
        <v>13507</v>
      </c>
      <c r="G93" s="466">
        <f t="shared" si="6"/>
        <v>9815</v>
      </c>
      <c r="H93" s="467">
        <v>144</v>
      </c>
    </row>
    <row r="94" spans="1:8" x14ac:dyDescent="0.2">
      <c r="A94" s="385">
        <v>90</v>
      </c>
      <c r="B94" s="386">
        <f t="shared" si="5"/>
        <v>32.19</v>
      </c>
      <c r="C94" s="387"/>
      <c r="D94" s="388">
        <v>26330</v>
      </c>
      <c r="E94" s="465"/>
      <c r="F94" s="388">
        <f t="shared" si="7"/>
        <v>13507</v>
      </c>
      <c r="G94" s="466">
        <f t="shared" si="6"/>
        <v>9815</v>
      </c>
      <c r="H94" s="467">
        <v>144</v>
      </c>
    </row>
    <row r="95" spans="1:8" x14ac:dyDescent="0.2">
      <c r="A95" s="385">
        <v>91</v>
      </c>
      <c r="B95" s="386">
        <f t="shared" si="5"/>
        <v>32.200000000000003</v>
      </c>
      <c r="C95" s="387"/>
      <c r="D95" s="388">
        <v>26330</v>
      </c>
      <c r="E95" s="465"/>
      <c r="F95" s="388">
        <f t="shared" si="7"/>
        <v>13503</v>
      </c>
      <c r="G95" s="466">
        <f t="shared" si="6"/>
        <v>9812</v>
      </c>
      <c r="H95" s="467">
        <v>144</v>
      </c>
    </row>
    <row r="96" spans="1:8" x14ac:dyDescent="0.2">
      <c r="A96" s="385">
        <v>92</v>
      </c>
      <c r="B96" s="386">
        <f t="shared" si="5"/>
        <v>32.200000000000003</v>
      </c>
      <c r="C96" s="387"/>
      <c r="D96" s="388">
        <v>26330</v>
      </c>
      <c r="E96" s="465"/>
      <c r="F96" s="388">
        <f t="shared" si="7"/>
        <v>13503</v>
      </c>
      <c r="G96" s="466">
        <f t="shared" si="6"/>
        <v>9812</v>
      </c>
      <c r="H96" s="467">
        <v>144</v>
      </c>
    </row>
    <row r="97" spans="1:8" x14ac:dyDescent="0.2">
      <c r="A97" s="385">
        <v>93</v>
      </c>
      <c r="B97" s="386">
        <f t="shared" si="5"/>
        <v>32.21</v>
      </c>
      <c r="C97" s="387"/>
      <c r="D97" s="388">
        <v>26330</v>
      </c>
      <c r="E97" s="465"/>
      <c r="F97" s="388">
        <f t="shared" si="7"/>
        <v>13498</v>
      </c>
      <c r="G97" s="466">
        <f t="shared" si="6"/>
        <v>9809</v>
      </c>
      <c r="H97" s="467">
        <v>144</v>
      </c>
    </row>
    <row r="98" spans="1:8" x14ac:dyDescent="0.2">
      <c r="A98" s="385">
        <v>94</v>
      </c>
      <c r="B98" s="386">
        <f t="shared" si="5"/>
        <v>32.21</v>
      </c>
      <c r="C98" s="387"/>
      <c r="D98" s="388">
        <v>26330</v>
      </c>
      <c r="E98" s="465"/>
      <c r="F98" s="388">
        <f t="shared" si="7"/>
        <v>13498</v>
      </c>
      <c r="G98" s="466">
        <f t="shared" si="6"/>
        <v>9809</v>
      </c>
      <c r="H98" s="467">
        <v>144</v>
      </c>
    </row>
    <row r="99" spans="1:8" x14ac:dyDescent="0.2">
      <c r="A99" s="385">
        <v>95</v>
      </c>
      <c r="B99" s="386">
        <f t="shared" si="5"/>
        <v>32.21</v>
      </c>
      <c r="C99" s="387"/>
      <c r="D99" s="388">
        <v>26330</v>
      </c>
      <c r="E99" s="465"/>
      <c r="F99" s="388">
        <f t="shared" si="7"/>
        <v>13498</v>
      </c>
      <c r="G99" s="466">
        <f t="shared" si="6"/>
        <v>9809</v>
      </c>
      <c r="H99" s="467">
        <v>144</v>
      </c>
    </row>
    <row r="100" spans="1:8" x14ac:dyDescent="0.2">
      <c r="A100" s="385">
        <v>96</v>
      </c>
      <c r="B100" s="386">
        <f t="shared" si="5"/>
        <v>32.22</v>
      </c>
      <c r="C100" s="387"/>
      <c r="D100" s="388">
        <v>26330</v>
      </c>
      <c r="E100" s="465"/>
      <c r="F100" s="388">
        <f t="shared" si="7"/>
        <v>13494</v>
      </c>
      <c r="G100" s="466">
        <f t="shared" si="6"/>
        <v>9806</v>
      </c>
      <c r="H100" s="467">
        <v>144</v>
      </c>
    </row>
    <row r="101" spans="1:8" x14ac:dyDescent="0.2">
      <c r="A101" s="385">
        <v>97</v>
      </c>
      <c r="B101" s="386">
        <f t="shared" si="5"/>
        <v>32.22</v>
      </c>
      <c r="C101" s="387"/>
      <c r="D101" s="388">
        <v>26330</v>
      </c>
      <c r="E101" s="465"/>
      <c r="F101" s="388">
        <f t="shared" si="7"/>
        <v>13494</v>
      </c>
      <c r="G101" s="466">
        <f t="shared" si="6"/>
        <v>9806</v>
      </c>
      <c r="H101" s="467">
        <v>144</v>
      </c>
    </row>
    <row r="102" spans="1:8" x14ac:dyDescent="0.2">
      <c r="A102" s="385">
        <v>98</v>
      </c>
      <c r="B102" s="386">
        <f t="shared" si="5"/>
        <v>32.22</v>
      </c>
      <c r="C102" s="387"/>
      <c r="D102" s="388">
        <v>26330</v>
      </c>
      <c r="E102" s="465"/>
      <c r="F102" s="388">
        <f t="shared" si="7"/>
        <v>13494</v>
      </c>
      <c r="G102" s="466">
        <f t="shared" si="6"/>
        <v>9806</v>
      </c>
      <c r="H102" s="467">
        <v>144</v>
      </c>
    </row>
    <row r="103" spans="1:8" x14ac:dyDescent="0.2">
      <c r="A103" s="385">
        <v>99</v>
      </c>
      <c r="B103" s="386">
        <f t="shared" si="5"/>
        <v>32.229999999999997</v>
      </c>
      <c r="C103" s="387"/>
      <c r="D103" s="388">
        <v>26330</v>
      </c>
      <c r="E103" s="465"/>
      <c r="F103" s="388">
        <f t="shared" si="7"/>
        <v>13490</v>
      </c>
      <c r="G103" s="466">
        <f t="shared" si="6"/>
        <v>9803</v>
      </c>
      <c r="H103" s="467">
        <v>144</v>
      </c>
    </row>
    <row r="104" spans="1:8" x14ac:dyDescent="0.2">
      <c r="A104" s="385">
        <v>100</v>
      </c>
      <c r="B104" s="386">
        <f t="shared" si="5"/>
        <v>32.229999999999997</v>
      </c>
      <c r="C104" s="387"/>
      <c r="D104" s="388">
        <v>26330</v>
      </c>
      <c r="E104" s="465"/>
      <c r="F104" s="388">
        <f t="shared" si="7"/>
        <v>13490</v>
      </c>
      <c r="G104" s="466">
        <f t="shared" si="6"/>
        <v>9803</v>
      </c>
      <c r="H104" s="467">
        <v>144</v>
      </c>
    </row>
    <row r="105" spans="1:8" x14ac:dyDescent="0.2">
      <c r="A105" s="385">
        <v>101</v>
      </c>
      <c r="B105" s="386">
        <f t="shared" si="5"/>
        <v>32.24</v>
      </c>
      <c r="C105" s="387"/>
      <c r="D105" s="388">
        <v>26330</v>
      </c>
      <c r="E105" s="465"/>
      <c r="F105" s="388">
        <f t="shared" si="7"/>
        <v>13486</v>
      </c>
      <c r="G105" s="466">
        <f t="shared" si="6"/>
        <v>9800</v>
      </c>
      <c r="H105" s="467">
        <v>144</v>
      </c>
    </row>
    <row r="106" spans="1:8" x14ac:dyDescent="0.2">
      <c r="A106" s="385">
        <v>102</v>
      </c>
      <c r="B106" s="386">
        <f t="shared" si="5"/>
        <v>32.24</v>
      </c>
      <c r="C106" s="387"/>
      <c r="D106" s="388">
        <v>26330</v>
      </c>
      <c r="E106" s="465"/>
      <c r="F106" s="388">
        <f t="shared" si="7"/>
        <v>13486</v>
      </c>
      <c r="G106" s="466">
        <f t="shared" si="6"/>
        <v>9800</v>
      </c>
      <c r="H106" s="467">
        <v>144</v>
      </c>
    </row>
    <row r="107" spans="1:8" x14ac:dyDescent="0.2">
      <c r="A107" s="385">
        <v>103</v>
      </c>
      <c r="B107" s="386">
        <f t="shared" si="5"/>
        <v>32.24</v>
      </c>
      <c r="C107" s="387"/>
      <c r="D107" s="388">
        <v>26330</v>
      </c>
      <c r="E107" s="465"/>
      <c r="F107" s="388">
        <f t="shared" si="7"/>
        <v>13486</v>
      </c>
      <c r="G107" s="466">
        <f t="shared" si="6"/>
        <v>9800</v>
      </c>
      <c r="H107" s="467">
        <v>144</v>
      </c>
    </row>
    <row r="108" spans="1:8" x14ac:dyDescent="0.2">
      <c r="A108" s="385">
        <v>104</v>
      </c>
      <c r="B108" s="386">
        <f t="shared" si="5"/>
        <v>32.25</v>
      </c>
      <c r="C108" s="387"/>
      <c r="D108" s="388">
        <v>26330</v>
      </c>
      <c r="E108" s="465"/>
      <c r="F108" s="388">
        <f t="shared" si="7"/>
        <v>13482</v>
      </c>
      <c r="G108" s="466">
        <f t="shared" si="6"/>
        <v>9797</v>
      </c>
      <c r="H108" s="467">
        <v>144</v>
      </c>
    </row>
    <row r="109" spans="1:8" x14ac:dyDescent="0.2">
      <c r="A109" s="385">
        <v>105</v>
      </c>
      <c r="B109" s="386">
        <f t="shared" si="5"/>
        <v>32.25</v>
      </c>
      <c r="C109" s="387"/>
      <c r="D109" s="388">
        <v>26330</v>
      </c>
      <c r="E109" s="465"/>
      <c r="F109" s="388">
        <f t="shared" si="7"/>
        <v>13482</v>
      </c>
      <c r="G109" s="466">
        <f t="shared" si="6"/>
        <v>9797</v>
      </c>
      <c r="H109" s="467">
        <v>144</v>
      </c>
    </row>
    <row r="110" spans="1:8" x14ac:dyDescent="0.2">
      <c r="A110" s="385">
        <v>106</v>
      </c>
      <c r="B110" s="386">
        <f t="shared" si="5"/>
        <v>32.25</v>
      </c>
      <c r="C110" s="387"/>
      <c r="D110" s="388">
        <v>26330</v>
      </c>
      <c r="E110" s="465"/>
      <c r="F110" s="388">
        <f t="shared" si="7"/>
        <v>13482</v>
      </c>
      <c r="G110" s="466">
        <f t="shared" si="6"/>
        <v>9797</v>
      </c>
      <c r="H110" s="467">
        <v>144</v>
      </c>
    </row>
    <row r="111" spans="1:8" x14ac:dyDescent="0.2">
      <c r="A111" s="385">
        <v>107</v>
      </c>
      <c r="B111" s="386">
        <f t="shared" si="5"/>
        <v>32.26</v>
      </c>
      <c r="C111" s="387"/>
      <c r="D111" s="388">
        <v>26330</v>
      </c>
      <c r="E111" s="465"/>
      <c r="F111" s="388">
        <f t="shared" si="7"/>
        <v>13478</v>
      </c>
      <c r="G111" s="466">
        <f t="shared" si="6"/>
        <v>9794</v>
      </c>
      <c r="H111" s="467">
        <v>144</v>
      </c>
    </row>
    <row r="112" spans="1:8" x14ac:dyDescent="0.2">
      <c r="A112" s="385">
        <v>108</v>
      </c>
      <c r="B112" s="386">
        <f t="shared" si="5"/>
        <v>32.26</v>
      </c>
      <c r="C112" s="387"/>
      <c r="D112" s="388">
        <v>26330</v>
      </c>
      <c r="E112" s="465"/>
      <c r="F112" s="388">
        <f t="shared" si="7"/>
        <v>13478</v>
      </c>
      <c r="G112" s="466">
        <f t="shared" si="6"/>
        <v>9794</v>
      </c>
      <c r="H112" s="467">
        <v>144</v>
      </c>
    </row>
    <row r="113" spans="1:8" x14ac:dyDescent="0.2">
      <c r="A113" s="385">
        <v>109</v>
      </c>
      <c r="B113" s="386">
        <f t="shared" si="5"/>
        <v>32.270000000000003</v>
      </c>
      <c r="C113" s="387"/>
      <c r="D113" s="388">
        <v>26330</v>
      </c>
      <c r="E113" s="465"/>
      <c r="F113" s="388">
        <f t="shared" si="7"/>
        <v>13474</v>
      </c>
      <c r="G113" s="466">
        <f t="shared" si="6"/>
        <v>9791</v>
      </c>
      <c r="H113" s="467">
        <v>144</v>
      </c>
    </row>
    <row r="114" spans="1:8" x14ac:dyDescent="0.2">
      <c r="A114" s="385">
        <v>110</v>
      </c>
      <c r="B114" s="386">
        <f t="shared" si="5"/>
        <v>32.270000000000003</v>
      </c>
      <c r="C114" s="387"/>
      <c r="D114" s="388">
        <v>26330</v>
      </c>
      <c r="E114" s="465"/>
      <c r="F114" s="388">
        <f t="shared" si="7"/>
        <v>13474</v>
      </c>
      <c r="G114" s="466">
        <f t="shared" si="6"/>
        <v>9791</v>
      </c>
      <c r="H114" s="467">
        <v>144</v>
      </c>
    </row>
    <row r="115" spans="1:8" x14ac:dyDescent="0.2">
      <c r="A115" s="385">
        <v>111</v>
      </c>
      <c r="B115" s="386">
        <f t="shared" si="5"/>
        <v>32.270000000000003</v>
      </c>
      <c r="C115" s="387"/>
      <c r="D115" s="388">
        <v>26330</v>
      </c>
      <c r="E115" s="465"/>
      <c r="F115" s="388">
        <f t="shared" si="7"/>
        <v>13474</v>
      </c>
      <c r="G115" s="466">
        <f t="shared" si="6"/>
        <v>9791</v>
      </c>
      <c r="H115" s="467">
        <v>144</v>
      </c>
    </row>
    <row r="116" spans="1:8" x14ac:dyDescent="0.2">
      <c r="A116" s="385">
        <v>112</v>
      </c>
      <c r="B116" s="386">
        <f t="shared" si="5"/>
        <v>32.28</v>
      </c>
      <c r="C116" s="387"/>
      <c r="D116" s="388">
        <v>26330</v>
      </c>
      <c r="E116" s="465"/>
      <c r="F116" s="388">
        <f t="shared" si="7"/>
        <v>13470</v>
      </c>
      <c r="G116" s="466">
        <f t="shared" si="6"/>
        <v>9788</v>
      </c>
      <c r="H116" s="467">
        <v>144</v>
      </c>
    </row>
    <row r="117" spans="1:8" x14ac:dyDescent="0.2">
      <c r="A117" s="385">
        <v>113</v>
      </c>
      <c r="B117" s="386">
        <f t="shared" si="5"/>
        <v>32.28</v>
      </c>
      <c r="C117" s="387"/>
      <c r="D117" s="388">
        <v>26330</v>
      </c>
      <c r="E117" s="465"/>
      <c r="F117" s="388">
        <f t="shared" si="7"/>
        <v>13470</v>
      </c>
      <c r="G117" s="466">
        <f t="shared" si="6"/>
        <v>9788</v>
      </c>
      <c r="H117" s="467">
        <v>144</v>
      </c>
    </row>
    <row r="118" spans="1:8" x14ac:dyDescent="0.2">
      <c r="A118" s="385">
        <v>114</v>
      </c>
      <c r="B118" s="386">
        <f t="shared" si="5"/>
        <v>32.28</v>
      </c>
      <c r="C118" s="387"/>
      <c r="D118" s="388">
        <v>26330</v>
      </c>
      <c r="E118" s="465"/>
      <c r="F118" s="388">
        <f t="shared" si="7"/>
        <v>13470</v>
      </c>
      <c r="G118" s="466">
        <f t="shared" si="6"/>
        <v>9788</v>
      </c>
      <c r="H118" s="467">
        <v>144</v>
      </c>
    </row>
    <row r="119" spans="1:8" x14ac:dyDescent="0.2">
      <c r="A119" s="385">
        <v>115</v>
      </c>
      <c r="B119" s="386">
        <f t="shared" si="5"/>
        <v>32.29</v>
      </c>
      <c r="C119" s="387"/>
      <c r="D119" s="388">
        <v>26330</v>
      </c>
      <c r="E119" s="465"/>
      <c r="F119" s="388">
        <f t="shared" si="7"/>
        <v>13465</v>
      </c>
      <c r="G119" s="466">
        <f t="shared" si="6"/>
        <v>9785</v>
      </c>
      <c r="H119" s="467">
        <v>144</v>
      </c>
    </row>
    <row r="120" spans="1:8" x14ac:dyDescent="0.2">
      <c r="A120" s="385">
        <v>116</v>
      </c>
      <c r="B120" s="386">
        <f t="shared" si="5"/>
        <v>32.29</v>
      </c>
      <c r="C120" s="387"/>
      <c r="D120" s="388">
        <v>26330</v>
      </c>
      <c r="E120" s="465"/>
      <c r="F120" s="388">
        <f t="shared" si="7"/>
        <v>13465</v>
      </c>
      <c r="G120" s="466">
        <f t="shared" si="6"/>
        <v>9785</v>
      </c>
      <c r="H120" s="467">
        <v>144</v>
      </c>
    </row>
    <row r="121" spans="1:8" x14ac:dyDescent="0.2">
      <c r="A121" s="385">
        <v>117</v>
      </c>
      <c r="B121" s="386">
        <f t="shared" si="5"/>
        <v>32.299999999999997</v>
      </c>
      <c r="C121" s="387"/>
      <c r="D121" s="388">
        <v>26330</v>
      </c>
      <c r="E121" s="465"/>
      <c r="F121" s="388">
        <f t="shared" si="7"/>
        <v>13461</v>
      </c>
      <c r="G121" s="466">
        <f t="shared" si="6"/>
        <v>9782</v>
      </c>
      <c r="H121" s="467">
        <v>144</v>
      </c>
    </row>
    <row r="122" spans="1:8" x14ac:dyDescent="0.2">
      <c r="A122" s="385">
        <v>118</v>
      </c>
      <c r="B122" s="386">
        <f t="shared" si="5"/>
        <v>32.299999999999997</v>
      </c>
      <c r="C122" s="387"/>
      <c r="D122" s="388">
        <v>26330</v>
      </c>
      <c r="E122" s="465"/>
      <c r="F122" s="388">
        <f t="shared" si="7"/>
        <v>13461</v>
      </c>
      <c r="G122" s="466">
        <f t="shared" si="6"/>
        <v>9782</v>
      </c>
      <c r="H122" s="467">
        <v>144</v>
      </c>
    </row>
    <row r="123" spans="1:8" x14ac:dyDescent="0.2">
      <c r="A123" s="385">
        <v>119</v>
      </c>
      <c r="B123" s="386">
        <f t="shared" si="5"/>
        <v>32.299999999999997</v>
      </c>
      <c r="C123" s="387"/>
      <c r="D123" s="388">
        <v>26330</v>
      </c>
      <c r="E123" s="465"/>
      <c r="F123" s="388">
        <f t="shared" si="7"/>
        <v>13461</v>
      </c>
      <c r="G123" s="466">
        <f t="shared" si="6"/>
        <v>9782</v>
      </c>
      <c r="H123" s="467">
        <v>144</v>
      </c>
    </row>
    <row r="124" spans="1:8" x14ac:dyDescent="0.2">
      <c r="A124" s="385">
        <v>120</v>
      </c>
      <c r="B124" s="386">
        <f t="shared" si="5"/>
        <v>32.31</v>
      </c>
      <c r="C124" s="387"/>
      <c r="D124" s="388">
        <v>26330</v>
      </c>
      <c r="E124" s="465"/>
      <c r="F124" s="388">
        <f t="shared" si="7"/>
        <v>13457</v>
      </c>
      <c r="G124" s="466">
        <f t="shared" si="6"/>
        <v>9779</v>
      </c>
      <c r="H124" s="467">
        <v>144</v>
      </c>
    </row>
    <row r="125" spans="1:8" x14ac:dyDescent="0.2">
      <c r="A125" s="385">
        <v>121</v>
      </c>
      <c r="B125" s="386">
        <f t="shared" ref="B125:B187" si="8">ROUND(2.5*(0.0015*A125+12.74285),2)</f>
        <v>32.31</v>
      </c>
      <c r="C125" s="387"/>
      <c r="D125" s="388">
        <v>26330</v>
      </c>
      <c r="E125" s="465"/>
      <c r="F125" s="388">
        <f t="shared" si="7"/>
        <v>13457</v>
      </c>
      <c r="G125" s="466">
        <f t="shared" si="6"/>
        <v>9779</v>
      </c>
      <c r="H125" s="467">
        <v>144</v>
      </c>
    </row>
    <row r="126" spans="1:8" x14ac:dyDescent="0.2">
      <c r="A126" s="385">
        <v>122</v>
      </c>
      <c r="B126" s="386">
        <f t="shared" si="8"/>
        <v>32.31</v>
      </c>
      <c r="C126" s="387"/>
      <c r="D126" s="388">
        <v>26330</v>
      </c>
      <c r="E126" s="465"/>
      <c r="F126" s="388">
        <f t="shared" si="7"/>
        <v>13457</v>
      </c>
      <c r="G126" s="466">
        <f t="shared" si="6"/>
        <v>9779</v>
      </c>
      <c r="H126" s="467">
        <v>144</v>
      </c>
    </row>
    <row r="127" spans="1:8" x14ac:dyDescent="0.2">
      <c r="A127" s="385">
        <v>123</v>
      </c>
      <c r="B127" s="386">
        <f t="shared" si="8"/>
        <v>32.32</v>
      </c>
      <c r="C127" s="387"/>
      <c r="D127" s="388">
        <v>26330</v>
      </c>
      <c r="E127" s="465"/>
      <c r="F127" s="388">
        <f t="shared" si="7"/>
        <v>13453</v>
      </c>
      <c r="G127" s="466">
        <f t="shared" si="6"/>
        <v>9776</v>
      </c>
      <c r="H127" s="467">
        <v>144</v>
      </c>
    </row>
    <row r="128" spans="1:8" x14ac:dyDescent="0.2">
      <c r="A128" s="385">
        <v>124</v>
      </c>
      <c r="B128" s="386">
        <f t="shared" si="8"/>
        <v>32.32</v>
      </c>
      <c r="C128" s="387"/>
      <c r="D128" s="388">
        <v>26330</v>
      </c>
      <c r="E128" s="465"/>
      <c r="F128" s="388">
        <f t="shared" si="7"/>
        <v>13453</v>
      </c>
      <c r="G128" s="466">
        <f t="shared" si="6"/>
        <v>9776</v>
      </c>
      <c r="H128" s="467">
        <v>144</v>
      </c>
    </row>
    <row r="129" spans="1:8" x14ac:dyDescent="0.2">
      <c r="A129" s="385">
        <v>125</v>
      </c>
      <c r="B129" s="386">
        <f t="shared" si="8"/>
        <v>32.33</v>
      </c>
      <c r="C129" s="387"/>
      <c r="D129" s="388">
        <v>26330</v>
      </c>
      <c r="E129" s="465"/>
      <c r="F129" s="388">
        <f t="shared" si="7"/>
        <v>13449</v>
      </c>
      <c r="G129" s="466">
        <f t="shared" si="6"/>
        <v>9773</v>
      </c>
      <c r="H129" s="467">
        <v>144</v>
      </c>
    </row>
    <row r="130" spans="1:8" x14ac:dyDescent="0.2">
      <c r="A130" s="385">
        <v>126</v>
      </c>
      <c r="B130" s="386">
        <f t="shared" si="8"/>
        <v>32.33</v>
      </c>
      <c r="C130" s="387"/>
      <c r="D130" s="388">
        <v>26330</v>
      </c>
      <c r="E130" s="465"/>
      <c r="F130" s="388">
        <f t="shared" si="7"/>
        <v>13449</v>
      </c>
      <c r="G130" s="466">
        <f t="shared" si="6"/>
        <v>9773</v>
      </c>
      <c r="H130" s="467">
        <v>144</v>
      </c>
    </row>
    <row r="131" spans="1:8" x14ac:dyDescent="0.2">
      <c r="A131" s="385">
        <v>127</v>
      </c>
      <c r="B131" s="386">
        <f t="shared" si="8"/>
        <v>32.33</v>
      </c>
      <c r="C131" s="387"/>
      <c r="D131" s="388">
        <v>26330</v>
      </c>
      <c r="E131" s="465"/>
      <c r="F131" s="388">
        <f t="shared" si="7"/>
        <v>13449</v>
      </c>
      <c r="G131" s="466">
        <f t="shared" si="6"/>
        <v>9773</v>
      </c>
      <c r="H131" s="467">
        <v>144</v>
      </c>
    </row>
    <row r="132" spans="1:8" x14ac:dyDescent="0.2">
      <c r="A132" s="385">
        <v>128</v>
      </c>
      <c r="B132" s="386">
        <f t="shared" si="8"/>
        <v>32.340000000000003</v>
      </c>
      <c r="C132" s="387"/>
      <c r="D132" s="388">
        <v>26330</v>
      </c>
      <c r="E132" s="465"/>
      <c r="F132" s="388">
        <f t="shared" si="7"/>
        <v>13445</v>
      </c>
      <c r="G132" s="466">
        <f t="shared" si="6"/>
        <v>9770</v>
      </c>
      <c r="H132" s="467">
        <v>144</v>
      </c>
    </row>
    <row r="133" spans="1:8" x14ac:dyDescent="0.2">
      <c r="A133" s="385">
        <v>129</v>
      </c>
      <c r="B133" s="386">
        <f t="shared" si="8"/>
        <v>32.340000000000003</v>
      </c>
      <c r="C133" s="387"/>
      <c r="D133" s="388">
        <v>26330</v>
      </c>
      <c r="E133" s="465"/>
      <c r="F133" s="388">
        <f t="shared" si="7"/>
        <v>13445</v>
      </c>
      <c r="G133" s="466">
        <f t="shared" si="6"/>
        <v>9770</v>
      </c>
      <c r="H133" s="467">
        <v>144</v>
      </c>
    </row>
    <row r="134" spans="1:8" x14ac:dyDescent="0.2">
      <c r="A134" s="385">
        <v>130</v>
      </c>
      <c r="B134" s="386">
        <f t="shared" si="8"/>
        <v>32.340000000000003</v>
      </c>
      <c r="C134" s="387"/>
      <c r="D134" s="388">
        <v>26330</v>
      </c>
      <c r="E134" s="465"/>
      <c r="F134" s="388">
        <f t="shared" si="7"/>
        <v>13445</v>
      </c>
      <c r="G134" s="466">
        <f t="shared" si="6"/>
        <v>9770</v>
      </c>
      <c r="H134" s="467">
        <v>144</v>
      </c>
    </row>
    <row r="135" spans="1:8" x14ac:dyDescent="0.2">
      <c r="A135" s="385">
        <v>131</v>
      </c>
      <c r="B135" s="386">
        <f t="shared" si="8"/>
        <v>32.35</v>
      </c>
      <c r="C135" s="387"/>
      <c r="D135" s="388">
        <v>26330</v>
      </c>
      <c r="E135" s="465"/>
      <c r="F135" s="388">
        <f t="shared" si="7"/>
        <v>13441</v>
      </c>
      <c r="G135" s="466">
        <f t="shared" si="6"/>
        <v>9767</v>
      </c>
      <c r="H135" s="467">
        <v>144</v>
      </c>
    </row>
    <row r="136" spans="1:8" x14ac:dyDescent="0.2">
      <c r="A136" s="385">
        <v>132</v>
      </c>
      <c r="B136" s="386">
        <f t="shared" si="8"/>
        <v>32.35</v>
      </c>
      <c r="C136" s="387"/>
      <c r="D136" s="388">
        <v>26330</v>
      </c>
      <c r="E136" s="465"/>
      <c r="F136" s="388">
        <f t="shared" si="7"/>
        <v>13441</v>
      </c>
      <c r="G136" s="466">
        <f t="shared" si="6"/>
        <v>9767</v>
      </c>
      <c r="H136" s="467">
        <v>144</v>
      </c>
    </row>
    <row r="137" spans="1:8" x14ac:dyDescent="0.2">
      <c r="A137" s="385">
        <v>133</v>
      </c>
      <c r="B137" s="386">
        <f t="shared" si="8"/>
        <v>32.36</v>
      </c>
      <c r="C137" s="387"/>
      <c r="D137" s="388">
        <v>26330</v>
      </c>
      <c r="E137" s="465"/>
      <c r="F137" s="388">
        <f t="shared" si="7"/>
        <v>13437</v>
      </c>
      <c r="G137" s="466">
        <f t="shared" si="6"/>
        <v>9764</v>
      </c>
      <c r="H137" s="467">
        <v>144</v>
      </c>
    </row>
    <row r="138" spans="1:8" x14ac:dyDescent="0.2">
      <c r="A138" s="385">
        <v>134</v>
      </c>
      <c r="B138" s="386">
        <f t="shared" si="8"/>
        <v>32.36</v>
      </c>
      <c r="C138" s="387"/>
      <c r="D138" s="388">
        <v>26330</v>
      </c>
      <c r="E138" s="465"/>
      <c r="F138" s="388">
        <f t="shared" si="7"/>
        <v>13437</v>
      </c>
      <c r="G138" s="466">
        <f t="shared" si="6"/>
        <v>9764</v>
      </c>
      <c r="H138" s="467">
        <v>144</v>
      </c>
    </row>
    <row r="139" spans="1:8" x14ac:dyDescent="0.2">
      <c r="A139" s="385">
        <v>135</v>
      </c>
      <c r="B139" s="386">
        <f t="shared" si="8"/>
        <v>32.36</v>
      </c>
      <c r="C139" s="387"/>
      <c r="D139" s="388">
        <v>26330</v>
      </c>
      <c r="E139" s="465"/>
      <c r="F139" s="388">
        <f t="shared" si="7"/>
        <v>13437</v>
      </c>
      <c r="G139" s="466">
        <f t="shared" si="6"/>
        <v>9764</v>
      </c>
      <c r="H139" s="467">
        <v>144</v>
      </c>
    </row>
    <row r="140" spans="1:8" x14ac:dyDescent="0.2">
      <c r="A140" s="385">
        <v>136</v>
      </c>
      <c r="B140" s="386">
        <f t="shared" si="8"/>
        <v>32.369999999999997</v>
      </c>
      <c r="C140" s="387"/>
      <c r="D140" s="388">
        <v>26330</v>
      </c>
      <c r="E140" s="465"/>
      <c r="F140" s="388">
        <f t="shared" si="7"/>
        <v>13432</v>
      </c>
      <c r="G140" s="466">
        <f t="shared" si="6"/>
        <v>9761</v>
      </c>
      <c r="H140" s="467">
        <v>144</v>
      </c>
    </row>
    <row r="141" spans="1:8" x14ac:dyDescent="0.2">
      <c r="A141" s="385">
        <v>137</v>
      </c>
      <c r="B141" s="386">
        <f t="shared" si="8"/>
        <v>32.369999999999997</v>
      </c>
      <c r="C141" s="387"/>
      <c r="D141" s="388">
        <v>26330</v>
      </c>
      <c r="E141" s="465"/>
      <c r="F141" s="388">
        <f t="shared" si="7"/>
        <v>13432</v>
      </c>
      <c r="G141" s="466">
        <f t="shared" si="6"/>
        <v>9761</v>
      </c>
      <c r="H141" s="467">
        <v>144</v>
      </c>
    </row>
    <row r="142" spans="1:8" x14ac:dyDescent="0.2">
      <c r="A142" s="385">
        <v>138</v>
      </c>
      <c r="B142" s="386">
        <f t="shared" si="8"/>
        <v>32.369999999999997</v>
      </c>
      <c r="C142" s="387"/>
      <c r="D142" s="388">
        <v>26330</v>
      </c>
      <c r="E142" s="465"/>
      <c r="F142" s="388">
        <f t="shared" si="7"/>
        <v>13432</v>
      </c>
      <c r="G142" s="466">
        <f t="shared" si="6"/>
        <v>9761</v>
      </c>
      <c r="H142" s="467">
        <v>144</v>
      </c>
    </row>
    <row r="143" spans="1:8" x14ac:dyDescent="0.2">
      <c r="A143" s="385">
        <v>139</v>
      </c>
      <c r="B143" s="386">
        <f t="shared" si="8"/>
        <v>32.380000000000003</v>
      </c>
      <c r="C143" s="387"/>
      <c r="D143" s="388">
        <v>26330</v>
      </c>
      <c r="E143" s="465"/>
      <c r="F143" s="388">
        <f t="shared" si="7"/>
        <v>13428</v>
      </c>
      <c r="G143" s="466">
        <f t="shared" si="6"/>
        <v>9758</v>
      </c>
      <c r="H143" s="467">
        <v>144</v>
      </c>
    </row>
    <row r="144" spans="1:8" x14ac:dyDescent="0.2">
      <c r="A144" s="385">
        <v>140</v>
      </c>
      <c r="B144" s="386">
        <f t="shared" si="8"/>
        <v>32.380000000000003</v>
      </c>
      <c r="C144" s="387"/>
      <c r="D144" s="388">
        <v>26330</v>
      </c>
      <c r="E144" s="465"/>
      <c r="F144" s="388">
        <f t="shared" si="7"/>
        <v>13428</v>
      </c>
      <c r="G144" s="466">
        <f t="shared" si="6"/>
        <v>9758</v>
      </c>
      <c r="H144" s="467">
        <v>144</v>
      </c>
    </row>
    <row r="145" spans="1:8" x14ac:dyDescent="0.2">
      <c r="A145" s="385">
        <v>141</v>
      </c>
      <c r="B145" s="386">
        <f t="shared" si="8"/>
        <v>32.39</v>
      </c>
      <c r="C145" s="387"/>
      <c r="D145" s="388">
        <v>26330</v>
      </c>
      <c r="E145" s="465"/>
      <c r="F145" s="388">
        <f t="shared" si="7"/>
        <v>13424</v>
      </c>
      <c r="G145" s="466">
        <f t="shared" ref="G145:G187" si="9">ROUND(12*(1/B145*D145),0)</f>
        <v>9755</v>
      </c>
      <c r="H145" s="467">
        <v>144</v>
      </c>
    </row>
    <row r="146" spans="1:8" x14ac:dyDescent="0.2">
      <c r="A146" s="385">
        <v>142</v>
      </c>
      <c r="B146" s="386">
        <f t="shared" si="8"/>
        <v>32.39</v>
      </c>
      <c r="C146" s="387"/>
      <c r="D146" s="388">
        <v>26330</v>
      </c>
      <c r="E146" s="465"/>
      <c r="F146" s="388">
        <f t="shared" ref="F146:F187" si="10">ROUND(12*1.3614*(1/B146*D146)+H146,0)</f>
        <v>13424</v>
      </c>
      <c r="G146" s="466">
        <f t="shared" si="9"/>
        <v>9755</v>
      </c>
      <c r="H146" s="467">
        <v>144</v>
      </c>
    </row>
    <row r="147" spans="1:8" x14ac:dyDescent="0.2">
      <c r="A147" s="385">
        <v>143</v>
      </c>
      <c r="B147" s="386">
        <f t="shared" si="8"/>
        <v>32.39</v>
      </c>
      <c r="C147" s="387"/>
      <c r="D147" s="388">
        <v>26330</v>
      </c>
      <c r="E147" s="465"/>
      <c r="F147" s="388">
        <f t="shared" si="10"/>
        <v>13424</v>
      </c>
      <c r="G147" s="466">
        <f t="shared" si="9"/>
        <v>9755</v>
      </c>
      <c r="H147" s="467">
        <v>144</v>
      </c>
    </row>
    <row r="148" spans="1:8" x14ac:dyDescent="0.2">
      <c r="A148" s="385">
        <v>144</v>
      </c>
      <c r="B148" s="386">
        <f t="shared" si="8"/>
        <v>32.4</v>
      </c>
      <c r="C148" s="387"/>
      <c r="D148" s="388">
        <v>26330</v>
      </c>
      <c r="E148" s="465"/>
      <c r="F148" s="388">
        <f t="shared" si="10"/>
        <v>13420</v>
      </c>
      <c r="G148" s="466">
        <f t="shared" si="9"/>
        <v>9752</v>
      </c>
      <c r="H148" s="467">
        <v>144</v>
      </c>
    </row>
    <row r="149" spans="1:8" x14ac:dyDescent="0.2">
      <c r="A149" s="385">
        <v>145</v>
      </c>
      <c r="B149" s="386">
        <f t="shared" si="8"/>
        <v>32.4</v>
      </c>
      <c r="C149" s="387"/>
      <c r="D149" s="388">
        <v>26330</v>
      </c>
      <c r="E149" s="465"/>
      <c r="F149" s="388">
        <f t="shared" si="10"/>
        <v>13420</v>
      </c>
      <c r="G149" s="466">
        <f t="shared" si="9"/>
        <v>9752</v>
      </c>
      <c r="H149" s="467">
        <v>144</v>
      </c>
    </row>
    <row r="150" spans="1:8" x14ac:dyDescent="0.2">
      <c r="A150" s="385">
        <v>146</v>
      </c>
      <c r="B150" s="386">
        <f t="shared" si="8"/>
        <v>32.4</v>
      </c>
      <c r="C150" s="387"/>
      <c r="D150" s="388">
        <v>26330</v>
      </c>
      <c r="E150" s="465"/>
      <c r="F150" s="388">
        <f t="shared" si="10"/>
        <v>13420</v>
      </c>
      <c r="G150" s="466">
        <f t="shared" si="9"/>
        <v>9752</v>
      </c>
      <c r="H150" s="467">
        <v>144</v>
      </c>
    </row>
    <row r="151" spans="1:8" x14ac:dyDescent="0.2">
      <c r="A151" s="385">
        <v>147</v>
      </c>
      <c r="B151" s="386">
        <f t="shared" si="8"/>
        <v>32.409999999999997</v>
      </c>
      <c r="C151" s="387"/>
      <c r="D151" s="388">
        <v>26330</v>
      </c>
      <c r="E151" s="465"/>
      <c r="F151" s="388">
        <f t="shared" si="10"/>
        <v>13416</v>
      </c>
      <c r="G151" s="466">
        <f t="shared" si="9"/>
        <v>9749</v>
      </c>
      <c r="H151" s="467">
        <v>144</v>
      </c>
    </row>
    <row r="152" spans="1:8" x14ac:dyDescent="0.2">
      <c r="A152" s="385">
        <v>148</v>
      </c>
      <c r="B152" s="386">
        <f t="shared" si="8"/>
        <v>32.409999999999997</v>
      </c>
      <c r="C152" s="387"/>
      <c r="D152" s="388">
        <v>26330</v>
      </c>
      <c r="E152" s="465"/>
      <c r="F152" s="388">
        <f t="shared" si="10"/>
        <v>13416</v>
      </c>
      <c r="G152" s="466">
        <f t="shared" si="9"/>
        <v>9749</v>
      </c>
      <c r="H152" s="467">
        <v>144</v>
      </c>
    </row>
    <row r="153" spans="1:8" x14ac:dyDescent="0.2">
      <c r="A153" s="385">
        <v>149</v>
      </c>
      <c r="B153" s="386">
        <f t="shared" si="8"/>
        <v>32.42</v>
      </c>
      <c r="C153" s="387"/>
      <c r="D153" s="388">
        <v>26330</v>
      </c>
      <c r="E153" s="465"/>
      <c r="F153" s="388">
        <f t="shared" si="10"/>
        <v>13412</v>
      </c>
      <c r="G153" s="466">
        <f t="shared" si="9"/>
        <v>9746</v>
      </c>
      <c r="H153" s="467">
        <v>144</v>
      </c>
    </row>
    <row r="154" spans="1:8" x14ac:dyDescent="0.2">
      <c r="A154" s="385">
        <v>150</v>
      </c>
      <c r="B154" s="386">
        <f t="shared" si="8"/>
        <v>32.42</v>
      </c>
      <c r="C154" s="387"/>
      <c r="D154" s="388">
        <v>26330</v>
      </c>
      <c r="E154" s="465"/>
      <c r="F154" s="388">
        <f t="shared" si="10"/>
        <v>13412</v>
      </c>
      <c r="G154" s="466">
        <f t="shared" si="9"/>
        <v>9746</v>
      </c>
      <c r="H154" s="467">
        <v>144</v>
      </c>
    </row>
    <row r="155" spans="1:8" x14ac:dyDescent="0.2">
      <c r="A155" s="385">
        <v>151</v>
      </c>
      <c r="B155" s="386">
        <f t="shared" si="8"/>
        <v>32.42</v>
      </c>
      <c r="C155" s="387"/>
      <c r="D155" s="388">
        <v>26330</v>
      </c>
      <c r="E155" s="465"/>
      <c r="F155" s="388">
        <f t="shared" si="10"/>
        <v>13412</v>
      </c>
      <c r="G155" s="466">
        <f t="shared" si="9"/>
        <v>9746</v>
      </c>
      <c r="H155" s="467">
        <v>144</v>
      </c>
    </row>
    <row r="156" spans="1:8" x14ac:dyDescent="0.2">
      <c r="A156" s="385">
        <v>152</v>
      </c>
      <c r="B156" s="386">
        <f t="shared" si="8"/>
        <v>32.43</v>
      </c>
      <c r="C156" s="387"/>
      <c r="D156" s="388">
        <v>26330</v>
      </c>
      <c r="E156" s="465"/>
      <c r="F156" s="388">
        <f t="shared" si="10"/>
        <v>13408</v>
      </c>
      <c r="G156" s="466">
        <f t="shared" si="9"/>
        <v>9743</v>
      </c>
      <c r="H156" s="467">
        <v>144</v>
      </c>
    </row>
    <row r="157" spans="1:8" x14ac:dyDescent="0.2">
      <c r="A157" s="385">
        <v>153</v>
      </c>
      <c r="B157" s="386">
        <f t="shared" si="8"/>
        <v>32.43</v>
      </c>
      <c r="C157" s="387"/>
      <c r="D157" s="388">
        <v>26330</v>
      </c>
      <c r="E157" s="465"/>
      <c r="F157" s="388">
        <f t="shared" si="10"/>
        <v>13408</v>
      </c>
      <c r="G157" s="466">
        <f t="shared" si="9"/>
        <v>9743</v>
      </c>
      <c r="H157" s="467">
        <v>144</v>
      </c>
    </row>
    <row r="158" spans="1:8" x14ac:dyDescent="0.2">
      <c r="A158" s="385">
        <v>154</v>
      </c>
      <c r="B158" s="386">
        <f t="shared" si="8"/>
        <v>32.43</v>
      </c>
      <c r="C158" s="387"/>
      <c r="D158" s="388">
        <v>26330</v>
      </c>
      <c r="E158" s="465"/>
      <c r="F158" s="388">
        <f t="shared" si="10"/>
        <v>13408</v>
      </c>
      <c r="G158" s="466">
        <f t="shared" si="9"/>
        <v>9743</v>
      </c>
      <c r="H158" s="467">
        <v>144</v>
      </c>
    </row>
    <row r="159" spans="1:8" x14ac:dyDescent="0.2">
      <c r="A159" s="385">
        <v>155</v>
      </c>
      <c r="B159" s="386">
        <f t="shared" si="8"/>
        <v>32.44</v>
      </c>
      <c r="C159" s="387"/>
      <c r="D159" s="388">
        <v>26330</v>
      </c>
      <c r="E159" s="465"/>
      <c r="F159" s="388">
        <f t="shared" si="10"/>
        <v>13404</v>
      </c>
      <c r="G159" s="466">
        <f t="shared" si="9"/>
        <v>9740</v>
      </c>
      <c r="H159" s="467">
        <v>144</v>
      </c>
    </row>
    <row r="160" spans="1:8" x14ac:dyDescent="0.2">
      <c r="A160" s="385">
        <v>156</v>
      </c>
      <c r="B160" s="386">
        <f t="shared" si="8"/>
        <v>32.44</v>
      </c>
      <c r="C160" s="387"/>
      <c r="D160" s="388">
        <v>26330</v>
      </c>
      <c r="E160" s="465"/>
      <c r="F160" s="388">
        <f t="shared" si="10"/>
        <v>13404</v>
      </c>
      <c r="G160" s="466">
        <f t="shared" si="9"/>
        <v>9740</v>
      </c>
      <c r="H160" s="467">
        <v>144</v>
      </c>
    </row>
    <row r="161" spans="1:8" x14ac:dyDescent="0.2">
      <c r="A161" s="385">
        <v>157</v>
      </c>
      <c r="B161" s="386">
        <f t="shared" si="8"/>
        <v>32.450000000000003</v>
      </c>
      <c r="C161" s="387"/>
      <c r="D161" s="388">
        <v>26330</v>
      </c>
      <c r="E161" s="465"/>
      <c r="F161" s="388">
        <f t="shared" si="10"/>
        <v>13400</v>
      </c>
      <c r="G161" s="466">
        <f t="shared" si="9"/>
        <v>9737</v>
      </c>
      <c r="H161" s="467">
        <v>144</v>
      </c>
    </row>
    <row r="162" spans="1:8" x14ac:dyDescent="0.2">
      <c r="A162" s="385">
        <v>158</v>
      </c>
      <c r="B162" s="386">
        <f t="shared" si="8"/>
        <v>32.450000000000003</v>
      </c>
      <c r="C162" s="387"/>
      <c r="D162" s="388">
        <v>26330</v>
      </c>
      <c r="E162" s="465"/>
      <c r="F162" s="388">
        <f t="shared" si="10"/>
        <v>13400</v>
      </c>
      <c r="G162" s="466">
        <f t="shared" si="9"/>
        <v>9737</v>
      </c>
      <c r="H162" s="467">
        <v>144</v>
      </c>
    </row>
    <row r="163" spans="1:8" x14ac:dyDescent="0.2">
      <c r="A163" s="385">
        <v>159</v>
      </c>
      <c r="B163" s="386">
        <f t="shared" si="8"/>
        <v>32.450000000000003</v>
      </c>
      <c r="C163" s="387"/>
      <c r="D163" s="388">
        <v>26330</v>
      </c>
      <c r="E163" s="465"/>
      <c r="F163" s="388">
        <f t="shared" si="10"/>
        <v>13400</v>
      </c>
      <c r="G163" s="466">
        <f t="shared" si="9"/>
        <v>9737</v>
      </c>
      <c r="H163" s="467">
        <v>144</v>
      </c>
    </row>
    <row r="164" spans="1:8" x14ac:dyDescent="0.2">
      <c r="A164" s="385">
        <v>160</v>
      </c>
      <c r="B164" s="386">
        <f t="shared" si="8"/>
        <v>32.46</v>
      </c>
      <c r="C164" s="387"/>
      <c r="D164" s="388">
        <v>26330</v>
      </c>
      <c r="E164" s="465"/>
      <c r="F164" s="388">
        <f t="shared" si="10"/>
        <v>13396</v>
      </c>
      <c r="G164" s="466">
        <f t="shared" si="9"/>
        <v>9734</v>
      </c>
      <c r="H164" s="467">
        <v>144</v>
      </c>
    </row>
    <row r="165" spans="1:8" x14ac:dyDescent="0.2">
      <c r="A165" s="385">
        <v>161</v>
      </c>
      <c r="B165" s="386">
        <f t="shared" si="8"/>
        <v>32.46</v>
      </c>
      <c r="C165" s="387"/>
      <c r="D165" s="388">
        <v>26330</v>
      </c>
      <c r="E165" s="465"/>
      <c r="F165" s="388">
        <f t="shared" si="10"/>
        <v>13396</v>
      </c>
      <c r="G165" s="466">
        <f t="shared" si="9"/>
        <v>9734</v>
      </c>
      <c r="H165" s="467">
        <v>144</v>
      </c>
    </row>
    <row r="166" spans="1:8" x14ac:dyDescent="0.2">
      <c r="A166" s="385">
        <v>162</v>
      </c>
      <c r="B166" s="386">
        <f t="shared" si="8"/>
        <v>32.46</v>
      </c>
      <c r="C166" s="387"/>
      <c r="D166" s="388">
        <v>26330</v>
      </c>
      <c r="E166" s="465"/>
      <c r="F166" s="388">
        <f t="shared" si="10"/>
        <v>13396</v>
      </c>
      <c r="G166" s="466">
        <f t="shared" si="9"/>
        <v>9734</v>
      </c>
      <c r="H166" s="467">
        <v>144</v>
      </c>
    </row>
    <row r="167" spans="1:8" x14ac:dyDescent="0.2">
      <c r="A167" s="385">
        <v>163</v>
      </c>
      <c r="B167" s="386">
        <f t="shared" si="8"/>
        <v>32.47</v>
      </c>
      <c r="C167" s="387"/>
      <c r="D167" s="388">
        <v>26330</v>
      </c>
      <c r="E167" s="465"/>
      <c r="F167" s="388">
        <f t="shared" si="10"/>
        <v>13392</v>
      </c>
      <c r="G167" s="466">
        <f t="shared" si="9"/>
        <v>9731</v>
      </c>
      <c r="H167" s="467">
        <v>144</v>
      </c>
    </row>
    <row r="168" spans="1:8" x14ac:dyDescent="0.2">
      <c r="A168" s="385">
        <v>164</v>
      </c>
      <c r="B168" s="386">
        <f t="shared" si="8"/>
        <v>32.47</v>
      </c>
      <c r="C168" s="387"/>
      <c r="D168" s="388">
        <v>26330</v>
      </c>
      <c r="E168" s="465"/>
      <c r="F168" s="388">
        <f t="shared" si="10"/>
        <v>13392</v>
      </c>
      <c r="G168" s="466">
        <f t="shared" si="9"/>
        <v>9731</v>
      </c>
      <c r="H168" s="467">
        <v>144</v>
      </c>
    </row>
    <row r="169" spans="1:8" x14ac:dyDescent="0.2">
      <c r="A169" s="385">
        <v>165</v>
      </c>
      <c r="B169" s="386">
        <f t="shared" si="8"/>
        <v>32.479999999999997</v>
      </c>
      <c r="C169" s="387"/>
      <c r="D169" s="388">
        <v>26330</v>
      </c>
      <c r="E169" s="465"/>
      <c r="F169" s="388">
        <f t="shared" si="10"/>
        <v>13387</v>
      </c>
      <c r="G169" s="466">
        <f t="shared" si="9"/>
        <v>9728</v>
      </c>
      <c r="H169" s="467">
        <v>144</v>
      </c>
    </row>
    <row r="170" spans="1:8" x14ac:dyDescent="0.2">
      <c r="A170" s="385">
        <v>166</v>
      </c>
      <c r="B170" s="386">
        <f t="shared" si="8"/>
        <v>32.479999999999997</v>
      </c>
      <c r="C170" s="387"/>
      <c r="D170" s="388">
        <v>26330</v>
      </c>
      <c r="E170" s="465"/>
      <c r="F170" s="388">
        <f t="shared" si="10"/>
        <v>13387</v>
      </c>
      <c r="G170" s="466">
        <f t="shared" si="9"/>
        <v>9728</v>
      </c>
      <c r="H170" s="467">
        <v>144</v>
      </c>
    </row>
    <row r="171" spans="1:8" x14ac:dyDescent="0.2">
      <c r="A171" s="385">
        <v>167</v>
      </c>
      <c r="B171" s="386">
        <f t="shared" si="8"/>
        <v>32.479999999999997</v>
      </c>
      <c r="C171" s="387"/>
      <c r="D171" s="388">
        <v>26330</v>
      </c>
      <c r="E171" s="465"/>
      <c r="F171" s="388">
        <f t="shared" si="10"/>
        <v>13387</v>
      </c>
      <c r="G171" s="466">
        <f t="shared" si="9"/>
        <v>9728</v>
      </c>
      <c r="H171" s="467">
        <v>144</v>
      </c>
    </row>
    <row r="172" spans="1:8" x14ac:dyDescent="0.2">
      <c r="A172" s="385">
        <v>168</v>
      </c>
      <c r="B172" s="386">
        <f t="shared" si="8"/>
        <v>32.49</v>
      </c>
      <c r="C172" s="387"/>
      <c r="D172" s="388">
        <v>26330</v>
      </c>
      <c r="E172" s="465"/>
      <c r="F172" s="388">
        <f t="shared" si="10"/>
        <v>13383</v>
      </c>
      <c r="G172" s="466">
        <f t="shared" si="9"/>
        <v>9725</v>
      </c>
      <c r="H172" s="467">
        <v>144</v>
      </c>
    </row>
    <row r="173" spans="1:8" x14ac:dyDescent="0.2">
      <c r="A173" s="385">
        <v>169</v>
      </c>
      <c r="B173" s="386">
        <f t="shared" si="8"/>
        <v>32.49</v>
      </c>
      <c r="C173" s="387"/>
      <c r="D173" s="388">
        <v>26330</v>
      </c>
      <c r="E173" s="465"/>
      <c r="F173" s="388">
        <f t="shared" si="10"/>
        <v>13383</v>
      </c>
      <c r="G173" s="466">
        <f t="shared" si="9"/>
        <v>9725</v>
      </c>
      <c r="H173" s="467">
        <v>144</v>
      </c>
    </row>
    <row r="174" spans="1:8" x14ac:dyDescent="0.2">
      <c r="A174" s="385">
        <v>170</v>
      </c>
      <c r="B174" s="386">
        <f t="shared" si="8"/>
        <v>32.49</v>
      </c>
      <c r="C174" s="387"/>
      <c r="D174" s="388">
        <v>26330</v>
      </c>
      <c r="E174" s="465"/>
      <c r="F174" s="388">
        <f t="shared" si="10"/>
        <v>13383</v>
      </c>
      <c r="G174" s="466">
        <f t="shared" si="9"/>
        <v>9725</v>
      </c>
      <c r="H174" s="467">
        <v>144</v>
      </c>
    </row>
    <row r="175" spans="1:8" x14ac:dyDescent="0.2">
      <c r="A175" s="385">
        <v>171</v>
      </c>
      <c r="B175" s="386">
        <f t="shared" si="8"/>
        <v>32.5</v>
      </c>
      <c r="C175" s="387"/>
      <c r="D175" s="388">
        <v>26330</v>
      </c>
      <c r="E175" s="465"/>
      <c r="F175" s="388">
        <f t="shared" si="10"/>
        <v>13379</v>
      </c>
      <c r="G175" s="466">
        <f t="shared" si="9"/>
        <v>9722</v>
      </c>
      <c r="H175" s="467">
        <v>144</v>
      </c>
    </row>
    <row r="176" spans="1:8" x14ac:dyDescent="0.2">
      <c r="A176" s="385">
        <v>172</v>
      </c>
      <c r="B176" s="386">
        <f t="shared" si="8"/>
        <v>32.5</v>
      </c>
      <c r="C176" s="387"/>
      <c r="D176" s="388">
        <v>26330</v>
      </c>
      <c r="E176" s="465"/>
      <c r="F176" s="388">
        <f t="shared" si="10"/>
        <v>13379</v>
      </c>
      <c r="G176" s="466">
        <f t="shared" si="9"/>
        <v>9722</v>
      </c>
      <c r="H176" s="467">
        <v>144</v>
      </c>
    </row>
    <row r="177" spans="1:8" x14ac:dyDescent="0.2">
      <c r="A177" s="385">
        <v>173</v>
      </c>
      <c r="B177" s="386">
        <f t="shared" si="8"/>
        <v>32.51</v>
      </c>
      <c r="C177" s="387"/>
      <c r="D177" s="388">
        <v>26330</v>
      </c>
      <c r="E177" s="465"/>
      <c r="F177" s="388">
        <f t="shared" si="10"/>
        <v>13375</v>
      </c>
      <c r="G177" s="466">
        <f t="shared" si="9"/>
        <v>9719</v>
      </c>
      <c r="H177" s="467">
        <v>144</v>
      </c>
    </row>
    <row r="178" spans="1:8" x14ac:dyDescent="0.2">
      <c r="A178" s="385">
        <v>174</v>
      </c>
      <c r="B178" s="386">
        <f t="shared" si="8"/>
        <v>32.51</v>
      </c>
      <c r="C178" s="387"/>
      <c r="D178" s="388">
        <v>26330</v>
      </c>
      <c r="E178" s="465"/>
      <c r="F178" s="388">
        <f t="shared" si="10"/>
        <v>13375</v>
      </c>
      <c r="G178" s="466">
        <f t="shared" si="9"/>
        <v>9719</v>
      </c>
      <c r="H178" s="467">
        <v>144</v>
      </c>
    </row>
    <row r="179" spans="1:8" x14ac:dyDescent="0.2">
      <c r="A179" s="385">
        <v>175</v>
      </c>
      <c r="B179" s="386">
        <f t="shared" si="8"/>
        <v>32.51</v>
      </c>
      <c r="C179" s="387"/>
      <c r="D179" s="388">
        <v>26330</v>
      </c>
      <c r="E179" s="465"/>
      <c r="F179" s="388">
        <f t="shared" si="10"/>
        <v>13375</v>
      </c>
      <c r="G179" s="466">
        <f t="shared" si="9"/>
        <v>9719</v>
      </c>
      <c r="H179" s="467">
        <v>144</v>
      </c>
    </row>
    <row r="180" spans="1:8" x14ac:dyDescent="0.2">
      <c r="A180" s="385">
        <v>176</v>
      </c>
      <c r="B180" s="386">
        <f t="shared" si="8"/>
        <v>32.520000000000003</v>
      </c>
      <c r="C180" s="387"/>
      <c r="D180" s="388">
        <v>26330</v>
      </c>
      <c r="E180" s="465"/>
      <c r="F180" s="388">
        <f t="shared" si="10"/>
        <v>13371</v>
      </c>
      <c r="G180" s="466">
        <f t="shared" si="9"/>
        <v>9716</v>
      </c>
      <c r="H180" s="467">
        <v>144</v>
      </c>
    </row>
    <row r="181" spans="1:8" x14ac:dyDescent="0.2">
      <c r="A181" s="385">
        <v>177</v>
      </c>
      <c r="B181" s="386">
        <f t="shared" si="8"/>
        <v>32.520000000000003</v>
      </c>
      <c r="C181" s="387"/>
      <c r="D181" s="388">
        <v>26330</v>
      </c>
      <c r="E181" s="465"/>
      <c r="F181" s="388">
        <f t="shared" si="10"/>
        <v>13371</v>
      </c>
      <c r="G181" s="466">
        <f t="shared" si="9"/>
        <v>9716</v>
      </c>
      <c r="H181" s="467">
        <v>144</v>
      </c>
    </row>
    <row r="182" spans="1:8" x14ac:dyDescent="0.2">
      <c r="A182" s="385">
        <v>178</v>
      </c>
      <c r="B182" s="386">
        <f t="shared" si="8"/>
        <v>32.520000000000003</v>
      </c>
      <c r="C182" s="387"/>
      <c r="D182" s="388">
        <v>26330</v>
      </c>
      <c r="E182" s="465"/>
      <c r="F182" s="388">
        <f t="shared" si="10"/>
        <v>13371</v>
      </c>
      <c r="G182" s="466">
        <f t="shared" si="9"/>
        <v>9716</v>
      </c>
      <c r="H182" s="467">
        <v>144</v>
      </c>
    </row>
    <row r="183" spans="1:8" x14ac:dyDescent="0.2">
      <c r="A183" s="385">
        <v>179</v>
      </c>
      <c r="B183" s="386">
        <f t="shared" si="8"/>
        <v>32.53</v>
      </c>
      <c r="C183" s="387"/>
      <c r="D183" s="388">
        <v>26330</v>
      </c>
      <c r="E183" s="465"/>
      <c r="F183" s="388">
        <f t="shared" si="10"/>
        <v>13367</v>
      </c>
      <c r="G183" s="466">
        <f t="shared" si="9"/>
        <v>9713</v>
      </c>
      <c r="H183" s="467">
        <v>144</v>
      </c>
    </row>
    <row r="184" spans="1:8" x14ac:dyDescent="0.2">
      <c r="A184" s="385">
        <v>180</v>
      </c>
      <c r="B184" s="386">
        <f t="shared" si="8"/>
        <v>32.53</v>
      </c>
      <c r="C184" s="387"/>
      <c r="D184" s="388">
        <v>26330</v>
      </c>
      <c r="E184" s="465"/>
      <c r="F184" s="388">
        <f t="shared" si="10"/>
        <v>13367</v>
      </c>
      <c r="G184" s="466">
        <f t="shared" si="9"/>
        <v>9713</v>
      </c>
      <c r="H184" s="467">
        <v>144</v>
      </c>
    </row>
    <row r="185" spans="1:8" x14ac:dyDescent="0.2">
      <c r="A185" s="385">
        <v>181</v>
      </c>
      <c r="B185" s="386">
        <f t="shared" si="8"/>
        <v>32.54</v>
      </c>
      <c r="C185" s="387"/>
      <c r="D185" s="388">
        <v>26330</v>
      </c>
      <c r="E185" s="465"/>
      <c r="F185" s="388">
        <f t="shared" si="10"/>
        <v>13363</v>
      </c>
      <c r="G185" s="466">
        <f t="shared" si="9"/>
        <v>9710</v>
      </c>
      <c r="H185" s="467">
        <v>144</v>
      </c>
    </row>
    <row r="186" spans="1:8" x14ac:dyDescent="0.2">
      <c r="A186" s="385">
        <v>182</v>
      </c>
      <c r="B186" s="386">
        <f t="shared" si="8"/>
        <v>32.54</v>
      </c>
      <c r="C186" s="387"/>
      <c r="D186" s="388">
        <v>26330</v>
      </c>
      <c r="E186" s="465"/>
      <c r="F186" s="388">
        <f t="shared" si="10"/>
        <v>13363</v>
      </c>
      <c r="G186" s="466">
        <f t="shared" si="9"/>
        <v>9710</v>
      </c>
      <c r="H186" s="467">
        <v>144</v>
      </c>
    </row>
    <row r="187" spans="1:8" ht="13.5" thickBot="1" x14ac:dyDescent="0.25">
      <c r="A187" s="392">
        <v>183</v>
      </c>
      <c r="B187" s="393">
        <f t="shared" si="8"/>
        <v>32.54</v>
      </c>
      <c r="C187" s="394"/>
      <c r="D187" s="395">
        <v>26330</v>
      </c>
      <c r="E187" s="468"/>
      <c r="F187" s="395">
        <f t="shared" si="10"/>
        <v>13363</v>
      </c>
      <c r="G187" s="469">
        <f t="shared" si="9"/>
        <v>9710</v>
      </c>
      <c r="H187" s="470">
        <v>144</v>
      </c>
    </row>
  </sheetData>
  <mergeCells count="2">
    <mergeCell ref="A13:B13"/>
    <mergeCell ref="G14:H14"/>
  </mergeCells>
  <pageMargins left="0.59055118110236227" right="0.39370078740157483" top="0.98425196850393704" bottom="0.98425196850393704" header="0.51181102362204722" footer="0.51181102362204722"/>
  <pageSetup paperSize="9" scale="98" fitToHeight="5" orientation="portrait" r:id="rId1"/>
  <headerFooter alignWithMargins="0">
    <oddHeader>&amp;LKrajský úřad Plzeňského kraje&amp;R3. 3. 2017</oddHeader>
    <oddFooter>Stránka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workbookViewId="0">
      <pane ySplit="15" topLeftCell="A16" activePane="bottomLeft" state="frozenSplit"/>
      <selection activeCell="J36" sqref="J36"/>
      <selection pane="bottomLeft" activeCell="K22" sqref="K22"/>
    </sheetView>
  </sheetViews>
  <sheetFormatPr defaultRowHeight="12.75" x14ac:dyDescent="0.2"/>
  <cols>
    <col min="1" max="1" width="10" style="471" customWidth="1"/>
    <col min="2" max="2" width="9.5703125" style="471" customWidth="1"/>
    <col min="3" max="3" width="10.85546875" style="471" customWidth="1"/>
    <col min="4" max="4" width="13.42578125" style="471" customWidth="1"/>
    <col min="5" max="5" width="13.5703125" style="471" customWidth="1"/>
    <col min="6" max="7" width="12.85546875" style="471" customWidth="1"/>
    <col min="8" max="8" width="10.7109375" style="471" customWidth="1"/>
    <col min="9" max="9" width="16.140625" style="471" customWidth="1"/>
    <col min="10" max="16384" width="9.140625" style="471"/>
  </cols>
  <sheetData>
    <row r="1" spans="1:9" x14ac:dyDescent="0.2">
      <c r="H1" s="471" t="s">
        <v>683</v>
      </c>
    </row>
    <row r="2" spans="1:9" ht="4.5" customHeight="1" x14ac:dyDescent="0.2"/>
    <row r="3" spans="1:9" ht="20.25" x14ac:dyDescent="0.3">
      <c r="A3" s="472" t="s">
        <v>667</v>
      </c>
      <c r="C3" s="473"/>
      <c r="D3" s="473"/>
      <c r="E3" s="473"/>
      <c r="F3" s="474"/>
      <c r="G3" s="474"/>
      <c r="H3" s="475"/>
      <c r="I3" s="475"/>
    </row>
    <row r="4" spans="1:9" ht="15" x14ac:dyDescent="0.25">
      <c r="A4" s="476" t="s">
        <v>684</v>
      </c>
      <c r="B4" s="477"/>
      <c r="C4" s="477"/>
      <c r="D4" s="477"/>
      <c r="E4" s="477"/>
      <c r="F4" s="477"/>
      <c r="G4" s="477"/>
      <c r="I4" s="475"/>
    </row>
    <row r="5" spans="1:9" ht="5.25" customHeight="1" x14ac:dyDescent="0.25">
      <c r="A5" s="476"/>
      <c r="B5" s="477"/>
      <c r="C5" s="477"/>
      <c r="D5" s="477"/>
      <c r="E5" s="477"/>
      <c r="F5" s="477"/>
      <c r="G5" s="477"/>
      <c r="I5" s="475"/>
    </row>
    <row r="6" spans="1:9" ht="15.75" x14ac:dyDescent="0.25">
      <c r="A6" s="478"/>
      <c r="B6" s="479"/>
      <c r="C6" s="480" t="s">
        <v>7</v>
      </c>
      <c r="E6" s="481" t="s">
        <v>8</v>
      </c>
      <c r="I6" s="475"/>
    </row>
    <row r="7" spans="1:9" ht="15.75" x14ac:dyDescent="0.25">
      <c r="A7" s="482" t="s">
        <v>685</v>
      </c>
      <c r="B7" s="479"/>
      <c r="C7" s="483">
        <v>7.04</v>
      </c>
      <c r="D7" s="484"/>
      <c r="E7" s="483">
        <v>21.56</v>
      </c>
      <c r="I7" s="475"/>
    </row>
    <row r="8" spans="1:9" ht="15.75" x14ac:dyDescent="0.25">
      <c r="A8" s="482" t="s">
        <v>686</v>
      </c>
      <c r="B8" s="479"/>
      <c r="C8" s="483" t="s">
        <v>65</v>
      </c>
      <c r="D8" s="484"/>
      <c r="E8" s="485" t="s">
        <v>687</v>
      </c>
      <c r="I8" s="475"/>
    </row>
    <row r="9" spans="1:9" ht="15.75" x14ac:dyDescent="0.25">
      <c r="A9" s="482" t="s">
        <v>688</v>
      </c>
      <c r="B9" s="479"/>
      <c r="C9" s="483" t="s">
        <v>69</v>
      </c>
      <c r="D9" s="484"/>
      <c r="E9" s="485" t="s">
        <v>687</v>
      </c>
      <c r="I9" s="475"/>
    </row>
    <row r="10" spans="1:9" ht="15.75" x14ac:dyDescent="0.25">
      <c r="A10" s="482" t="s">
        <v>691</v>
      </c>
      <c r="B10" s="479"/>
      <c r="C10" s="483" t="s">
        <v>72</v>
      </c>
      <c r="D10" s="484"/>
      <c r="E10" s="485" t="s">
        <v>687</v>
      </c>
      <c r="I10" s="475"/>
    </row>
    <row r="11" spans="1:9" ht="15.75" x14ac:dyDescent="0.25">
      <c r="A11" s="482" t="s">
        <v>692</v>
      </c>
      <c r="B11" s="479"/>
      <c r="C11" s="483" t="s">
        <v>74</v>
      </c>
      <c r="D11" s="484"/>
      <c r="E11" s="485" t="s">
        <v>687</v>
      </c>
      <c r="I11" s="475"/>
    </row>
    <row r="12" spans="1:9" ht="15.75" x14ac:dyDescent="0.25">
      <c r="A12" s="482" t="s">
        <v>689</v>
      </c>
      <c r="B12" s="479"/>
      <c r="C12" s="483">
        <v>15.35</v>
      </c>
      <c r="D12" s="484"/>
      <c r="E12" s="483">
        <v>48.2</v>
      </c>
      <c r="I12" s="475"/>
    </row>
    <row r="13" spans="1:9" ht="6" customHeight="1" thickBot="1" x14ac:dyDescent="0.25">
      <c r="A13" s="600"/>
      <c r="B13" s="600"/>
      <c r="C13" s="486"/>
      <c r="D13" s="487"/>
      <c r="E13" s="488"/>
      <c r="F13" s="488"/>
      <c r="G13" s="488"/>
      <c r="I13" s="475"/>
    </row>
    <row r="14" spans="1:9" ht="15.75" x14ac:dyDescent="0.2">
      <c r="A14" s="489"/>
      <c r="B14" s="490" t="s">
        <v>1</v>
      </c>
      <c r="C14" s="491"/>
      <c r="D14" s="490" t="s">
        <v>2</v>
      </c>
      <c r="E14" s="491"/>
      <c r="F14" s="492" t="s">
        <v>3</v>
      </c>
      <c r="G14" s="601" t="s">
        <v>4</v>
      </c>
      <c r="H14" s="602"/>
    </row>
    <row r="15" spans="1:9" ht="45.75" thickBot="1" x14ac:dyDescent="0.25">
      <c r="A15" s="493" t="s">
        <v>664</v>
      </c>
      <c r="B15" s="494" t="s">
        <v>7</v>
      </c>
      <c r="C15" s="495" t="s">
        <v>8</v>
      </c>
      <c r="D15" s="496" t="s">
        <v>9</v>
      </c>
      <c r="E15" s="497" t="s">
        <v>665</v>
      </c>
      <c r="F15" s="496" t="s">
        <v>3</v>
      </c>
      <c r="G15" s="498" t="s">
        <v>12</v>
      </c>
      <c r="H15" s="497" t="s">
        <v>13</v>
      </c>
    </row>
    <row r="16" spans="1:9" x14ac:dyDescent="0.2">
      <c r="A16" s="521" t="s">
        <v>690</v>
      </c>
      <c r="B16" s="500">
        <v>7.04</v>
      </c>
      <c r="C16" s="501">
        <v>21.56</v>
      </c>
      <c r="D16" s="502">
        <v>30089</v>
      </c>
      <c r="E16" s="503">
        <v>14380</v>
      </c>
      <c r="F16" s="502">
        <f>ROUND(12*1.3614*(1/B16*D16+1/C16*E16)+H16,0)</f>
        <v>81950</v>
      </c>
      <c r="G16" s="504">
        <f t="shared" ref="G16:G79" si="0">ROUND(12*(1/B16*D16+1/C16*E16),0)</f>
        <v>59292</v>
      </c>
      <c r="H16" s="505">
        <v>1230</v>
      </c>
    </row>
    <row r="17" spans="1:8" x14ac:dyDescent="0.2">
      <c r="A17" s="499">
        <v>10</v>
      </c>
      <c r="B17" s="506">
        <f>ROUND(4.7*LN(A17)-3.78,2)</f>
        <v>7.04</v>
      </c>
      <c r="C17" s="507">
        <f t="shared" ref="C17:C80" si="1">ROUND((-0.00285*POWER(A17,2)+0.62285*A17+17.497)*0.94,2)</f>
        <v>22.03</v>
      </c>
      <c r="D17" s="508">
        <v>30089</v>
      </c>
      <c r="E17" s="509">
        <v>14380</v>
      </c>
      <c r="F17" s="508">
        <f>ROUND(12*1.3614*(1/B17*D17+1/C17*E17)+H17,0)</f>
        <v>81717</v>
      </c>
      <c r="G17" s="510">
        <f t="shared" si="0"/>
        <v>59121</v>
      </c>
      <c r="H17" s="511">
        <v>1230</v>
      </c>
    </row>
    <row r="18" spans="1:8" x14ac:dyDescent="0.2">
      <c r="A18" s="499">
        <v>11</v>
      </c>
      <c r="B18" s="506">
        <f t="shared" ref="B18:B22" si="2">ROUND(4.7*LN(A18)-3.78,2)</f>
        <v>7.49</v>
      </c>
      <c r="C18" s="507">
        <f t="shared" si="1"/>
        <v>22.56</v>
      </c>
      <c r="D18" s="508">
        <v>30089</v>
      </c>
      <c r="E18" s="509">
        <v>14380</v>
      </c>
      <c r="F18" s="508">
        <f t="shared" ref="F18:F81" si="3">ROUND(12*1.3614*(1/B18*D18+1/C18*E18)+H18,0)</f>
        <v>77272</v>
      </c>
      <c r="G18" s="510">
        <f t="shared" si="0"/>
        <v>55856</v>
      </c>
      <c r="H18" s="511">
        <v>1230</v>
      </c>
    </row>
    <row r="19" spans="1:8" x14ac:dyDescent="0.2">
      <c r="A19" s="499">
        <v>12</v>
      </c>
      <c r="B19" s="506">
        <f t="shared" si="2"/>
        <v>7.9</v>
      </c>
      <c r="C19" s="507">
        <f t="shared" si="1"/>
        <v>23.09</v>
      </c>
      <c r="D19" s="508">
        <v>30089</v>
      </c>
      <c r="E19" s="509">
        <v>14380</v>
      </c>
      <c r="F19" s="508">
        <f t="shared" si="3"/>
        <v>73627</v>
      </c>
      <c r="G19" s="510">
        <f t="shared" si="0"/>
        <v>53178</v>
      </c>
      <c r="H19" s="511">
        <v>1230</v>
      </c>
    </row>
    <row r="20" spans="1:8" x14ac:dyDescent="0.2">
      <c r="A20" s="512">
        <v>13</v>
      </c>
      <c r="B20" s="506">
        <f t="shared" si="2"/>
        <v>8.2799999999999994</v>
      </c>
      <c r="C20" s="507">
        <f t="shared" si="1"/>
        <v>23.61</v>
      </c>
      <c r="D20" s="508">
        <v>30089</v>
      </c>
      <c r="E20" s="509">
        <v>14380</v>
      </c>
      <c r="F20" s="508">
        <f t="shared" si="3"/>
        <v>70547</v>
      </c>
      <c r="G20" s="510">
        <f t="shared" si="0"/>
        <v>50916</v>
      </c>
      <c r="H20" s="511">
        <v>1230</v>
      </c>
    </row>
    <row r="21" spans="1:8" x14ac:dyDescent="0.2">
      <c r="A21" s="512">
        <v>14</v>
      </c>
      <c r="B21" s="506">
        <f t="shared" si="2"/>
        <v>8.6199999999999992</v>
      </c>
      <c r="C21" s="507">
        <f t="shared" si="1"/>
        <v>24.12</v>
      </c>
      <c r="D21" s="508">
        <v>30089</v>
      </c>
      <c r="E21" s="509">
        <v>14380</v>
      </c>
      <c r="F21" s="508">
        <f t="shared" si="3"/>
        <v>67995</v>
      </c>
      <c r="G21" s="510">
        <f t="shared" si="0"/>
        <v>49041</v>
      </c>
      <c r="H21" s="511">
        <v>1230</v>
      </c>
    </row>
    <row r="22" spans="1:8" x14ac:dyDescent="0.2">
      <c r="A22" s="512">
        <v>15</v>
      </c>
      <c r="B22" s="506">
        <f t="shared" si="2"/>
        <v>8.9499999999999993</v>
      </c>
      <c r="C22" s="507">
        <f t="shared" si="1"/>
        <v>24.63</v>
      </c>
      <c r="D22" s="508">
        <v>30089</v>
      </c>
      <c r="E22" s="509">
        <v>14380</v>
      </c>
      <c r="F22" s="508">
        <f t="shared" si="3"/>
        <v>65691</v>
      </c>
      <c r="G22" s="510">
        <f t="shared" si="0"/>
        <v>47349</v>
      </c>
      <c r="H22" s="511">
        <v>1230</v>
      </c>
    </row>
    <row r="23" spans="1:8" x14ac:dyDescent="0.2">
      <c r="A23" s="512">
        <v>16</v>
      </c>
      <c r="B23" s="506">
        <f>ROUND(3.91*LN(A23*0.51)+1.06,2)</f>
        <v>9.27</v>
      </c>
      <c r="C23" s="507">
        <f t="shared" si="1"/>
        <v>25.13</v>
      </c>
      <c r="D23" s="508">
        <v>30089</v>
      </c>
      <c r="E23" s="509">
        <v>14380</v>
      </c>
      <c r="F23" s="508">
        <f t="shared" si="3"/>
        <v>63605</v>
      </c>
      <c r="G23" s="510">
        <f t="shared" si="0"/>
        <v>45817</v>
      </c>
      <c r="H23" s="511">
        <v>1230</v>
      </c>
    </row>
    <row r="24" spans="1:8" x14ac:dyDescent="0.2">
      <c r="A24" s="512">
        <v>17</v>
      </c>
      <c r="B24" s="506">
        <f t="shared" ref="B24:B28" si="4">ROUND(3.91*LN(A24*0.51)+1.06,2)</f>
        <v>9.51</v>
      </c>
      <c r="C24" s="507">
        <f t="shared" si="1"/>
        <v>25.63</v>
      </c>
      <c r="D24" s="508">
        <v>30089</v>
      </c>
      <c r="E24" s="509">
        <v>14380</v>
      </c>
      <c r="F24" s="508">
        <f t="shared" si="3"/>
        <v>62084</v>
      </c>
      <c r="G24" s="510">
        <f t="shared" si="0"/>
        <v>44700</v>
      </c>
      <c r="H24" s="511">
        <v>1230</v>
      </c>
    </row>
    <row r="25" spans="1:8" x14ac:dyDescent="0.2">
      <c r="A25" s="512">
        <v>18</v>
      </c>
      <c r="B25" s="506">
        <f t="shared" si="4"/>
        <v>9.73</v>
      </c>
      <c r="C25" s="507">
        <f t="shared" si="1"/>
        <v>26.12</v>
      </c>
      <c r="D25" s="508">
        <v>30089</v>
      </c>
      <c r="E25" s="509">
        <v>14380</v>
      </c>
      <c r="F25" s="508">
        <f t="shared" si="3"/>
        <v>60744</v>
      </c>
      <c r="G25" s="510">
        <f t="shared" si="0"/>
        <v>43715</v>
      </c>
      <c r="H25" s="511">
        <v>1230</v>
      </c>
    </row>
    <row r="26" spans="1:8" x14ac:dyDescent="0.2">
      <c r="A26" s="512">
        <v>19</v>
      </c>
      <c r="B26" s="506">
        <f t="shared" si="4"/>
        <v>9.94</v>
      </c>
      <c r="C26" s="507">
        <f t="shared" si="1"/>
        <v>26.6</v>
      </c>
      <c r="D26" s="508">
        <v>30089</v>
      </c>
      <c r="E26" s="509">
        <v>14380</v>
      </c>
      <c r="F26" s="508">
        <f t="shared" si="3"/>
        <v>59514</v>
      </c>
      <c r="G26" s="510">
        <f t="shared" si="0"/>
        <v>42812</v>
      </c>
      <c r="H26" s="511">
        <v>1230</v>
      </c>
    </row>
    <row r="27" spans="1:8" x14ac:dyDescent="0.2">
      <c r="A27" s="512">
        <v>20</v>
      </c>
      <c r="B27" s="506">
        <f t="shared" si="4"/>
        <v>10.14</v>
      </c>
      <c r="C27" s="507">
        <f t="shared" si="1"/>
        <v>27.09</v>
      </c>
      <c r="D27" s="508">
        <v>30089</v>
      </c>
      <c r="E27" s="509">
        <v>14380</v>
      </c>
      <c r="F27" s="508">
        <f t="shared" si="3"/>
        <v>58379</v>
      </c>
      <c r="G27" s="510">
        <f t="shared" si="0"/>
        <v>41978</v>
      </c>
      <c r="H27" s="511">
        <v>1230</v>
      </c>
    </row>
    <row r="28" spans="1:8" x14ac:dyDescent="0.2">
      <c r="A28" s="512">
        <v>21</v>
      </c>
      <c r="B28" s="506">
        <f t="shared" si="4"/>
        <v>10.33</v>
      </c>
      <c r="C28" s="507">
        <f t="shared" si="1"/>
        <v>27.56</v>
      </c>
      <c r="D28" s="508">
        <v>30089</v>
      </c>
      <c r="E28" s="509">
        <v>14380</v>
      </c>
      <c r="F28" s="508">
        <f t="shared" si="3"/>
        <v>57340</v>
      </c>
      <c r="G28" s="510">
        <f t="shared" si="0"/>
        <v>41215</v>
      </c>
      <c r="H28" s="511">
        <v>1230</v>
      </c>
    </row>
    <row r="29" spans="1:8" x14ac:dyDescent="0.2">
      <c r="A29" s="512">
        <v>22</v>
      </c>
      <c r="B29" s="506">
        <f>ROUND(2.98*LN(A29*0.86)+1.78,2)</f>
        <v>10.54</v>
      </c>
      <c r="C29" s="507">
        <f t="shared" si="1"/>
        <v>28.03</v>
      </c>
      <c r="D29" s="508">
        <v>30089</v>
      </c>
      <c r="E29" s="509">
        <v>14380</v>
      </c>
      <c r="F29" s="508">
        <f t="shared" si="3"/>
        <v>56249</v>
      </c>
      <c r="G29" s="510">
        <f t="shared" si="0"/>
        <v>40413</v>
      </c>
      <c r="H29" s="511">
        <v>1230</v>
      </c>
    </row>
    <row r="30" spans="1:8" x14ac:dyDescent="0.2">
      <c r="A30" s="512">
        <v>23</v>
      </c>
      <c r="B30" s="506">
        <f t="shared" ref="B30:B67" si="5">ROUND(2.98*LN(A30*0.86)+1.78,2)</f>
        <v>10.67</v>
      </c>
      <c r="C30" s="507">
        <f t="shared" si="1"/>
        <v>28.5</v>
      </c>
      <c r="D30" s="508">
        <v>30089</v>
      </c>
      <c r="E30" s="509">
        <v>14380</v>
      </c>
      <c r="F30" s="508">
        <f t="shared" si="3"/>
        <v>55542</v>
      </c>
      <c r="G30" s="510">
        <f t="shared" si="0"/>
        <v>39894</v>
      </c>
      <c r="H30" s="511">
        <v>1230</v>
      </c>
    </row>
    <row r="31" spans="1:8" x14ac:dyDescent="0.2">
      <c r="A31" s="512">
        <v>24</v>
      </c>
      <c r="B31" s="506">
        <f t="shared" si="5"/>
        <v>10.8</v>
      </c>
      <c r="C31" s="507">
        <f t="shared" si="1"/>
        <v>28.96</v>
      </c>
      <c r="D31" s="508">
        <v>30089</v>
      </c>
      <c r="E31" s="509">
        <v>14380</v>
      </c>
      <c r="F31" s="508">
        <f t="shared" si="3"/>
        <v>54857</v>
      </c>
      <c r="G31" s="510">
        <f t="shared" si="0"/>
        <v>39391</v>
      </c>
      <c r="H31" s="511">
        <v>1230</v>
      </c>
    </row>
    <row r="32" spans="1:8" x14ac:dyDescent="0.2">
      <c r="A32" s="512">
        <v>25</v>
      </c>
      <c r="B32" s="506">
        <f t="shared" si="5"/>
        <v>10.92</v>
      </c>
      <c r="C32" s="507">
        <f t="shared" si="1"/>
        <v>29.41</v>
      </c>
      <c r="D32" s="508">
        <v>30089</v>
      </c>
      <c r="E32" s="509">
        <v>14380</v>
      </c>
      <c r="F32" s="508">
        <f t="shared" si="3"/>
        <v>54232</v>
      </c>
      <c r="G32" s="510">
        <f t="shared" si="0"/>
        <v>38932</v>
      </c>
      <c r="H32" s="511">
        <v>1230</v>
      </c>
    </row>
    <row r="33" spans="1:8" x14ac:dyDescent="0.2">
      <c r="A33" s="512">
        <v>26</v>
      </c>
      <c r="B33" s="506">
        <f t="shared" si="5"/>
        <v>11.04</v>
      </c>
      <c r="C33" s="507">
        <f t="shared" si="1"/>
        <v>29.86</v>
      </c>
      <c r="D33" s="508">
        <v>30089</v>
      </c>
      <c r="E33" s="509">
        <v>14380</v>
      </c>
      <c r="F33" s="508">
        <f t="shared" si="3"/>
        <v>53623</v>
      </c>
      <c r="G33" s="510">
        <f t="shared" si="0"/>
        <v>38484</v>
      </c>
      <c r="H33" s="511">
        <v>1230</v>
      </c>
    </row>
    <row r="34" spans="1:8" x14ac:dyDescent="0.2">
      <c r="A34" s="512">
        <v>27</v>
      </c>
      <c r="B34" s="506">
        <f t="shared" si="5"/>
        <v>11.15</v>
      </c>
      <c r="C34" s="507">
        <f t="shared" si="1"/>
        <v>30.3</v>
      </c>
      <c r="D34" s="508">
        <v>30089</v>
      </c>
      <c r="E34" s="509">
        <v>14380</v>
      </c>
      <c r="F34" s="508">
        <f t="shared" si="3"/>
        <v>53069</v>
      </c>
      <c r="G34" s="510">
        <f t="shared" si="0"/>
        <v>38078</v>
      </c>
      <c r="H34" s="511">
        <v>1230</v>
      </c>
    </row>
    <row r="35" spans="1:8" x14ac:dyDescent="0.2">
      <c r="A35" s="512">
        <v>28</v>
      </c>
      <c r="B35" s="506">
        <f t="shared" si="5"/>
        <v>11.26</v>
      </c>
      <c r="C35" s="507">
        <f t="shared" si="1"/>
        <v>30.74</v>
      </c>
      <c r="D35" s="508">
        <v>30089</v>
      </c>
      <c r="E35" s="509">
        <v>14380</v>
      </c>
      <c r="F35" s="508">
        <f t="shared" si="3"/>
        <v>52528</v>
      </c>
      <c r="G35" s="510">
        <f t="shared" si="0"/>
        <v>37680</v>
      </c>
      <c r="H35" s="511">
        <v>1230</v>
      </c>
    </row>
    <row r="36" spans="1:8" x14ac:dyDescent="0.2">
      <c r="A36" s="512">
        <v>29</v>
      </c>
      <c r="B36" s="506">
        <f t="shared" si="5"/>
        <v>11.37</v>
      </c>
      <c r="C36" s="507">
        <f t="shared" si="1"/>
        <v>31.17</v>
      </c>
      <c r="D36" s="508">
        <v>30089</v>
      </c>
      <c r="E36" s="509">
        <v>14380</v>
      </c>
      <c r="F36" s="508">
        <f t="shared" si="3"/>
        <v>52000</v>
      </c>
      <c r="G36" s="510">
        <f t="shared" si="0"/>
        <v>37292</v>
      </c>
      <c r="H36" s="511">
        <v>1230</v>
      </c>
    </row>
    <row r="37" spans="1:8" x14ac:dyDescent="0.2">
      <c r="A37" s="512">
        <v>30</v>
      </c>
      <c r="B37" s="506">
        <f t="shared" si="5"/>
        <v>11.47</v>
      </c>
      <c r="C37" s="507">
        <f t="shared" si="1"/>
        <v>31.6</v>
      </c>
      <c r="D37" s="508">
        <v>30089</v>
      </c>
      <c r="E37" s="509">
        <v>14380</v>
      </c>
      <c r="F37" s="508">
        <f t="shared" si="3"/>
        <v>51520</v>
      </c>
      <c r="G37" s="510">
        <f t="shared" si="0"/>
        <v>36940</v>
      </c>
      <c r="H37" s="511">
        <v>1230</v>
      </c>
    </row>
    <row r="38" spans="1:8" x14ac:dyDescent="0.2">
      <c r="A38" s="512">
        <v>31</v>
      </c>
      <c r="B38" s="506">
        <f t="shared" si="5"/>
        <v>11.56</v>
      </c>
      <c r="C38" s="507">
        <f t="shared" si="1"/>
        <v>32.020000000000003</v>
      </c>
      <c r="D38" s="508">
        <v>30089</v>
      </c>
      <c r="E38" s="509">
        <v>14380</v>
      </c>
      <c r="F38" s="508">
        <f t="shared" si="3"/>
        <v>51089</v>
      </c>
      <c r="G38" s="510">
        <f t="shared" si="0"/>
        <v>36623</v>
      </c>
      <c r="H38" s="511">
        <v>1230</v>
      </c>
    </row>
    <row r="39" spans="1:8" x14ac:dyDescent="0.2">
      <c r="A39" s="512">
        <v>32</v>
      </c>
      <c r="B39" s="506">
        <f t="shared" si="5"/>
        <v>11.66</v>
      </c>
      <c r="C39" s="507">
        <f t="shared" si="1"/>
        <v>32.44</v>
      </c>
      <c r="D39" s="508">
        <v>30089</v>
      </c>
      <c r="E39" s="509">
        <v>14380</v>
      </c>
      <c r="F39" s="508">
        <f t="shared" si="3"/>
        <v>50629</v>
      </c>
      <c r="G39" s="510">
        <f t="shared" si="0"/>
        <v>36286</v>
      </c>
      <c r="H39" s="511">
        <v>1230</v>
      </c>
    </row>
    <row r="40" spans="1:8" x14ac:dyDescent="0.2">
      <c r="A40" s="512">
        <v>33</v>
      </c>
      <c r="B40" s="506">
        <f t="shared" si="5"/>
        <v>11.75</v>
      </c>
      <c r="C40" s="507">
        <f t="shared" si="1"/>
        <v>32.85</v>
      </c>
      <c r="D40" s="508">
        <v>30089</v>
      </c>
      <c r="E40" s="509">
        <v>14380</v>
      </c>
      <c r="F40" s="508">
        <f t="shared" si="3"/>
        <v>50216</v>
      </c>
      <c r="G40" s="510">
        <f t="shared" si="0"/>
        <v>35982</v>
      </c>
      <c r="H40" s="511">
        <v>1230</v>
      </c>
    </row>
    <row r="41" spans="1:8" x14ac:dyDescent="0.2">
      <c r="A41" s="512">
        <v>34</v>
      </c>
      <c r="B41" s="506">
        <f t="shared" si="5"/>
        <v>11.84</v>
      </c>
      <c r="C41" s="507">
        <f t="shared" si="1"/>
        <v>33.26</v>
      </c>
      <c r="D41" s="508">
        <v>30089</v>
      </c>
      <c r="E41" s="509">
        <v>14380</v>
      </c>
      <c r="F41" s="508">
        <f t="shared" si="3"/>
        <v>49810</v>
      </c>
      <c r="G41" s="510">
        <f t="shared" si="0"/>
        <v>35684</v>
      </c>
      <c r="H41" s="511">
        <v>1230</v>
      </c>
    </row>
    <row r="42" spans="1:8" x14ac:dyDescent="0.2">
      <c r="A42" s="512">
        <v>35</v>
      </c>
      <c r="B42" s="506">
        <f t="shared" si="5"/>
        <v>11.93</v>
      </c>
      <c r="C42" s="507">
        <f t="shared" si="1"/>
        <v>33.659999999999997</v>
      </c>
      <c r="D42" s="508">
        <v>30089</v>
      </c>
      <c r="E42" s="509">
        <v>14380</v>
      </c>
      <c r="F42" s="508">
        <f t="shared" si="3"/>
        <v>49413</v>
      </c>
      <c r="G42" s="510">
        <f t="shared" si="0"/>
        <v>35392</v>
      </c>
      <c r="H42" s="511">
        <v>1230</v>
      </c>
    </row>
    <row r="43" spans="1:8" x14ac:dyDescent="0.2">
      <c r="A43" s="512">
        <v>36</v>
      </c>
      <c r="B43" s="506">
        <f t="shared" si="5"/>
        <v>12.01</v>
      </c>
      <c r="C43" s="507">
        <f t="shared" si="1"/>
        <v>34.049999999999997</v>
      </c>
      <c r="D43" s="508">
        <v>30089</v>
      </c>
      <c r="E43" s="509">
        <v>14380</v>
      </c>
      <c r="F43" s="508">
        <f t="shared" si="3"/>
        <v>49058</v>
      </c>
      <c r="G43" s="510">
        <f t="shared" si="0"/>
        <v>35132</v>
      </c>
      <c r="H43" s="511">
        <v>1230</v>
      </c>
    </row>
    <row r="44" spans="1:8" x14ac:dyDescent="0.2">
      <c r="A44" s="512">
        <v>37</v>
      </c>
      <c r="B44" s="506">
        <f t="shared" si="5"/>
        <v>12.09</v>
      </c>
      <c r="C44" s="507">
        <f t="shared" si="1"/>
        <v>34.44</v>
      </c>
      <c r="D44" s="508">
        <v>30089</v>
      </c>
      <c r="E44" s="509">
        <v>14380</v>
      </c>
      <c r="F44" s="508">
        <f t="shared" si="3"/>
        <v>48709</v>
      </c>
      <c r="G44" s="510">
        <f t="shared" si="0"/>
        <v>34875</v>
      </c>
      <c r="H44" s="511">
        <v>1230</v>
      </c>
    </row>
    <row r="45" spans="1:8" x14ac:dyDescent="0.2">
      <c r="A45" s="512">
        <v>38</v>
      </c>
      <c r="B45" s="506">
        <f t="shared" si="5"/>
        <v>12.17</v>
      </c>
      <c r="C45" s="507">
        <f t="shared" si="1"/>
        <v>34.83</v>
      </c>
      <c r="D45" s="508">
        <v>30089</v>
      </c>
      <c r="E45" s="509">
        <v>14380</v>
      </c>
      <c r="F45" s="508">
        <f t="shared" si="3"/>
        <v>48366</v>
      </c>
      <c r="G45" s="510">
        <f t="shared" si="0"/>
        <v>34623</v>
      </c>
      <c r="H45" s="511">
        <v>1230</v>
      </c>
    </row>
    <row r="46" spans="1:8" x14ac:dyDescent="0.2">
      <c r="A46" s="512">
        <v>39</v>
      </c>
      <c r="B46" s="506">
        <f t="shared" si="5"/>
        <v>12.25</v>
      </c>
      <c r="C46" s="507">
        <f t="shared" si="1"/>
        <v>35.21</v>
      </c>
      <c r="D46" s="508">
        <v>30089</v>
      </c>
      <c r="E46" s="509">
        <v>14380</v>
      </c>
      <c r="F46" s="508">
        <f t="shared" si="3"/>
        <v>48029</v>
      </c>
      <c r="G46" s="510">
        <f t="shared" si="0"/>
        <v>34376</v>
      </c>
      <c r="H46" s="511">
        <v>1230</v>
      </c>
    </row>
    <row r="47" spans="1:8" x14ac:dyDescent="0.2">
      <c r="A47" s="512">
        <v>40</v>
      </c>
      <c r="B47" s="506">
        <f t="shared" si="5"/>
        <v>12.32</v>
      </c>
      <c r="C47" s="507">
        <f t="shared" si="1"/>
        <v>35.58</v>
      </c>
      <c r="D47" s="508">
        <v>30089</v>
      </c>
      <c r="E47" s="509">
        <v>14380</v>
      </c>
      <c r="F47" s="508">
        <f t="shared" si="3"/>
        <v>47732</v>
      </c>
      <c r="G47" s="510">
        <f t="shared" si="0"/>
        <v>34157</v>
      </c>
      <c r="H47" s="511">
        <v>1230</v>
      </c>
    </row>
    <row r="48" spans="1:8" x14ac:dyDescent="0.2">
      <c r="A48" s="512">
        <v>41</v>
      </c>
      <c r="B48" s="506">
        <f t="shared" si="5"/>
        <v>12.4</v>
      </c>
      <c r="C48" s="507">
        <f t="shared" si="1"/>
        <v>35.950000000000003</v>
      </c>
      <c r="D48" s="508">
        <v>30089</v>
      </c>
      <c r="E48" s="509">
        <v>14380</v>
      </c>
      <c r="F48" s="508">
        <f t="shared" si="3"/>
        <v>47406</v>
      </c>
      <c r="G48" s="510">
        <f t="shared" si="0"/>
        <v>33918</v>
      </c>
      <c r="H48" s="511">
        <v>1230</v>
      </c>
    </row>
    <row r="49" spans="1:8" x14ac:dyDescent="0.2">
      <c r="A49" s="512">
        <v>42</v>
      </c>
      <c r="B49" s="506">
        <f t="shared" si="5"/>
        <v>12.47</v>
      </c>
      <c r="C49" s="507">
        <f t="shared" si="1"/>
        <v>36.31</v>
      </c>
      <c r="D49" s="508">
        <v>30089</v>
      </c>
      <c r="E49" s="509">
        <v>14380</v>
      </c>
      <c r="F49" s="508">
        <f t="shared" si="3"/>
        <v>47119</v>
      </c>
      <c r="G49" s="510">
        <f t="shared" si="0"/>
        <v>33707</v>
      </c>
      <c r="H49" s="511">
        <v>1230</v>
      </c>
    </row>
    <row r="50" spans="1:8" x14ac:dyDescent="0.2">
      <c r="A50" s="512">
        <v>43</v>
      </c>
      <c r="B50" s="506">
        <f t="shared" si="5"/>
        <v>12.54</v>
      </c>
      <c r="C50" s="507">
        <f t="shared" si="1"/>
        <v>36.67</v>
      </c>
      <c r="D50" s="508">
        <v>30089</v>
      </c>
      <c r="E50" s="509">
        <v>14380</v>
      </c>
      <c r="F50" s="508">
        <f t="shared" si="3"/>
        <v>46836</v>
      </c>
      <c r="G50" s="510">
        <f t="shared" si="0"/>
        <v>33499</v>
      </c>
      <c r="H50" s="511">
        <v>1230</v>
      </c>
    </row>
    <row r="51" spans="1:8" x14ac:dyDescent="0.2">
      <c r="A51" s="512">
        <v>44</v>
      </c>
      <c r="B51" s="506">
        <f t="shared" si="5"/>
        <v>12.61</v>
      </c>
      <c r="C51" s="507">
        <f t="shared" si="1"/>
        <v>37.020000000000003</v>
      </c>
      <c r="D51" s="508">
        <v>30089</v>
      </c>
      <c r="E51" s="509">
        <v>14380</v>
      </c>
      <c r="F51" s="508">
        <f t="shared" si="3"/>
        <v>46557</v>
      </c>
      <c r="G51" s="510">
        <f t="shared" si="0"/>
        <v>33295</v>
      </c>
      <c r="H51" s="511">
        <v>1230</v>
      </c>
    </row>
    <row r="52" spans="1:8" x14ac:dyDescent="0.2">
      <c r="A52" s="512">
        <v>45</v>
      </c>
      <c r="B52" s="506">
        <f t="shared" si="5"/>
        <v>12.67</v>
      </c>
      <c r="C52" s="507">
        <f t="shared" si="1"/>
        <v>37.369999999999997</v>
      </c>
      <c r="D52" s="508">
        <v>30089</v>
      </c>
      <c r="E52" s="509">
        <v>14380</v>
      </c>
      <c r="F52" s="508">
        <f t="shared" si="3"/>
        <v>46313</v>
      </c>
      <c r="G52" s="510">
        <f t="shared" si="0"/>
        <v>33115</v>
      </c>
      <c r="H52" s="511">
        <v>1230</v>
      </c>
    </row>
    <row r="53" spans="1:8" x14ac:dyDescent="0.2">
      <c r="A53" s="512">
        <v>46</v>
      </c>
      <c r="B53" s="506">
        <f t="shared" si="5"/>
        <v>12.74</v>
      </c>
      <c r="C53" s="507">
        <f t="shared" si="1"/>
        <v>37.71</v>
      </c>
      <c r="D53" s="508">
        <v>30089</v>
      </c>
      <c r="E53" s="509">
        <v>14380</v>
      </c>
      <c r="F53" s="508">
        <f t="shared" si="3"/>
        <v>46044</v>
      </c>
      <c r="G53" s="510">
        <f t="shared" si="0"/>
        <v>32917</v>
      </c>
      <c r="H53" s="511">
        <v>1230</v>
      </c>
    </row>
    <row r="54" spans="1:8" x14ac:dyDescent="0.2">
      <c r="A54" s="512">
        <v>47</v>
      </c>
      <c r="B54" s="506">
        <f t="shared" si="5"/>
        <v>12.8</v>
      </c>
      <c r="C54" s="507">
        <f t="shared" si="1"/>
        <v>38.049999999999997</v>
      </c>
      <c r="D54" s="508">
        <v>30089</v>
      </c>
      <c r="E54" s="509">
        <v>14380</v>
      </c>
      <c r="F54" s="508">
        <f t="shared" si="3"/>
        <v>45807</v>
      </c>
      <c r="G54" s="510">
        <f t="shared" si="0"/>
        <v>32744</v>
      </c>
      <c r="H54" s="511">
        <v>1230</v>
      </c>
    </row>
    <row r="55" spans="1:8" x14ac:dyDescent="0.2">
      <c r="A55" s="512">
        <v>48</v>
      </c>
      <c r="B55" s="506">
        <f t="shared" si="5"/>
        <v>12.87</v>
      </c>
      <c r="C55" s="507">
        <f t="shared" si="1"/>
        <v>38.380000000000003</v>
      </c>
      <c r="D55" s="508">
        <v>30089</v>
      </c>
      <c r="E55" s="509">
        <v>14380</v>
      </c>
      <c r="F55" s="508">
        <f t="shared" si="3"/>
        <v>45545</v>
      </c>
      <c r="G55" s="510">
        <f t="shared" si="0"/>
        <v>32551</v>
      </c>
      <c r="H55" s="511">
        <v>1230</v>
      </c>
    </row>
    <row r="56" spans="1:8" x14ac:dyDescent="0.2">
      <c r="A56" s="512">
        <v>49</v>
      </c>
      <c r="B56" s="506">
        <f t="shared" si="5"/>
        <v>12.93</v>
      </c>
      <c r="C56" s="507">
        <f t="shared" si="1"/>
        <v>38.700000000000003</v>
      </c>
      <c r="D56" s="508">
        <v>30089</v>
      </c>
      <c r="E56" s="509">
        <v>14380</v>
      </c>
      <c r="F56" s="508">
        <f t="shared" si="3"/>
        <v>45317</v>
      </c>
      <c r="G56" s="510">
        <f t="shared" si="0"/>
        <v>32384</v>
      </c>
      <c r="H56" s="511">
        <v>1230</v>
      </c>
    </row>
    <row r="57" spans="1:8" x14ac:dyDescent="0.2">
      <c r="A57" s="512">
        <v>50</v>
      </c>
      <c r="B57" s="506">
        <f t="shared" si="5"/>
        <v>12.99</v>
      </c>
      <c r="C57" s="507">
        <f t="shared" si="1"/>
        <v>39.020000000000003</v>
      </c>
      <c r="D57" s="508">
        <v>30089</v>
      </c>
      <c r="E57" s="509">
        <v>14380</v>
      </c>
      <c r="F57" s="508">
        <f t="shared" si="3"/>
        <v>45092</v>
      </c>
      <c r="G57" s="510">
        <f t="shared" si="0"/>
        <v>32218</v>
      </c>
      <c r="H57" s="511">
        <v>1230</v>
      </c>
    </row>
    <row r="58" spans="1:8" x14ac:dyDescent="0.2">
      <c r="A58" s="512">
        <v>51</v>
      </c>
      <c r="B58" s="506">
        <f t="shared" si="5"/>
        <v>13.05</v>
      </c>
      <c r="C58" s="507">
        <f t="shared" si="1"/>
        <v>39.340000000000003</v>
      </c>
      <c r="D58" s="508">
        <v>30089</v>
      </c>
      <c r="E58" s="509">
        <v>14380</v>
      </c>
      <c r="F58" s="508">
        <f t="shared" si="3"/>
        <v>44869</v>
      </c>
      <c r="G58" s="510">
        <f t="shared" si="0"/>
        <v>32054</v>
      </c>
      <c r="H58" s="511">
        <v>1230</v>
      </c>
    </row>
    <row r="59" spans="1:8" x14ac:dyDescent="0.2">
      <c r="A59" s="512">
        <v>52</v>
      </c>
      <c r="B59" s="506">
        <f t="shared" si="5"/>
        <v>13.11</v>
      </c>
      <c r="C59" s="507">
        <f t="shared" si="1"/>
        <v>39.65</v>
      </c>
      <c r="D59" s="508">
        <v>30089</v>
      </c>
      <c r="E59" s="509">
        <v>14380</v>
      </c>
      <c r="F59" s="508">
        <f t="shared" si="3"/>
        <v>44650</v>
      </c>
      <c r="G59" s="510">
        <f t="shared" si="0"/>
        <v>31893</v>
      </c>
      <c r="H59" s="511">
        <v>1230</v>
      </c>
    </row>
    <row r="60" spans="1:8" x14ac:dyDescent="0.2">
      <c r="A60" s="512">
        <v>53</v>
      </c>
      <c r="B60" s="506">
        <f t="shared" si="5"/>
        <v>13.16</v>
      </c>
      <c r="C60" s="507">
        <f t="shared" si="1"/>
        <v>39.950000000000003</v>
      </c>
      <c r="D60" s="508">
        <v>30089</v>
      </c>
      <c r="E60" s="509">
        <v>14380</v>
      </c>
      <c r="F60" s="508">
        <f t="shared" si="3"/>
        <v>44463</v>
      </c>
      <c r="G60" s="510">
        <f t="shared" si="0"/>
        <v>31756</v>
      </c>
      <c r="H60" s="511">
        <v>1230</v>
      </c>
    </row>
    <row r="61" spans="1:8" x14ac:dyDescent="0.2">
      <c r="A61" s="512">
        <v>54</v>
      </c>
      <c r="B61" s="506">
        <f t="shared" si="5"/>
        <v>13.22</v>
      </c>
      <c r="C61" s="507">
        <f t="shared" si="1"/>
        <v>40.25</v>
      </c>
      <c r="D61" s="508">
        <v>30089</v>
      </c>
      <c r="E61" s="509">
        <v>14380</v>
      </c>
      <c r="F61" s="508">
        <f t="shared" si="3"/>
        <v>44250</v>
      </c>
      <c r="G61" s="510">
        <f t="shared" si="0"/>
        <v>31599</v>
      </c>
      <c r="H61" s="511">
        <v>1230</v>
      </c>
    </row>
    <row r="62" spans="1:8" x14ac:dyDescent="0.2">
      <c r="A62" s="512">
        <v>55</v>
      </c>
      <c r="B62" s="506">
        <f t="shared" si="5"/>
        <v>13.27</v>
      </c>
      <c r="C62" s="507">
        <f t="shared" si="1"/>
        <v>40.54</v>
      </c>
      <c r="D62" s="508">
        <v>30089</v>
      </c>
      <c r="E62" s="509">
        <v>14380</v>
      </c>
      <c r="F62" s="508">
        <f t="shared" si="3"/>
        <v>44068</v>
      </c>
      <c r="G62" s="510">
        <f t="shared" si="0"/>
        <v>31466</v>
      </c>
      <c r="H62" s="511">
        <v>1230</v>
      </c>
    </row>
    <row r="63" spans="1:8" x14ac:dyDescent="0.2">
      <c r="A63" s="512">
        <v>56</v>
      </c>
      <c r="B63" s="506">
        <f t="shared" si="5"/>
        <v>13.33</v>
      </c>
      <c r="C63" s="507">
        <f t="shared" si="1"/>
        <v>40.83</v>
      </c>
      <c r="D63" s="508">
        <v>30089</v>
      </c>
      <c r="E63" s="509">
        <v>14380</v>
      </c>
      <c r="F63" s="508">
        <f t="shared" si="3"/>
        <v>43860</v>
      </c>
      <c r="G63" s="510">
        <f t="shared" si="0"/>
        <v>31313</v>
      </c>
      <c r="H63" s="511">
        <v>1230</v>
      </c>
    </row>
    <row r="64" spans="1:8" x14ac:dyDescent="0.2">
      <c r="A64" s="512">
        <v>57</v>
      </c>
      <c r="B64" s="506">
        <f t="shared" si="5"/>
        <v>13.38</v>
      </c>
      <c r="C64" s="507">
        <f t="shared" si="1"/>
        <v>41.12</v>
      </c>
      <c r="D64" s="508">
        <v>30089</v>
      </c>
      <c r="E64" s="509">
        <v>14380</v>
      </c>
      <c r="F64" s="508">
        <f t="shared" si="3"/>
        <v>43681</v>
      </c>
      <c r="G64" s="510">
        <f t="shared" si="0"/>
        <v>31182</v>
      </c>
      <c r="H64" s="511">
        <v>1230</v>
      </c>
    </row>
    <row r="65" spans="1:8" x14ac:dyDescent="0.2">
      <c r="A65" s="512">
        <v>58</v>
      </c>
      <c r="B65" s="506">
        <f t="shared" si="5"/>
        <v>13.43</v>
      </c>
      <c r="C65" s="507">
        <f t="shared" si="1"/>
        <v>41.39</v>
      </c>
      <c r="D65" s="508">
        <v>30089</v>
      </c>
      <c r="E65" s="509">
        <v>14380</v>
      </c>
      <c r="F65" s="508">
        <f t="shared" si="3"/>
        <v>43507</v>
      </c>
      <c r="G65" s="510">
        <f t="shared" si="0"/>
        <v>31054</v>
      </c>
      <c r="H65" s="511">
        <v>1230</v>
      </c>
    </row>
    <row r="66" spans="1:8" x14ac:dyDescent="0.2">
      <c r="A66" s="512">
        <v>59</v>
      </c>
      <c r="B66" s="506">
        <f t="shared" si="5"/>
        <v>13.48</v>
      </c>
      <c r="C66" s="507">
        <f t="shared" si="1"/>
        <v>41.66</v>
      </c>
      <c r="D66" s="508">
        <v>30089</v>
      </c>
      <c r="E66" s="509">
        <v>14380</v>
      </c>
      <c r="F66" s="508">
        <f t="shared" si="3"/>
        <v>43335</v>
      </c>
      <c r="G66" s="510">
        <f t="shared" si="0"/>
        <v>30928</v>
      </c>
      <c r="H66" s="511">
        <v>1230</v>
      </c>
    </row>
    <row r="67" spans="1:8" x14ac:dyDescent="0.2">
      <c r="A67" s="512">
        <v>60</v>
      </c>
      <c r="B67" s="506">
        <f t="shared" si="5"/>
        <v>13.53</v>
      </c>
      <c r="C67" s="507">
        <f t="shared" si="1"/>
        <v>41.93</v>
      </c>
      <c r="D67" s="508">
        <v>30089</v>
      </c>
      <c r="E67" s="509">
        <v>14380</v>
      </c>
      <c r="F67" s="508">
        <f t="shared" si="3"/>
        <v>43164</v>
      </c>
      <c r="G67" s="510">
        <f t="shared" si="0"/>
        <v>30802</v>
      </c>
      <c r="H67" s="511">
        <v>1230</v>
      </c>
    </row>
    <row r="68" spans="1:8" x14ac:dyDescent="0.2">
      <c r="A68" s="512">
        <v>61</v>
      </c>
      <c r="B68" s="506">
        <f>ROUND(13.64+0.04*A68-2.53,2)</f>
        <v>13.55</v>
      </c>
      <c r="C68" s="507">
        <f t="shared" si="1"/>
        <v>42.19</v>
      </c>
      <c r="D68" s="508">
        <v>30089</v>
      </c>
      <c r="E68" s="509">
        <v>14380</v>
      </c>
      <c r="F68" s="508">
        <f t="shared" si="3"/>
        <v>43076</v>
      </c>
      <c r="G68" s="510">
        <f t="shared" si="0"/>
        <v>30737</v>
      </c>
      <c r="H68" s="511">
        <v>1230</v>
      </c>
    </row>
    <row r="69" spans="1:8" x14ac:dyDescent="0.2">
      <c r="A69" s="512">
        <v>62</v>
      </c>
      <c r="B69" s="506">
        <f t="shared" ref="B69:B106" si="6">ROUND(13.64+0.04*A69-2.53,2)</f>
        <v>13.59</v>
      </c>
      <c r="C69" s="507">
        <f t="shared" si="1"/>
        <v>42.45</v>
      </c>
      <c r="D69" s="508">
        <v>30089</v>
      </c>
      <c r="E69" s="509">
        <v>14380</v>
      </c>
      <c r="F69" s="508">
        <f t="shared" si="3"/>
        <v>42935</v>
      </c>
      <c r="G69" s="510">
        <f t="shared" si="0"/>
        <v>30634</v>
      </c>
      <c r="H69" s="511">
        <v>1230</v>
      </c>
    </row>
    <row r="70" spans="1:8" x14ac:dyDescent="0.2">
      <c r="A70" s="512">
        <v>63</v>
      </c>
      <c r="B70" s="506">
        <f t="shared" si="6"/>
        <v>13.63</v>
      </c>
      <c r="C70" s="507">
        <f t="shared" si="1"/>
        <v>42.7</v>
      </c>
      <c r="D70" s="508">
        <v>30089</v>
      </c>
      <c r="E70" s="509">
        <v>14380</v>
      </c>
      <c r="F70" s="508">
        <f t="shared" si="3"/>
        <v>42796</v>
      </c>
      <c r="G70" s="510">
        <f t="shared" si="0"/>
        <v>30532</v>
      </c>
      <c r="H70" s="511">
        <v>1230</v>
      </c>
    </row>
    <row r="71" spans="1:8" x14ac:dyDescent="0.2">
      <c r="A71" s="512">
        <v>64</v>
      </c>
      <c r="B71" s="506">
        <f t="shared" si="6"/>
        <v>13.67</v>
      </c>
      <c r="C71" s="507">
        <f t="shared" si="1"/>
        <v>42.94</v>
      </c>
      <c r="D71" s="508">
        <v>30089</v>
      </c>
      <c r="E71" s="509">
        <v>14380</v>
      </c>
      <c r="F71" s="508">
        <f t="shared" si="3"/>
        <v>42660</v>
      </c>
      <c r="G71" s="510">
        <f t="shared" si="0"/>
        <v>30432</v>
      </c>
      <c r="H71" s="511">
        <v>1230</v>
      </c>
    </row>
    <row r="72" spans="1:8" x14ac:dyDescent="0.2">
      <c r="A72" s="512">
        <v>65</v>
      </c>
      <c r="B72" s="506">
        <f t="shared" si="6"/>
        <v>13.71</v>
      </c>
      <c r="C72" s="507">
        <f t="shared" si="1"/>
        <v>43.18</v>
      </c>
      <c r="D72" s="508">
        <v>30089</v>
      </c>
      <c r="E72" s="509">
        <v>14380</v>
      </c>
      <c r="F72" s="508">
        <f t="shared" si="3"/>
        <v>42525</v>
      </c>
      <c r="G72" s="510">
        <f t="shared" si="0"/>
        <v>30332</v>
      </c>
      <c r="H72" s="511">
        <v>1230</v>
      </c>
    </row>
    <row r="73" spans="1:8" x14ac:dyDescent="0.2">
      <c r="A73" s="512">
        <v>66</v>
      </c>
      <c r="B73" s="506">
        <f t="shared" si="6"/>
        <v>13.75</v>
      </c>
      <c r="C73" s="507">
        <f t="shared" si="1"/>
        <v>43.42</v>
      </c>
      <c r="D73" s="508">
        <v>30089</v>
      </c>
      <c r="E73" s="509">
        <v>14380</v>
      </c>
      <c r="F73" s="508">
        <f t="shared" si="3"/>
        <v>42390</v>
      </c>
      <c r="G73" s="510">
        <f t="shared" si="0"/>
        <v>30234</v>
      </c>
      <c r="H73" s="511">
        <v>1230</v>
      </c>
    </row>
    <row r="74" spans="1:8" x14ac:dyDescent="0.2">
      <c r="A74" s="512">
        <v>67</v>
      </c>
      <c r="B74" s="506">
        <f t="shared" si="6"/>
        <v>13.79</v>
      </c>
      <c r="C74" s="507">
        <f t="shared" si="1"/>
        <v>43.65</v>
      </c>
      <c r="D74" s="508">
        <v>30089</v>
      </c>
      <c r="E74" s="509">
        <v>14380</v>
      </c>
      <c r="F74" s="508">
        <f t="shared" si="3"/>
        <v>42258</v>
      </c>
      <c r="G74" s="510">
        <f t="shared" si="0"/>
        <v>30137</v>
      </c>
      <c r="H74" s="511">
        <v>1230</v>
      </c>
    </row>
    <row r="75" spans="1:8" x14ac:dyDescent="0.2">
      <c r="A75" s="512">
        <v>68</v>
      </c>
      <c r="B75" s="506">
        <f t="shared" si="6"/>
        <v>13.83</v>
      </c>
      <c r="C75" s="507">
        <f t="shared" si="1"/>
        <v>43.87</v>
      </c>
      <c r="D75" s="508">
        <v>30089</v>
      </c>
      <c r="E75" s="509">
        <v>14380</v>
      </c>
      <c r="F75" s="508">
        <f t="shared" si="3"/>
        <v>42128</v>
      </c>
      <c r="G75" s="510">
        <f t="shared" si="0"/>
        <v>30041</v>
      </c>
      <c r="H75" s="511">
        <v>1230</v>
      </c>
    </row>
    <row r="76" spans="1:8" x14ac:dyDescent="0.2">
      <c r="A76" s="512">
        <v>69</v>
      </c>
      <c r="B76" s="506">
        <f t="shared" si="6"/>
        <v>13.87</v>
      </c>
      <c r="C76" s="507">
        <f t="shared" si="1"/>
        <v>44.09</v>
      </c>
      <c r="D76" s="508">
        <v>30089</v>
      </c>
      <c r="E76" s="509">
        <v>14380</v>
      </c>
      <c r="F76" s="508">
        <f t="shared" si="3"/>
        <v>41999</v>
      </c>
      <c r="G76" s="510">
        <f t="shared" si="0"/>
        <v>29946</v>
      </c>
      <c r="H76" s="511">
        <v>1230</v>
      </c>
    </row>
    <row r="77" spans="1:8" x14ac:dyDescent="0.2">
      <c r="A77" s="512">
        <v>70</v>
      </c>
      <c r="B77" s="506">
        <f t="shared" si="6"/>
        <v>13.91</v>
      </c>
      <c r="C77" s="507">
        <f t="shared" si="1"/>
        <v>44.3</v>
      </c>
      <c r="D77" s="508">
        <v>30089</v>
      </c>
      <c r="E77" s="509">
        <v>14380</v>
      </c>
      <c r="F77" s="508">
        <f t="shared" si="3"/>
        <v>41871</v>
      </c>
      <c r="G77" s="510">
        <f t="shared" si="0"/>
        <v>29853</v>
      </c>
      <c r="H77" s="511">
        <v>1230</v>
      </c>
    </row>
    <row r="78" spans="1:8" x14ac:dyDescent="0.2">
      <c r="A78" s="512">
        <v>71</v>
      </c>
      <c r="B78" s="506">
        <f t="shared" si="6"/>
        <v>13.95</v>
      </c>
      <c r="C78" s="507">
        <f t="shared" si="1"/>
        <v>44.51</v>
      </c>
      <c r="D78" s="508">
        <v>30089</v>
      </c>
      <c r="E78" s="509">
        <v>14380</v>
      </c>
      <c r="F78" s="508">
        <f t="shared" si="3"/>
        <v>41745</v>
      </c>
      <c r="G78" s="510">
        <f t="shared" si="0"/>
        <v>29760</v>
      </c>
      <c r="H78" s="511">
        <v>1230</v>
      </c>
    </row>
    <row r="79" spans="1:8" x14ac:dyDescent="0.2">
      <c r="A79" s="512">
        <v>72</v>
      </c>
      <c r="B79" s="506">
        <f t="shared" si="6"/>
        <v>13.99</v>
      </c>
      <c r="C79" s="507">
        <f t="shared" si="1"/>
        <v>44.71</v>
      </c>
      <c r="D79" s="508">
        <v>30089</v>
      </c>
      <c r="E79" s="509">
        <v>14380</v>
      </c>
      <c r="F79" s="508">
        <f t="shared" si="3"/>
        <v>41621</v>
      </c>
      <c r="G79" s="510">
        <f t="shared" si="0"/>
        <v>29669</v>
      </c>
      <c r="H79" s="511">
        <v>1230</v>
      </c>
    </row>
    <row r="80" spans="1:8" x14ac:dyDescent="0.2">
      <c r="A80" s="512">
        <v>73</v>
      </c>
      <c r="B80" s="506">
        <f t="shared" si="6"/>
        <v>14.03</v>
      </c>
      <c r="C80" s="507">
        <f t="shared" si="1"/>
        <v>44.91</v>
      </c>
      <c r="D80" s="508">
        <v>30089</v>
      </c>
      <c r="E80" s="509">
        <v>14380</v>
      </c>
      <c r="F80" s="508">
        <f t="shared" si="3"/>
        <v>41497</v>
      </c>
      <c r="G80" s="510">
        <f t="shared" ref="G80:G140" si="7">ROUND(12*(1/B80*D80+1/C80*E80),0)</f>
        <v>29578</v>
      </c>
      <c r="H80" s="511">
        <v>1230</v>
      </c>
    </row>
    <row r="81" spans="1:8" x14ac:dyDescent="0.2">
      <c r="A81" s="512">
        <v>74</v>
      </c>
      <c r="B81" s="506">
        <f t="shared" si="6"/>
        <v>14.07</v>
      </c>
      <c r="C81" s="507">
        <f t="shared" ref="C81:C106" si="8">ROUND((-0.00285*POWER(A81,2)+0.62285*A81+17.497)*0.94,2)</f>
        <v>45.1</v>
      </c>
      <c r="D81" s="508">
        <v>30089</v>
      </c>
      <c r="E81" s="509">
        <v>14380</v>
      </c>
      <c r="F81" s="508">
        <f t="shared" si="3"/>
        <v>41376</v>
      </c>
      <c r="G81" s="510">
        <f t="shared" si="7"/>
        <v>29488</v>
      </c>
      <c r="H81" s="511">
        <v>1230</v>
      </c>
    </row>
    <row r="82" spans="1:8" x14ac:dyDescent="0.2">
      <c r="A82" s="512">
        <v>75</v>
      </c>
      <c r="B82" s="506">
        <f t="shared" si="6"/>
        <v>14.11</v>
      </c>
      <c r="C82" s="507">
        <f t="shared" si="8"/>
        <v>45.29</v>
      </c>
      <c r="D82" s="508">
        <v>30089</v>
      </c>
      <c r="E82" s="509">
        <v>14380</v>
      </c>
      <c r="F82" s="508">
        <f t="shared" ref="F82:F140" si="9">ROUND(12*1.3614*(1/B82*D82+1/C82*E82)+H82,0)</f>
        <v>41255</v>
      </c>
      <c r="G82" s="510">
        <f t="shared" si="7"/>
        <v>29400</v>
      </c>
      <c r="H82" s="511">
        <v>1230</v>
      </c>
    </row>
    <row r="83" spans="1:8" x14ac:dyDescent="0.2">
      <c r="A83" s="512">
        <v>76</v>
      </c>
      <c r="B83" s="506">
        <f t="shared" si="6"/>
        <v>14.15</v>
      </c>
      <c r="C83" s="507">
        <f t="shared" si="8"/>
        <v>45.47</v>
      </c>
      <c r="D83" s="508">
        <v>30089</v>
      </c>
      <c r="E83" s="509">
        <v>14380</v>
      </c>
      <c r="F83" s="508">
        <f t="shared" si="9"/>
        <v>41136</v>
      </c>
      <c r="G83" s="510">
        <f t="shared" si="7"/>
        <v>29312</v>
      </c>
      <c r="H83" s="511">
        <v>1230</v>
      </c>
    </row>
    <row r="84" spans="1:8" x14ac:dyDescent="0.2">
      <c r="A84" s="512">
        <v>77</v>
      </c>
      <c r="B84" s="506">
        <f t="shared" si="6"/>
        <v>14.19</v>
      </c>
      <c r="C84" s="507">
        <f t="shared" si="8"/>
        <v>45.65</v>
      </c>
      <c r="D84" s="508">
        <v>30089</v>
      </c>
      <c r="E84" s="509">
        <v>14380</v>
      </c>
      <c r="F84" s="508">
        <f t="shared" si="9"/>
        <v>41017</v>
      </c>
      <c r="G84" s="510">
        <f t="shared" si="7"/>
        <v>29225</v>
      </c>
      <c r="H84" s="511">
        <v>1230</v>
      </c>
    </row>
    <row r="85" spans="1:8" x14ac:dyDescent="0.2">
      <c r="A85" s="512">
        <v>78</v>
      </c>
      <c r="B85" s="506">
        <f t="shared" si="6"/>
        <v>14.23</v>
      </c>
      <c r="C85" s="507">
        <f t="shared" si="8"/>
        <v>45.82</v>
      </c>
      <c r="D85" s="508">
        <v>30089</v>
      </c>
      <c r="E85" s="509">
        <v>14380</v>
      </c>
      <c r="F85" s="508">
        <f t="shared" si="9"/>
        <v>40901</v>
      </c>
      <c r="G85" s="510">
        <f t="shared" si="7"/>
        <v>29140</v>
      </c>
      <c r="H85" s="511">
        <v>1230</v>
      </c>
    </row>
    <row r="86" spans="1:8" x14ac:dyDescent="0.2">
      <c r="A86" s="512">
        <v>79</v>
      </c>
      <c r="B86" s="506">
        <f t="shared" si="6"/>
        <v>14.27</v>
      </c>
      <c r="C86" s="507">
        <f t="shared" si="8"/>
        <v>45.98</v>
      </c>
      <c r="D86" s="508">
        <v>30089</v>
      </c>
      <c r="E86" s="509">
        <v>14380</v>
      </c>
      <c r="F86" s="508">
        <f t="shared" si="9"/>
        <v>40786</v>
      </c>
      <c r="G86" s="510">
        <f t="shared" si="7"/>
        <v>29056</v>
      </c>
      <c r="H86" s="511">
        <v>1230</v>
      </c>
    </row>
    <row r="87" spans="1:8" x14ac:dyDescent="0.2">
      <c r="A87" s="512">
        <v>80</v>
      </c>
      <c r="B87" s="506">
        <f t="shared" si="6"/>
        <v>14.31</v>
      </c>
      <c r="C87" s="507">
        <f t="shared" si="8"/>
        <v>46.14</v>
      </c>
      <c r="D87" s="508">
        <v>30089</v>
      </c>
      <c r="E87" s="509">
        <v>14380</v>
      </c>
      <c r="F87" s="508">
        <f t="shared" si="9"/>
        <v>40672</v>
      </c>
      <c r="G87" s="510">
        <f t="shared" si="7"/>
        <v>28972</v>
      </c>
      <c r="H87" s="511">
        <v>1230</v>
      </c>
    </row>
    <row r="88" spans="1:8" x14ac:dyDescent="0.2">
      <c r="A88" s="512">
        <v>81</v>
      </c>
      <c r="B88" s="506">
        <f t="shared" si="6"/>
        <v>14.35</v>
      </c>
      <c r="C88" s="507">
        <f t="shared" si="8"/>
        <v>46.29</v>
      </c>
      <c r="D88" s="508">
        <v>30089</v>
      </c>
      <c r="E88" s="509">
        <v>14380</v>
      </c>
      <c r="F88" s="508">
        <f t="shared" si="9"/>
        <v>40560</v>
      </c>
      <c r="G88" s="510">
        <f t="shared" si="7"/>
        <v>28889</v>
      </c>
      <c r="H88" s="511">
        <v>1230</v>
      </c>
    </row>
    <row r="89" spans="1:8" x14ac:dyDescent="0.2">
      <c r="A89" s="512">
        <v>82</v>
      </c>
      <c r="B89" s="506">
        <f t="shared" si="6"/>
        <v>14.39</v>
      </c>
      <c r="C89" s="507">
        <f t="shared" si="8"/>
        <v>46.44</v>
      </c>
      <c r="D89" s="508">
        <v>30089</v>
      </c>
      <c r="E89" s="509">
        <v>14380</v>
      </c>
      <c r="F89" s="508">
        <f t="shared" si="9"/>
        <v>40448</v>
      </c>
      <c r="G89" s="510">
        <f t="shared" si="7"/>
        <v>28807</v>
      </c>
      <c r="H89" s="511">
        <v>1230</v>
      </c>
    </row>
    <row r="90" spans="1:8" x14ac:dyDescent="0.2">
      <c r="A90" s="512">
        <v>83</v>
      </c>
      <c r="B90" s="506">
        <f t="shared" si="6"/>
        <v>14.43</v>
      </c>
      <c r="C90" s="507">
        <f t="shared" si="8"/>
        <v>46.59</v>
      </c>
      <c r="D90" s="508">
        <v>30089</v>
      </c>
      <c r="E90" s="509">
        <v>14380</v>
      </c>
      <c r="F90" s="508">
        <f t="shared" si="9"/>
        <v>40337</v>
      </c>
      <c r="G90" s="510">
        <f t="shared" si="7"/>
        <v>28726</v>
      </c>
      <c r="H90" s="511">
        <v>1230</v>
      </c>
    </row>
    <row r="91" spans="1:8" x14ac:dyDescent="0.2">
      <c r="A91" s="512">
        <v>84</v>
      </c>
      <c r="B91" s="506">
        <f t="shared" si="6"/>
        <v>14.47</v>
      </c>
      <c r="C91" s="507">
        <f t="shared" si="8"/>
        <v>46.72</v>
      </c>
      <c r="D91" s="508">
        <v>30089</v>
      </c>
      <c r="E91" s="509">
        <v>14380</v>
      </c>
      <c r="F91" s="508">
        <f t="shared" si="9"/>
        <v>40229</v>
      </c>
      <c r="G91" s="510">
        <f t="shared" si="7"/>
        <v>28646</v>
      </c>
      <c r="H91" s="511">
        <v>1230</v>
      </c>
    </row>
    <row r="92" spans="1:8" x14ac:dyDescent="0.2">
      <c r="A92" s="512">
        <v>85</v>
      </c>
      <c r="B92" s="506">
        <f t="shared" si="6"/>
        <v>14.51</v>
      </c>
      <c r="C92" s="507">
        <f t="shared" si="8"/>
        <v>46.86</v>
      </c>
      <c r="D92" s="508">
        <v>30089</v>
      </c>
      <c r="E92" s="509">
        <v>14380</v>
      </c>
      <c r="F92" s="508">
        <f t="shared" si="9"/>
        <v>40120</v>
      </c>
      <c r="G92" s="510">
        <f t="shared" si="7"/>
        <v>28567</v>
      </c>
      <c r="H92" s="511">
        <v>1230</v>
      </c>
    </row>
    <row r="93" spans="1:8" x14ac:dyDescent="0.2">
      <c r="A93" s="512">
        <v>86</v>
      </c>
      <c r="B93" s="506">
        <f t="shared" si="6"/>
        <v>14.55</v>
      </c>
      <c r="C93" s="507">
        <f t="shared" si="8"/>
        <v>46.98</v>
      </c>
      <c r="D93" s="508">
        <v>30089</v>
      </c>
      <c r="E93" s="509">
        <v>14380</v>
      </c>
      <c r="F93" s="508">
        <f t="shared" si="9"/>
        <v>40015</v>
      </c>
      <c r="G93" s="510">
        <f t="shared" si="7"/>
        <v>28489</v>
      </c>
      <c r="H93" s="511">
        <v>1230</v>
      </c>
    </row>
    <row r="94" spans="1:8" x14ac:dyDescent="0.2">
      <c r="A94" s="512">
        <v>87</v>
      </c>
      <c r="B94" s="506">
        <f t="shared" si="6"/>
        <v>14.59</v>
      </c>
      <c r="C94" s="507">
        <f t="shared" si="8"/>
        <v>47.11</v>
      </c>
      <c r="D94" s="508">
        <v>30089</v>
      </c>
      <c r="E94" s="509">
        <v>14380</v>
      </c>
      <c r="F94" s="508">
        <f t="shared" si="9"/>
        <v>39908</v>
      </c>
      <c r="G94" s="510">
        <f t="shared" si="7"/>
        <v>28411</v>
      </c>
      <c r="H94" s="511">
        <v>1230</v>
      </c>
    </row>
    <row r="95" spans="1:8" x14ac:dyDescent="0.2">
      <c r="A95" s="512">
        <v>88</v>
      </c>
      <c r="B95" s="506">
        <f t="shared" si="6"/>
        <v>14.63</v>
      </c>
      <c r="C95" s="507">
        <f t="shared" si="8"/>
        <v>47.22</v>
      </c>
      <c r="D95" s="508">
        <v>30089</v>
      </c>
      <c r="E95" s="509">
        <v>14380</v>
      </c>
      <c r="F95" s="508">
        <f t="shared" si="9"/>
        <v>39804</v>
      </c>
      <c r="G95" s="510">
        <f t="shared" si="7"/>
        <v>28334</v>
      </c>
      <c r="H95" s="511">
        <v>1230</v>
      </c>
    </row>
    <row r="96" spans="1:8" x14ac:dyDescent="0.2">
      <c r="A96" s="512">
        <v>89</v>
      </c>
      <c r="B96" s="506">
        <f t="shared" si="6"/>
        <v>14.67</v>
      </c>
      <c r="C96" s="507">
        <f t="shared" si="8"/>
        <v>47.33</v>
      </c>
      <c r="D96" s="508">
        <v>30089</v>
      </c>
      <c r="E96" s="509">
        <v>14380</v>
      </c>
      <c r="F96" s="508">
        <f t="shared" si="9"/>
        <v>39701</v>
      </c>
      <c r="G96" s="510">
        <f t="shared" si="7"/>
        <v>28259</v>
      </c>
      <c r="H96" s="511">
        <v>1230</v>
      </c>
    </row>
    <row r="97" spans="1:8" x14ac:dyDescent="0.2">
      <c r="A97" s="512">
        <v>90</v>
      </c>
      <c r="B97" s="506">
        <f t="shared" si="6"/>
        <v>14.71</v>
      </c>
      <c r="C97" s="507">
        <f t="shared" si="8"/>
        <v>47.44</v>
      </c>
      <c r="D97" s="508">
        <v>30089</v>
      </c>
      <c r="E97" s="509">
        <v>14380</v>
      </c>
      <c r="F97" s="508">
        <f t="shared" si="9"/>
        <v>39599</v>
      </c>
      <c r="G97" s="510">
        <f t="shared" si="7"/>
        <v>28183</v>
      </c>
      <c r="H97" s="511">
        <v>1230</v>
      </c>
    </row>
    <row r="98" spans="1:8" x14ac:dyDescent="0.2">
      <c r="A98" s="512">
        <v>91</v>
      </c>
      <c r="B98" s="506">
        <f t="shared" si="6"/>
        <v>14.75</v>
      </c>
      <c r="C98" s="507">
        <f t="shared" si="8"/>
        <v>47.54</v>
      </c>
      <c r="D98" s="508">
        <v>30089</v>
      </c>
      <c r="E98" s="509">
        <v>14380</v>
      </c>
      <c r="F98" s="508">
        <f t="shared" si="9"/>
        <v>39498</v>
      </c>
      <c r="G98" s="510">
        <f t="shared" si="7"/>
        <v>28109</v>
      </c>
      <c r="H98" s="511">
        <v>1230</v>
      </c>
    </row>
    <row r="99" spans="1:8" x14ac:dyDescent="0.2">
      <c r="A99" s="512">
        <v>92</v>
      </c>
      <c r="B99" s="506">
        <f t="shared" si="6"/>
        <v>14.79</v>
      </c>
      <c r="C99" s="507">
        <f t="shared" si="8"/>
        <v>47.64</v>
      </c>
      <c r="D99" s="508">
        <v>30089</v>
      </c>
      <c r="E99" s="509">
        <v>14380</v>
      </c>
      <c r="F99" s="508">
        <f t="shared" si="9"/>
        <v>39397</v>
      </c>
      <c r="G99" s="510">
        <f t="shared" si="7"/>
        <v>28035</v>
      </c>
      <c r="H99" s="511">
        <v>1230</v>
      </c>
    </row>
    <row r="100" spans="1:8" x14ac:dyDescent="0.2">
      <c r="A100" s="512">
        <v>93</v>
      </c>
      <c r="B100" s="506">
        <f t="shared" si="6"/>
        <v>14.83</v>
      </c>
      <c r="C100" s="507">
        <f t="shared" si="8"/>
        <v>47.73</v>
      </c>
      <c r="D100" s="508">
        <v>30089</v>
      </c>
      <c r="E100" s="509">
        <v>14380</v>
      </c>
      <c r="F100" s="508">
        <f t="shared" si="9"/>
        <v>39298</v>
      </c>
      <c r="G100" s="510">
        <f t="shared" si="7"/>
        <v>27962</v>
      </c>
      <c r="H100" s="511">
        <v>1230</v>
      </c>
    </row>
    <row r="101" spans="1:8" x14ac:dyDescent="0.2">
      <c r="A101" s="512">
        <v>94</v>
      </c>
      <c r="B101" s="506">
        <f t="shared" si="6"/>
        <v>14.87</v>
      </c>
      <c r="C101" s="507">
        <f t="shared" si="8"/>
        <v>47.81</v>
      </c>
      <c r="D101" s="508">
        <v>30089</v>
      </c>
      <c r="E101" s="509">
        <v>14380</v>
      </c>
      <c r="F101" s="508">
        <f t="shared" si="9"/>
        <v>39201</v>
      </c>
      <c r="G101" s="510">
        <f t="shared" si="7"/>
        <v>27891</v>
      </c>
      <c r="H101" s="511">
        <v>1230</v>
      </c>
    </row>
    <row r="102" spans="1:8" x14ac:dyDescent="0.2">
      <c r="A102" s="512">
        <v>95</v>
      </c>
      <c r="B102" s="506">
        <f t="shared" si="6"/>
        <v>14.91</v>
      </c>
      <c r="C102" s="507">
        <f t="shared" si="8"/>
        <v>47.89</v>
      </c>
      <c r="D102" s="508">
        <v>30089</v>
      </c>
      <c r="E102" s="509">
        <v>14380</v>
      </c>
      <c r="F102" s="508">
        <f t="shared" si="9"/>
        <v>39104</v>
      </c>
      <c r="G102" s="510">
        <f t="shared" si="7"/>
        <v>27820</v>
      </c>
      <c r="H102" s="511">
        <v>1230</v>
      </c>
    </row>
    <row r="103" spans="1:8" x14ac:dyDescent="0.2">
      <c r="A103" s="512">
        <v>96</v>
      </c>
      <c r="B103" s="506">
        <f t="shared" si="6"/>
        <v>14.95</v>
      </c>
      <c r="C103" s="507">
        <f t="shared" si="8"/>
        <v>47.96</v>
      </c>
      <c r="D103" s="508">
        <v>30089</v>
      </c>
      <c r="E103" s="509">
        <v>14380</v>
      </c>
      <c r="F103" s="508">
        <f t="shared" si="9"/>
        <v>39008</v>
      </c>
      <c r="G103" s="510">
        <f t="shared" si="7"/>
        <v>27750</v>
      </c>
      <c r="H103" s="511">
        <v>1230</v>
      </c>
    </row>
    <row r="104" spans="1:8" x14ac:dyDescent="0.2">
      <c r="A104" s="512">
        <v>97</v>
      </c>
      <c r="B104" s="506">
        <f t="shared" si="6"/>
        <v>14.99</v>
      </c>
      <c r="C104" s="507">
        <f t="shared" si="8"/>
        <v>48.03</v>
      </c>
      <c r="D104" s="508">
        <v>30089</v>
      </c>
      <c r="E104" s="509">
        <v>14380</v>
      </c>
      <c r="F104" s="508">
        <f t="shared" si="9"/>
        <v>38914</v>
      </c>
      <c r="G104" s="510">
        <f t="shared" si="7"/>
        <v>27680</v>
      </c>
      <c r="H104" s="511">
        <v>1230</v>
      </c>
    </row>
    <row r="105" spans="1:8" x14ac:dyDescent="0.2">
      <c r="A105" s="512">
        <v>98</v>
      </c>
      <c r="B105" s="506">
        <f t="shared" si="6"/>
        <v>15.03</v>
      </c>
      <c r="C105" s="507">
        <f t="shared" si="8"/>
        <v>48.1</v>
      </c>
      <c r="D105" s="508">
        <v>30089</v>
      </c>
      <c r="E105" s="509">
        <v>14380</v>
      </c>
      <c r="F105" s="508">
        <f t="shared" si="9"/>
        <v>38819</v>
      </c>
      <c r="G105" s="510">
        <f t="shared" si="7"/>
        <v>27611</v>
      </c>
      <c r="H105" s="511">
        <v>1230</v>
      </c>
    </row>
    <row r="106" spans="1:8" x14ac:dyDescent="0.2">
      <c r="A106" s="512">
        <v>99</v>
      </c>
      <c r="B106" s="506">
        <f t="shared" si="6"/>
        <v>15.07</v>
      </c>
      <c r="C106" s="507">
        <f t="shared" si="8"/>
        <v>48.15</v>
      </c>
      <c r="D106" s="508">
        <v>30089</v>
      </c>
      <c r="E106" s="509">
        <v>14380</v>
      </c>
      <c r="F106" s="508">
        <f t="shared" si="9"/>
        <v>38727</v>
      </c>
      <c r="G106" s="510">
        <f t="shared" si="7"/>
        <v>27543</v>
      </c>
      <c r="H106" s="511">
        <v>1230</v>
      </c>
    </row>
    <row r="107" spans="1:8" x14ac:dyDescent="0.2">
      <c r="A107" s="512">
        <v>100</v>
      </c>
      <c r="B107" s="506">
        <v>15.35</v>
      </c>
      <c r="C107" s="513">
        <v>48.2</v>
      </c>
      <c r="D107" s="508">
        <v>30089</v>
      </c>
      <c r="E107" s="509">
        <v>14380</v>
      </c>
      <c r="F107" s="508">
        <f t="shared" si="9"/>
        <v>38127</v>
      </c>
      <c r="G107" s="510">
        <f t="shared" si="7"/>
        <v>27102</v>
      </c>
      <c r="H107" s="511">
        <v>1230</v>
      </c>
    </row>
    <row r="108" spans="1:8" x14ac:dyDescent="0.2">
      <c r="A108" s="512">
        <v>101</v>
      </c>
      <c r="B108" s="506">
        <v>15.35</v>
      </c>
      <c r="C108" s="513">
        <v>48.2</v>
      </c>
      <c r="D108" s="508">
        <v>30089</v>
      </c>
      <c r="E108" s="509">
        <v>14380</v>
      </c>
      <c r="F108" s="508">
        <f t="shared" si="9"/>
        <v>38127</v>
      </c>
      <c r="G108" s="510">
        <f t="shared" si="7"/>
        <v>27102</v>
      </c>
      <c r="H108" s="511">
        <v>1230</v>
      </c>
    </row>
    <row r="109" spans="1:8" x14ac:dyDescent="0.2">
      <c r="A109" s="512">
        <v>102</v>
      </c>
      <c r="B109" s="506">
        <v>15.35</v>
      </c>
      <c r="C109" s="513">
        <v>48.2</v>
      </c>
      <c r="D109" s="508">
        <v>30089</v>
      </c>
      <c r="E109" s="509">
        <v>14380</v>
      </c>
      <c r="F109" s="508">
        <f t="shared" si="9"/>
        <v>38127</v>
      </c>
      <c r="G109" s="510">
        <f t="shared" si="7"/>
        <v>27102</v>
      </c>
      <c r="H109" s="511">
        <v>1230</v>
      </c>
    </row>
    <row r="110" spans="1:8" x14ac:dyDescent="0.2">
      <c r="A110" s="512">
        <v>103</v>
      </c>
      <c r="B110" s="506">
        <v>15.35</v>
      </c>
      <c r="C110" s="513">
        <v>48.2</v>
      </c>
      <c r="D110" s="508">
        <v>30089</v>
      </c>
      <c r="E110" s="509">
        <v>14380</v>
      </c>
      <c r="F110" s="508">
        <f t="shared" si="9"/>
        <v>38127</v>
      </c>
      <c r="G110" s="510">
        <f t="shared" si="7"/>
        <v>27102</v>
      </c>
      <c r="H110" s="511">
        <v>1230</v>
      </c>
    </row>
    <row r="111" spans="1:8" x14ac:dyDescent="0.2">
      <c r="A111" s="512">
        <v>104</v>
      </c>
      <c r="B111" s="506">
        <v>15.35</v>
      </c>
      <c r="C111" s="513">
        <v>48.2</v>
      </c>
      <c r="D111" s="508">
        <v>30089</v>
      </c>
      <c r="E111" s="509">
        <v>14380</v>
      </c>
      <c r="F111" s="508">
        <f t="shared" si="9"/>
        <v>38127</v>
      </c>
      <c r="G111" s="510">
        <f t="shared" si="7"/>
        <v>27102</v>
      </c>
      <c r="H111" s="511">
        <v>1230</v>
      </c>
    </row>
    <row r="112" spans="1:8" x14ac:dyDescent="0.2">
      <c r="A112" s="512">
        <v>105</v>
      </c>
      <c r="B112" s="506">
        <v>15.35</v>
      </c>
      <c r="C112" s="513">
        <v>48.2</v>
      </c>
      <c r="D112" s="508">
        <v>30089</v>
      </c>
      <c r="E112" s="509">
        <v>14380</v>
      </c>
      <c r="F112" s="508">
        <f t="shared" si="9"/>
        <v>38127</v>
      </c>
      <c r="G112" s="510">
        <f t="shared" si="7"/>
        <v>27102</v>
      </c>
      <c r="H112" s="511">
        <v>1230</v>
      </c>
    </row>
    <row r="113" spans="1:8" x14ac:dyDescent="0.2">
      <c r="A113" s="512">
        <v>106</v>
      </c>
      <c r="B113" s="506">
        <v>15.35</v>
      </c>
      <c r="C113" s="513">
        <v>48.2</v>
      </c>
      <c r="D113" s="508">
        <v>30089</v>
      </c>
      <c r="E113" s="509">
        <v>14380</v>
      </c>
      <c r="F113" s="508">
        <f t="shared" si="9"/>
        <v>38127</v>
      </c>
      <c r="G113" s="510">
        <f t="shared" si="7"/>
        <v>27102</v>
      </c>
      <c r="H113" s="511">
        <v>1230</v>
      </c>
    </row>
    <row r="114" spans="1:8" x14ac:dyDescent="0.2">
      <c r="A114" s="512">
        <v>107</v>
      </c>
      <c r="B114" s="506">
        <v>15.35</v>
      </c>
      <c r="C114" s="513">
        <v>48.2</v>
      </c>
      <c r="D114" s="508">
        <v>30089</v>
      </c>
      <c r="E114" s="509">
        <v>14380</v>
      </c>
      <c r="F114" s="508">
        <f t="shared" si="9"/>
        <v>38127</v>
      </c>
      <c r="G114" s="510">
        <f t="shared" si="7"/>
        <v>27102</v>
      </c>
      <c r="H114" s="511">
        <v>1230</v>
      </c>
    </row>
    <row r="115" spans="1:8" x14ac:dyDescent="0.2">
      <c r="A115" s="512">
        <v>108</v>
      </c>
      <c r="B115" s="506">
        <v>15.35</v>
      </c>
      <c r="C115" s="513">
        <v>48.2</v>
      </c>
      <c r="D115" s="508">
        <v>30089</v>
      </c>
      <c r="E115" s="509">
        <v>14380</v>
      </c>
      <c r="F115" s="508">
        <f t="shared" si="9"/>
        <v>38127</v>
      </c>
      <c r="G115" s="510">
        <f t="shared" si="7"/>
        <v>27102</v>
      </c>
      <c r="H115" s="511">
        <v>1230</v>
      </c>
    </row>
    <row r="116" spans="1:8" x14ac:dyDescent="0.2">
      <c r="A116" s="512">
        <v>109</v>
      </c>
      <c r="B116" s="506">
        <v>15.35</v>
      </c>
      <c r="C116" s="513">
        <v>48.2</v>
      </c>
      <c r="D116" s="508">
        <v>30089</v>
      </c>
      <c r="E116" s="509">
        <v>14380</v>
      </c>
      <c r="F116" s="508">
        <f t="shared" si="9"/>
        <v>38127</v>
      </c>
      <c r="G116" s="510">
        <f t="shared" si="7"/>
        <v>27102</v>
      </c>
      <c r="H116" s="511">
        <v>1230</v>
      </c>
    </row>
    <row r="117" spans="1:8" x14ac:dyDescent="0.2">
      <c r="A117" s="512">
        <v>110</v>
      </c>
      <c r="B117" s="506">
        <v>15.35</v>
      </c>
      <c r="C117" s="513">
        <v>48.2</v>
      </c>
      <c r="D117" s="508">
        <v>30089</v>
      </c>
      <c r="E117" s="509">
        <v>14380</v>
      </c>
      <c r="F117" s="508">
        <f t="shared" si="9"/>
        <v>38127</v>
      </c>
      <c r="G117" s="510">
        <f t="shared" si="7"/>
        <v>27102</v>
      </c>
      <c r="H117" s="511">
        <v>1230</v>
      </c>
    </row>
    <row r="118" spans="1:8" x14ac:dyDescent="0.2">
      <c r="A118" s="512">
        <v>111</v>
      </c>
      <c r="B118" s="506">
        <v>15.35</v>
      </c>
      <c r="C118" s="513">
        <v>48.2</v>
      </c>
      <c r="D118" s="508">
        <v>30089</v>
      </c>
      <c r="E118" s="509">
        <v>14380</v>
      </c>
      <c r="F118" s="508">
        <f t="shared" si="9"/>
        <v>38127</v>
      </c>
      <c r="G118" s="510">
        <f t="shared" si="7"/>
        <v>27102</v>
      </c>
      <c r="H118" s="511">
        <v>1230</v>
      </c>
    </row>
    <row r="119" spans="1:8" x14ac:dyDescent="0.2">
      <c r="A119" s="512">
        <v>112</v>
      </c>
      <c r="B119" s="506">
        <v>15.35</v>
      </c>
      <c r="C119" s="513">
        <v>48.2</v>
      </c>
      <c r="D119" s="508">
        <v>30089</v>
      </c>
      <c r="E119" s="509">
        <v>14380</v>
      </c>
      <c r="F119" s="508">
        <f t="shared" si="9"/>
        <v>38127</v>
      </c>
      <c r="G119" s="510">
        <f t="shared" si="7"/>
        <v>27102</v>
      </c>
      <c r="H119" s="511">
        <v>1230</v>
      </c>
    </row>
    <row r="120" spans="1:8" x14ac:dyDescent="0.2">
      <c r="A120" s="512">
        <v>113</v>
      </c>
      <c r="B120" s="506">
        <v>15.35</v>
      </c>
      <c r="C120" s="513">
        <v>48.2</v>
      </c>
      <c r="D120" s="508">
        <v>30089</v>
      </c>
      <c r="E120" s="509">
        <v>14380</v>
      </c>
      <c r="F120" s="508">
        <f t="shared" si="9"/>
        <v>38127</v>
      </c>
      <c r="G120" s="510">
        <f t="shared" si="7"/>
        <v>27102</v>
      </c>
      <c r="H120" s="511">
        <v>1230</v>
      </c>
    </row>
    <row r="121" spans="1:8" x14ac:dyDescent="0.2">
      <c r="A121" s="512">
        <v>114</v>
      </c>
      <c r="B121" s="506">
        <v>15.35</v>
      </c>
      <c r="C121" s="513">
        <v>48.2</v>
      </c>
      <c r="D121" s="508">
        <v>30089</v>
      </c>
      <c r="E121" s="509">
        <v>14380</v>
      </c>
      <c r="F121" s="508">
        <f t="shared" si="9"/>
        <v>38127</v>
      </c>
      <c r="G121" s="510">
        <f t="shared" si="7"/>
        <v>27102</v>
      </c>
      <c r="H121" s="511">
        <v>1230</v>
      </c>
    </row>
    <row r="122" spans="1:8" x14ac:dyDescent="0.2">
      <c r="A122" s="512">
        <v>115</v>
      </c>
      <c r="B122" s="506">
        <v>15.35</v>
      </c>
      <c r="C122" s="513">
        <v>48.2</v>
      </c>
      <c r="D122" s="508">
        <v>30089</v>
      </c>
      <c r="E122" s="509">
        <v>14380</v>
      </c>
      <c r="F122" s="508">
        <f t="shared" si="9"/>
        <v>38127</v>
      </c>
      <c r="G122" s="510">
        <f t="shared" si="7"/>
        <v>27102</v>
      </c>
      <c r="H122" s="511">
        <v>1230</v>
      </c>
    </row>
    <row r="123" spans="1:8" x14ac:dyDescent="0.2">
      <c r="A123" s="512">
        <v>116</v>
      </c>
      <c r="B123" s="506">
        <v>15.35</v>
      </c>
      <c r="C123" s="513">
        <v>48.2</v>
      </c>
      <c r="D123" s="508">
        <v>30089</v>
      </c>
      <c r="E123" s="509">
        <v>14380</v>
      </c>
      <c r="F123" s="508">
        <f t="shared" si="9"/>
        <v>38127</v>
      </c>
      <c r="G123" s="510">
        <f t="shared" si="7"/>
        <v>27102</v>
      </c>
      <c r="H123" s="511">
        <v>1230</v>
      </c>
    </row>
    <row r="124" spans="1:8" x14ac:dyDescent="0.2">
      <c r="A124" s="512">
        <v>117</v>
      </c>
      <c r="B124" s="506">
        <v>15.35</v>
      </c>
      <c r="C124" s="513">
        <v>48.2</v>
      </c>
      <c r="D124" s="508">
        <v>30089</v>
      </c>
      <c r="E124" s="509">
        <v>14380</v>
      </c>
      <c r="F124" s="508">
        <f t="shared" si="9"/>
        <v>38127</v>
      </c>
      <c r="G124" s="510">
        <f t="shared" si="7"/>
        <v>27102</v>
      </c>
      <c r="H124" s="511">
        <v>1230</v>
      </c>
    </row>
    <row r="125" spans="1:8" x14ac:dyDescent="0.2">
      <c r="A125" s="512">
        <v>118</v>
      </c>
      <c r="B125" s="506">
        <v>15.35</v>
      </c>
      <c r="C125" s="513">
        <v>48.2</v>
      </c>
      <c r="D125" s="508">
        <v>30089</v>
      </c>
      <c r="E125" s="509">
        <v>14380</v>
      </c>
      <c r="F125" s="508">
        <f t="shared" si="9"/>
        <v>38127</v>
      </c>
      <c r="G125" s="510">
        <f t="shared" si="7"/>
        <v>27102</v>
      </c>
      <c r="H125" s="511">
        <v>1230</v>
      </c>
    </row>
    <row r="126" spans="1:8" x14ac:dyDescent="0.2">
      <c r="A126" s="512">
        <v>119</v>
      </c>
      <c r="B126" s="506">
        <v>15.35</v>
      </c>
      <c r="C126" s="513">
        <v>48.2</v>
      </c>
      <c r="D126" s="508">
        <v>30089</v>
      </c>
      <c r="E126" s="509">
        <v>14380</v>
      </c>
      <c r="F126" s="508">
        <f t="shared" si="9"/>
        <v>38127</v>
      </c>
      <c r="G126" s="510">
        <f t="shared" si="7"/>
        <v>27102</v>
      </c>
      <c r="H126" s="511">
        <v>1230</v>
      </c>
    </row>
    <row r="127" spans="1:8" x14ac:dyDescent="0.2">
      <c r="A127" s="512">
        <v>120</v>
      </c>
      <c r="B127" s="506">
        <v>15.35</v>
      </c>
      <c r="C127" s="513">
        <v>48.2</v>
      </c>
      <c r="D127" s="508">
        <v>30089</v>
      </c>
      <c r="E127" s="509">
        <v>14380</v>
      </c>
      <c r="F127" s="508">
        <f t="shared" si="9"/>
        <v>38127</v>
      </c>
      <c r="G127" s="510">
        <f t="shared" si="7"/>
        <v>27102</v>
      </c>
      <c r="H127" s="511">
        <v>1230</v>
      </c>
    </row>
    <row r="128" spans="1:8" x14ac:dyDescent="0.2">
      <c r="A128" s="512">
        <v>121</v>
      </c>
      <c r="B128" s="506">
        <v>15.35</v>
      </c>
      <c r="C128" s="513">
        <v>48.2</v>
      </c>
      <c r="D128" s="508">
        <v>30089</v>
      </c>
      <c r="E128" s="509">
        <v>14380</v>
      </c>
      <c r="F128" s="508">
        <f t="shared" si="9"/>
        <v>38127</v>
      </c>
      <c r="G128" s="510">
        <f t="shared" si="7"/>
        <v>27102</v>
      </c>
      <c r="H128" s="511">
        <v>1230</v>
      </c>
    </row>
    <row r="129" spans="1:8" x14ac:dyDescent="0.2">
      <c r="A129" s="512">
        <v>122</v>
      </c>
      <c r="B129" s="506">
        <v>15.35</v>
      </c>
      <c r="C129" s="513">
        <v>48.2</v>
      </c>
      <c r="D129" s="508">
        <v>30089</v>
      </c>
      <c r="E129" s="509">
        <v>14380</v>
      </c>
      <c r="F129" s="508">
        <f t="shared" si="9"/>
        <v>38127</v>
      </c>
      <c r="G129" s="510">
        <f t="shared" si="7"/>
        <v>27102</v>
      </c>
      <c r="H129" s="511">
        <v>1230</v>
      </c>
    </row>
    <row r="130" spans="1:8" x14ac:dyDescent="0.2">
      <c r="A130" s="512">
        <v>123</v>
      </c>
      <c r="B130" s="506">
        <v>15.35</v>
      </c>
      <c r="C130" s="513">
        <v>48.2</v>
      </c>
      <c r="D130" s="508">
        <v>30089</v>
      </c>
      <c r="E130" s="509">
        <v>14380</v>
      </c>
      <c r="F130" s="508">
        <f t="shared" si="9"/>
        <v>38127</v>
      </c>
      <c r="G130" s="510">
        <f t="shared" si="7"/>
        <v>27102</v>
      </c>
      <c r="H130" s="511">
        <v>1230</v>
      </c>
    </row>
    <row r="131" spans="1:8" x14ac:dyDescent="0.2">
      <c r="A131" s="512">
        <v>124</v>
      </c>
      <c r="B131" s="506">
        <v>15.35</v>
      </c>
      <c r="C131" s="513">
        <v>48.2</v>
      </c>
      <c r="D131" s="508">
        <v>30089</v>
      </c>
      <c r="E131" s="509">
        <v>14380</v>
      </c>
      <c r="F131" s="508">
        <f t="shared" si="9"/>
        <v>38127</v>
      </c>
      <c r="G131" s="510">
        <f t="shared" si="7"/>
        <v>27102</v>
      </c>
      <c r="H131" s="511">
        <v>1230</v>
      </c>
    </row>
    <row r="132" spans="1:8" x14ac:dyDescent="0.2">
      <c r="A132" s="512">
        <v>125</v>
      </c>
      <c r="B132" s="506">
        <v>15.35</v>
      </c>
      <c r="C132" s="513">
        <v>48.2</v>
      </c>
      <c r="D132" s="508">
        <v>30089</v>
      </c>
      <c r="E132" s="509">
        <v>14380</v>
      </c>
      <c r="F132" s="508">
        <f t="shared" si="9"/>
        <v>38127</v>
      </c>
      <c r="G132" s="510">
        <f t="shared" si="7"/>
        <v>27102</v>
      </c>
      <c r="H132" s="511">
        <v>1230</v>
      </c>
    </row>
    <row r="133" spans="1:8" x14ac:dyDescent="0.2">
      <c r="A133" s="512">
        <v>126</v>
      </c>
      <c r="B133" s="506">
        <v>15.35</v>
      </c>
      <c r="C133" s="513">
        <v>48.2</v>
      </c>
      <c r="D133" s="508">
        <v>30089</v>
      </c>
      <c r="E133" s="509">
        <v>14380</v>
      </c>
      <c r="F133" s="508">
        <f t="shared" si="9"/>
        <v>38127</v>
      </c>
      <c r="G133" s="510">
        <f t="shared" si="7"/>
        <v>27102</v>
      </c>
      <c r="H133" s="511">
        <v>1230</v>
      </c>
    </row>
    <row r="134" spans="1:8" x14ac:dyDescent="0.2">
      <c r="A134" s="512">
        <v>127</v>
      </c>
      <c r="B134" s="506">
        <v>15.35</v>
      </c>
      <c r="C134" s="513">
        <v>48.2</v>
      </c>
      <c r="D134" s="508">
        <v>30089</v>
      </c>
      <c r="E134" s="509">
        <v>14380</v>
      </c>
      <c r="F134" s="508">
        <f t="shared" si="9"/>
        <v>38127</v>
      </c>
      <c r="G134" s="510">
        <f t="shared" si="7"/>
        <v>27102</v>
      </c>
      <c r="H134" s="511">
        <v>1230</v>
      </c>
    </row>
    <row r="135" spans="1:8" x14ac:dyDescent="0.2">
      <c r="A135" s="512">
        <v>128</v>
      </c>
      <c r="B135" s="506">
        <v>15.35</v>
      </c>
      <c r="C135" s="513">
        <v>48.2</v>
      </c>
      <c r="D135" s="508">
        <v>30089</v>
      </c>
      <c r="E135" s="509">
        <v>14380</v>
      </c>
      <c r="F135" s="508">
        <f t="shared" si="9"/>
        <v>38127</v>
      </c>
      <c r="G135" s="510">
        <f t="shared" si="7"/>
        <v>27102</v>
      </c>
      <c r="H135" s="511">
        <v>1230</v>
      </c>
    </row>
    <row r="136" spans="1:8" x14ac:dyDescent="0.2">
      <c r="A136" s="512">
        <v>129</v>
      </c>
      <c r="B136" s="506">
        <v>15.35</v>
      </c>
      <c r="C136" s="513">
        <v>48.2</v>
      </c>
      <c r="D136" s="508">
        <v>30089</v>
      </c>
      <c r="E136" s="509">
        <v>14380</v>
      </c>
      <c r="F136" s="508">
        <f t="shared" si="9"/>
        <v>38127</v>
      </c>
      <c r="G136" s="510">
        <f t="shared" si="7"/>
        <v>27102</v>
      </c>
      <c r="H136" s="511">
        <v>1230</v>
      </c>
    </row>
    <row r="137" spans="1:8" x14ac:dyDescent="0.2">
      <c r="A137" s="512">
        <v>130</v>
      </c>
      <c r="B137" s="506">
        <v>15.35</v>
      </c>
      <c r="C137" s="513">
        <v>48.2</v>
      </c>
      <c r="D137" s="508">
        <v>30089</v>
      </c>
      <c r="E137" s="509">
        <v>14380</v>
      </c>
      <c r="F137" s="508">
        <f t="shared" si="9"/>
        <v>38127</v>
      </c>
      <c r="G137" s="510">
        <f t="shared" si="7"/>
        <v>27102</v>
      </c>
      <c r="H137" s="511">
        <v>1230</v>
      </c>
    </row>
    <row r="138" spans="1:8" x14ac:dyDescent="0.2">
      <c r="A138" s="499">
        <v>131</v>
      </c>
      <c r="B138" s="506">
        <v>15.35</v>
      </c>
      <c r="C138" s="507">
        <v>48.2</v>
      </c>
      <c r="D138" s="508">
        <v>30089</v>
      </c>
      <c r="E138" s="509">
        <v>14380</v>
      </c>
      <c r="F138" s="508">
        <f t="shared" si="9"/>
        <v>38127</v>
      </c>
      <c r="G138" s="510">
        <f t="shared" si="7"/>
        <v>27102</v>
      </c>
      <c r="H138" s="511">
        <v>1230</v>
      </c>
    </row>
    <row r="139" spans="1:8" x14ac:dyDescent="0.2">
      <c r="A139" s="512">
        <v>132</v>
      </c>
      <c r="B139" s="506">
        <v>15.35</v>
      </c>
      <c r="C139" s="513">
        <v>48.2</v>
      </c>
      <c r="D139" s="508">
        <v>30089</v>
      </c>
      <c r="E139" s="509">
        <v>14380</v>
      </c>
      <c r="F139" s="508">
        <f t="shared" si="9"/>
        <v>38127</v>
      </c>
      <c r="G139" s="510">
        <f t="shared" si="7"/>
        <v>27102</v>
      </c>
      <c r="H139" s="511">
        <v>1230</v>
      </c>
    </row>
    <row r="140" spans="1:8" ht="13.5" thickBot="1" x14ac:dyDescent="0.25">
      <c r="A140" s="514">
        <v>133</v>
      </c>
      <c r="B140" s="515">
        <v>15.35</v>
      </c>
      <c r="C140" s="516">
        <v>48.2</v>
      </c>
      <c r="D140" s="517">
        <v>30089</v>
      </c>
      <c r="E140" s="518">
        <v>14380</v>
      </c>
      <c r="F140" s="517">
        <f t="shared" si="9"/>
        <v>38127</v>
      </c>
      <c r="G140" s="519">
        <f t="shared" si="7"/>
        <v>27102</v>
      </c>
      <c r="H140" s="520">
        <v>1230</v>
      </c>
    </row>
  </sheetData>
  <mergeCells count="2">
    <mergeCell ref="A13:B13"/>
    <mergeCell ref="G14:H14"/>
  </mergeCells>
  <pageMargins left="0.59055118110236227" right="0.39370078740157483" top="0.98425196850393704" bottom="0.98425196850393704" header="0.51181102362204722" footer="0.51181102362204722"/>
  <pageSetup paperSize="9" scale="98" fitToHeight="10" orientation="portrait" r:id="rId1"/>
  <headerFooter alignWithMargins="0">
    <oddHeader>&amp;LKrajský úřad Plzeňského kraje&amp;R3. 3. 2017</oddHeader>
    <oddFooter>Stránka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9"/>
  <sheetViews>
    <sheetView workbookViewId="0">
      <pane ySplit="15" topLeftCell="A318" activePane="bottomLeft" state="frozenSplit"/>
      <selection activeCell="J36" sqref="J36"/>
      <selection pane="bottomLeft" activeCell="A328" sqref="A328:XFD328"/>
    </sheetView>
  </sheetViews>
  <sheetFormatPr defaultRowHeight="12.75" x14ac:dyDescent="0.2"/>
  <cols>
    <col min="1" max="1" width="10" style="343" customWidth="1"/>
    <col min="2" max="2" width="9.5703125" style="343" customWidth="1"/>
    <col min="3" max="3" width="10.85546875" style="343" customWidth="1"/>
    <col min="4" max="4" width="13.42578125" style="343" customWidth="1"/>
    <col min="5" max="5" width="13.5703125" style="343" customWidth="1"/>
    <col min="6" max="6" width="12.85546875" style="343" customWidth="1"/>
    <col min="7" max="7" width="11.140625" style="343" customWidth="1"/>
    <col min="8" max="8" width="10.7109375" style="343" customWidth="1"/>
    <col min="9" max="9" width="16.140625" style="343" customWidth="1"/>
    <col min="10" max="16384" width="9.140625" style="343"/>
  </cols>
  <sheetData>
    <row r="1" spans="1:9" x14ac:dyDescent="0.2">
      <c r="H1" s="343" t="s">
        <v>693</v>
      </c>
    </row>
    <row r="2" spans="1:9" ht="4.5" customHeight="1" x14ac:dyDescent="0.2"/>
    <row r="3" spans="1:9" ht="20.25" x14ac:dyDescent="0.3">
      <c r="A3" s="344" t="s">
        <v>667</v>
      </c>
      <c r="C3" s="345"/>
      <c r="D3" s="345"/>
      <c r="E3" s="345"/>
      <c r="F3" s="346"/>
      <c r="G3" s="346"/>
      <c r="H3" s="347"/>
      <c r="I3" s="347"/>
    </row>
    <row r="4" spans="1:9" ht="15" x14ac:dyDescent="0.25">
      <c r="A4" s="458" t="s">
        <v>694</v>
      </c>
      <c r="B4" s="349"/>
      <c r="C4" s="349"/>
      <c r="D4" s="349"/>
      <c r="E4" s="349"/>
      <c r="F4" s="349"/>
      <c r="G4" s="349"/>
      <c r="I4" s="347"/>
    </row>
    <row r="5" spans="1:9" ht="5.25" customHeight="1" x14ac:dyDescent="0.25">
      <c r="A5" s="458"/>
      <c r="B5" s="349"/>
      <c r="C5" s="349"/>
      <c r="D5" s="349"/>
      <c r="E5" s="349"/>
      <c r="F5" s="349"/>
      <c r="G5" s="349"/>
      <c r="I5" s="347"/>
    </row>
    <row r="6" spans="1:9" ht="15.75" x14ac:dyDescent="0.25">
      <c r="A6" s="350"/>
      <c r="B6" s="351"/>
      <c r="C6" s="352" t="s">
        <v>695</v>
      </c>
      <c r="E6" s="353" t="s">
        <v>8</v>
      </c>
      <c r="I6" s="347"/>
    </row>
    <row r="7" spans="1:9" ht="15.75" x14ac:dyDescent="0.25">
      <c r="A7" s="354" t="s">
        <v>696</v>
      </c>
      <c r="B7" s="351"/>
      <c r="C7" s="355">
        <v>14.5</v>
      </c>
      <c r="D7" s="356"/>
      <c r="E7" s="355"/>
      <c r="I7" s="347"/>
    </row>
    <row r="8" spans="1:9" ht="15.75" x14ac:dyDescent="0.25">
      <c r="A8" s="354" t="s">
        <v>697</v>
      </c>
      <c r="B8" s="351"/>
      <c r="C8" s="355" t="s">
        <v>79</v>
      </c>
      <c r="D8" s="356"/>
      <c r="E8" s="355"/>
      <c r="I8" s="347"/>
    </row>
    <row r="9" spans="1:9" ht="15.75" x14ac:dyDescent="0.25">
      <c r="A9" s="354" t="s">
        <v>698</v>
      </c>
      <c r="B9" s="351"/>
      <c r="C9" s="355" t="s">
        <v>82</v>
      </c>
      <c r="D9" s="356"/>
      <c r="E9" s="355"/>
      <c r="I9" s="347"/>
    </row>
    <row r="10" spans="1:9" ht="15.75" x14ac:dyDescent="0.25">
      <c r="A10" s="354" t="s">
        <v>699</v>
      </c>
      <c r="B10" s="351"/>
      <c r="C10" s="355" t="s">
        <v>84</v>
      </c>
      <c r="D10" s="356"/>
      <c r="E10" s="355"/>
      <c r="I10" s="347"/>
    </row>
    <row r="11" spans="1:9" ht="15.75" x14ac:dyDescent="0.25">
      <c r="A11" s="354" t="s">
        <v>700</v>
      </c>
      <c r="B11" s="351"/>
      <c r="C11" s="355" t="s">
        <v>86</v>
      </c>
      <c r="D11" s="356"/>
      <c r="E11" s="355"/>
      <c r="I11" s="347"/>
    </row>
    <row r="12" spans="1:9" ht="15.75" x14ac:dyDescent="0.25">
      <c r="A12" s="354" t="s">
        <v>701</v>
      </c>
      <c r="B12" s="351"/>
      <c r="C12" s="355">
        <v>20.47</v>
      </c>
      <c r="D12" s="356"/>
      <c r="E12" s="355"/>
      <c r="I12" s="347"/>
    </row>
    <row r="13" spans="1:9" ht="6" customHeight="1" thickBot="1" x14ac:dyDescent="0.25">
      <c r="A13" s="594"/>
      <c r="B13" s="594"/>
      <c r="C13" s="365"/>
      <c r="D13" s="366"/>
      <c r="E13" s="367"/>
      <c r="F13" s="367"/>
      <c r="G13" s="367"/>
      <c r="I13" s="347"/>
    </row>
    <row r="14" spans="1:9" ht="15.75" x14ac:dyDescent="0.2">
      <c r="A14" s="368"/>
      <c r="B14" s="369" t="s">
        <v>1</v>
      </c>
      <c r="C14" s="370"/>
      <c r="D14" s="369" t="s">
        <v>2</v>
      </c>
      <c r="E14" s="370"/>
      <c r="F14" s="371" t="s">
        <v>3</v>
      </c>
      <c r="G14" s="522"/>
      <c r="H14" s="370"/>
    </row>
    <row r="15" spans="1:9" ht="45.75" thickBot="1" x14ac:dyDescent="0.25">
      <c r="A15" s="372" t="s">
        <v>664</v>
      </c>
      <c r="B15" s="373" t="s">
        <v>7</v>
      </c>
      <c r="C15" s="374" t="s">
        <v>8</v>
      </c>
      <c r="D15" s="460" t="s">
        <v>9</v>
      </c>
      <c r="E15" s="376" t="s">
        <v>665</v>
      </c>
      <c r="F15" s="375" t="s">
        <v>3</v>
      </c>
      <c r="G15" s="377" t="s">
        <v>702</v>
      </c>
      <c r="H15" s="376" t="s">
        <v>13</v>
      </c>
    </row>
    <row r="16" spans="1:9" x14ac:dyDescent="0.2">
      <c r="A16" s="399" t="s">
        <v>703</v>
      </c>
      <c r="B16" s="400">
        <v>14.5</v>
      </c>
      <c r="C16" s="527"/>
      <c r="D16" s="381">
        <v>30089</v>
      </c>
      <c r="E16" s="382"/>
      <c r="F16" s="381">
        <f>ROUND(12*1.3614*(1/B16*D16)+H16,0)</f>
        <v>34828</v>
      </c>
      <c r="G16" s="463">
        <f>ROUND(12*(1/B16*D16),0)</f>
        <v>24901</v>
      </c>
      <c r="H16" s="384">
        <v>927</v>
      </c>
    </row>
    <row r="17" spans="1:8" x14ac:dyDescent="0.2">
      <c r="A17" s="378">
        <v>89</v>
      </c>
      <c r="B17" s="386">
        <f t="shared" ref="B17:B73" si="0">ROUND(-0.00000622*POWER(A17,3)+0.0009011*POWER(A17,2)+0.108211*A17+2.2,2)</f>
        <v>14.58</v>
      </c>
      <c r="C17" s="523"/>
      <c r="D17" s="388">
        <v>30089</v>
      </c>
      <c r="E17" s="524"/>
      <c r="F17" s="388">
        <f>ROUND(12*1.3614*(1/B17*D17)+H17,0)</f>
        <v>34642</v>
      </c>
      <c r="G17" s="466">
        <f t="shared" ref="G17:G80" si="1">ROUND(12*(1/B17*D17),0)</f>
        <v>24765</v>
      </c>
      <c r="H17" s="465">
        <v>927</v>
      </c>
    </row>
    <row r="18" spans="1:8" x14ac:dyDescent="0.2">
      <c r="A18" s="378">
        <v>90</v>
      </c>
      <c r="B18" s="386">
        <f t="shared" si="0"/>
        <v>14.7</v>
      </c>
      <c r="C18" s="523"/>
      <c r="D18" s="388">
        <v>30089</v>
      </c>
      <c r="E18" s="524"/>
      <c r="F18" s="388">
        <f t="shared" ref="F18:F81" si="2">ROUND(12*1.3614*(1/B18*D18)+H18,0)</f>
        <v>34366</v>
      </c>
      <c r="G18" s="466">
        <f t="shared" si="1"/>
        <v>24562</v>
      </c>
      <c r="H18" s="465">
        <v>927</v>
      </c>
    </row>
    <row r="19" spans="1:8" x14ac:dyDescent="0.2">
      <c r="A19" s="378">
        <v>91</v>
      </c>
      <c r="B19" s="386">
        <f t="shared" si="0"/>
        <v>14.82</v>
      </c>
      <c r="C19" s="523"/>
      <c r="D19" s="388">
        <v>30089</v>
      </c>
      <c r="E19" s="524"/>
      <c r="F19" s="388">
        <f t="shared" si="2"/>
        <v>34096</v>
      </c>
      <c r="G19" s="466">
        <f t="shared" si="1"/>
        <v>24364</v>
      </c>
      <c r="H19" s="465">
        <v>927</v>
      </c>
    </row>
    <row r="20" spans="1:8" x14ac:dyDescent="0.2">
      <c r="A20" s="378">
        <v>92</v>
      </c>
      <c r="B20" s="386">
        <f t="shared" si="0"/>
        <v>14.94</v>
      </c>
      <c r="C20" s="523"/>
      <c r="D20" s="388">
        <v>30089</v>
      </c>
      <c r="E20" s="524"/>
      <c r="F20" s="388">
        <f t="shared" si="2"/>
        <v>33829</v>
      </c>
      <c r="G20" s="466">
        <f t="shared" si="1"/>
        <v>24168</v>
      </c>
      <c r="H20" s="465">
        <v>927</v>
      </c>
    </row>
    <row r="21" spans="1:8" x14ac:dyDescent="0.2">
      <c r="A21" s="378">
        <v>93</v>
      </c>
      <c r="B21" s="386">
        <f t="shared" si="0"/>
        <v>15.05</v>
      </c>
      <c r="C21" s="523"/>
      <c r="D21" s="388">
        <v>30089</v>
      </c>
      <c r="E21" s="524"/>
      <c r="F21" s="388">
        <f t="shared" si="2"/>
        <v>33589</v>
      </c>
      <c r="G21" s="466">
        <f t="shared" si="1"/>
        <v>23991</v>
      </c>
      <c r="H21" s="465">
        <v>927</v>
      </c>
    </row>
    <row r="22" spans="1:8" x14ac:dyDescent="0.2">
      <c r="A22" s="378">
        <v>94</v>
      </c>
      <c r="B22" s="386">
        <f t="shared" si="0"/>
        <v>15.17</v>
      </c>
      <c r="C22" s="523"/>
      <c r="D22" s="388">
        <v>30089</v>
      </c>
      <c r="E22" s="524"/>
      <c r="F22" s="388">
        <f t="shared" si="2"/>
        <v>33330</v>
      </c>
      <c r="G22" s="466">
        <f t="shared" si="1"/>
        <v>23801</v>
      </c>
      <c r="H22" s="465">
        <v>927</v>
      </c>
    </row>
    <row r="23" spans="1:8" x14ac:dyDescent="0.2">
      <c r="A23" s="378">
        <v>95</v>
      </c>
      <c r="B23" s="386">
        <f t="shared" si="0"/>
        <v>15.28</v>
      </c>
      <c r="C23" s="523"/>
      <c r="D23" s="388">
        <v>30089</v>
      </c>
      <c r="E23" s="524"/>
      <c r="F23" s="388">
        <f t="shared" si="2"/>
        <v>33097</v>
      </c>
      <c r="G23" s="466">
        <f t="shared" si="1"/>
        <v>23630</v>
      </c>
      <c r="H23" s="465">
        <v>927</v>
      </c>
    </row>
    <row r="24" spans="1:8" x14ac:dyDescent="0.2">
      <c r="A24" s="378">
        <v>96</v>
      </c>
      <c r="B24" s="386">
        <f t="shared" si="0"/>
        <v>15.39</v>
      </c>
      <c r="C24" s="523"/>
      <c r="D24" s="388">
        <v>30089</v>
      </c>
      <c r="E24" s="524"/>
      <c r="F24" s="388">
        <f t="shared" si="2"/>
        <v>32867</v>
      </c>
      <c r="G24" s="466">
        <f t="shared" si="1"/>
        <v>23461</v>
      </c>
      <c r="H24" s="465">
        <v>927</v>
      </c>
    </row>
    <row r="25" spans="1:8" x14ac:dyDescent="0.2">
      <c r="A25" s="378">
        <v>97</v>
      </c>
      <c r="B25" s="386">
        <f t="shared" si="0"/>
        <v>15.5</v>
      </c>
      <c r="C25" s="523"/>
      <c r="D25" s="388">
        <v>30089</v>
      </c>
      <c r="E25" s="524"/>
      <c r="F25" s="388">
        <f t="shared" si="2"/>
        <v>32640</v>
      </c>
      <c r="G25" s="466">
        <f t="shared" si="1"/>
        <v>23295</v>
      </c>
      <c r="H25" s="465">
        <v>927</v>
      </c>
    </row>
    <row r="26" spans="1:8" x14ac:dyDescent="0.2">
      <c r="A26" s="378">
        <v>98</v>
      </c>
      <c r="B26" s="386">
        <f t="shared" si="0"/>
        <v>15.6</v>
      </c>
      <c r="C26" s="523"/>
      <c r="D26" s="388">
        <v>30089</v>
      </c>
      <c r="E26" s="524"/>
      <c r="F26" s="388">
        <f t="shared" si="2"/>
        <v>32437</v>
      </c>
      <c r="G26" s="466">
        <f t="shared" si="1"/>
        <v>23145</v>
      </c>
      <c r="H26" s="465">
        <v>927</v>
      </c>
    </row>
    <row r="27" spans="1:8" x14ac:dyDescent="0.2">
      <c r="A27" s="378">
        <v>99</v>
      </c>
      <c r="B27" s="386">
        <f t="shared" si="0"/>
        <v>15.71</v>
      </c>
      <c r="C27" s="523"/>
      <c r="D27" s="388">
        <v>30089</v>
      </c>
      <c r="E27" s="524"/>
      <c r="F27" s="388">
        <f t="shared" si="2"/>
        <v>32216</v>
      </c>
      <c r="G27" s="466">
        <f t="shared" si="1"/>
        <v>22983</v>
      </c>
      <c r="H27" s="465">
        <v>927</v>
      </c>
    </row>
    <row r="28" spans="1:8" x14ac:dyDescent="0.2">
      <c r="A28" s="378">
        <v>100</v>
      </c>
      <c r="B28" s="386">
        <f t="shared" si="0"/>
        <v>15.81</v>
      </c>
      <c r="C28" s="523"/>
      <c r="D28" s="388">
        <v>30089</v>
      </c>
      <c r="E28" s="524"/>
      <c r="F28" s="388">
        <f t="shared" si="2"/>
        <v>32019</v>
      </c>
      <c r="G28" s="466">
        <f t="shared" si="1"/>
        <v>22838</v>
      </c>
      <c r="H28" s="465">
        <v>927</v>
      </c>
    </row>
    <row r="29" spans="1:8" x14ac:dyDescent="0.2">
      <c r="A29" s="378">
        <v>101</v>
      </c>
      <c r="B29" s="386">
        <f t="shared" si="0"/>
        <v>15.91</v>
      </c>
      <c r="C29" s="523"/>
      <c r="D29" s="388">
        <v>30089</v>
      </c>
      <c r="E29" s="524"/>
      <c r="F29" s="388">
        <f t="shared" si="2"/>
        <v>31823</v>
      </c>
      <c r="G29" s="466">
        <f t="shared" si="1"/>
        <v>22694</v>
      </c>
      <c r="H29" s="465">
        <v>927</v>
      </c>
    </row>
    <row r="30" spans="1:8" x14ac:dyDescent="0.2">
      <c r="A30" s="378">
        <v>102</v>
      </c>
      <c r="B30" s="386">
        <f t="shared" si="0"/>
        <v>16.010000000000002</v>
      </c>
      <c r="C30" s="523"/>
      <c r="D30" s="388">
        <v>30089</v>
      </c>
      <c r="E30" s="524"/>
      <c r="F30" s="388">
        <f t="shared" si="2"/>
        <v>31630</v>
      </c>
      <c r="G30" s="466">
        <f t="shared" si="1"/>
        <v>22553</v>
      </c>
      <c r="H30" s="465">
        <v>927</v>
      </c>
    </row>
    <row r="31" spans="1:8" x14ac:dyDescent="0.2">
      <c r="A31" s="378">
        <v>103</v>
      </c>
      <c r="B31" s="386">
        <f t="shared" si="0"/>
        <v>16.11</v>
      </c>
      <c r="C31" s="523"/>
      <c r="D31" s="388">
        <v>30089</v>
      </c>
      <c r="E31" s="524"/>
      <c r="F31" s="388">
        <f t="shared" si="2"/>
        <v>31440</v>
      </c>
      <c r="G31" s="466">
        <f t="shared" si="1"/>
        <v>22413</v>
      </c>
      <c r="H31" s="465">
        <v>927</v>
      </c>
    </row>
    <row r="32" spans="1:8" x14ac:dyDescent="0.2">
      <c r="A32" s="378">
        <v>104</v>
      </c>
      <c r="B32" s="386">
        <f t="shared" si="0"/>
        <v>16.2</v>
      </c>
      <c r="C32" s="523"/>
      <c r="D32" s="388">
        <v>30089</v>
      </c>
      <c r="E32" s="524"/>
      <c r="F32" s="388">
        <f t="shared" si="2"/>
        <v>31270</v>
      </c>
      <c r="G32" s="466">
        <f t="shared" si="1"/>
        <v>22288</v>
      </c>
      <c r="H32" s="465">
        <v>927</v>
      </c>
    </row>
    <row r="33" spans="1:8" x14ac:dyDescent="0.2">
      <c r="A33" s="378">
        <v>105</v>
      </c>
      <c r="B33" s="386">
        <f t="shared" si="0"/>
        <v>16.3</v>
      </c>
      <c r="C33" s="523"/>
      <c r="D33" s="388">
        <v>30089</v>
      </c>
      <c r="E33" s="524"/>
      <c r="F33" s="388">
        <f t="shared" si="2"/>
        <v>31084</v>
      </c>
      <c r="G33" s="466">
        <f t="shared" si="1"/>
        <v>22151</v>
      </c>
      <c r="H33" s="465">
        <v>927</v>
      </c>
    </row>
    <row r="34" spans="1:8" x14ac:dyDescent="0.2">
      <c r="A34" s="378">
        <v>106</v>
      </c>
      <c r="B34" s="386">
        <f t="shared" si="0"/>
        <v>16.39</v>
      </c>
      <c r="C34" s="523"/>
      <c r="D34" s="388">
        <v>30089</v>
      </c>
      <c r="E34" s="524"/>
      <c r="F34" s="388">
        <f t="shared" si="2"/>
        <v>30918</v>
      </c>
      <c r="G34" s="466">
        <f t="shared" si="1"/>
        <v>22030</v>
      </c>
      <c r="H34" s="465">
        <v>927</v>
      </c>
    </row>
    <row r="35" spans="1:8" x14ac:dyDescent="0.2">
      <c r="A35" s="378">
        <v>107</v>
      </c>
      <c r="B35" s="386">
        <f t="shared" si="0"/>
        <v>16.48</v>
      </c>
      <c r="C35" s="523"/>
      <c r="D35" s="388">
        <v>30089</v>
      </c>
      <c r="E35" s="524"/>
      <c r="F35" s="388">
        <f t="shared" si="2"/>
        <v>30755</v>
      </c>
      <c r="G35" s="466">
        <f t="shared" si="1"/>
        <v>21909</v>
      </c>
      <c r="H35" s="465">
        <v>927</v>
      </c>
    </row>
    <row r="36" spans="1:8" x14ac:dyDescent="0.2">
      <c r="A36" s="378">
        <v>108</v>
      </c>
      <c r="B36" s="386">
        <f t="shared" si="0"/>
        <v>16.559999999999999</v>
      </c>
      <c r="C36" s="523"/>
      <c r="D36" s="388">
        <v>30089</v>
      </c>
      <c r="E36" s="524"/>
      <c r="F36" s="388">
        <f t="shared" si="2"/>
        <v>30610</v>
      </c>
      <c r="G36" s="466">
        <f t="shared" si="1"/>
        <v>21804</v>
      </c>
      <c r="H36" s="465">
        <v>927</v>
      </c>
    </row>
    <row r="37" spans="1:8" x14ac:dyDescent="0.2">
      <c r="A37" s="378">
        <v>109</v>
      </c>
      <c r="B37" s="386">
        <f t="shared" si="0"/>
        <v>16.649999999999999</v>
      </c>
      <c r="C37" s="523"/>
      <c r="D37" s="388">
        <v>30089</v>
      </c>
      <c r="E37" s="524"/>
      <c r="F37" s="388">
        <f t="shared" si="2"/>
        <v>30450</v>
      </c>
      <c r="G37" s="466">
        <f t="shared" si="1"/>
        <v>21686</v>
      </c>
      <c r="H37" s="465">
        <v>927</v>
      </c>
    </row>
    <row r="38" spans="1:8" x14ac:dyDescent="0.2">
      <c r="A38" s="378">
        <v>110</v>
      </c>
      <c r="B38" s="386">
        <f t="shared" si="0"/>
        <v>16.73</v>
      </c>
      <c r="C38" s="523"/>
      <c r="D38" s="388">
        <v>30089</v>
      </c>
      <c r="E38" s="524"/>
      <c r="F38" s="388">
        <f t="shared" si="2"/>
        <v>30309</v>
      </c>
      <c r="G38" s="466">
        <f t="shared" si="1"/>
        <v>21582</v>
      </c>
      <c r="H38" s="465">
        <v>927</v>
      </c>
    </row>
    <row r="39" spans="1:8" x14ac:dyDescent="0.2">
      <c r="A39" s="378">
        <v>111</v>
      </c>
      <c r="B39" s="386">
        <f t="shared" si="0"/>
        <v>16.809999999999999</v>
      </c>
      <c r="C39" s="523"/>
      <c r="D39" s="388">
        <v>30089</v>
      </c>
      <c r="E39" s="524"/>
      <c r="F39" s="388">
        <f t="shared" si="2"/>
        <v>30169</v>
      </c>
      <c r="G39" s="466">
        <f t="shared" si="1"/>
        <v>21479</v>
      </c>
      <c r="H39" s="465">
        <v>927</v>
      </c>
    </row>
    <row r="40" spans="1:8" x14ac:dyDescent="0.2">
      <c r="A40" s="378">
        <v>112</v>
      </c>
      <c r="B40" s="386">
        <f t="shared" si="0"/>
        <v>16.88</v>
      </c>
      <c r="C40" s="523"/>
      <c r="D40" s="388">
        <v>30089</v>
      </c>
      <c r="E40" s="524"/>
      <c r="F40" s="388">
        <f t="shared" si="2"/>
        <v>30048</v>
      </c>
      <c r="G40" s="466">
        <f t="shared" si="1"/>
        <v>21390</v>
      </c>
      <c r="H40" s="465">
        <v>927</v>
      </c>
    </row>
    <row r="41" spans="1:8" x14ac:dyDescent="0.2">
      <c r="A41" s="378">
        <v>113</v>
      </c>
      <c r="B41" s="386">
        <f t="shared" si="0"/>
        <v>16.96</v>
      </c>
      <c r="C41" s="523"/>
      <c r="D41" s="388">
        <v>30089</v>
      </c>
      <c r="E41" s="524"/>
      <c r="F41" s="388">
        <f t="shared" si="2"/>
        <v>29910</v>
      </c>
      <c r="G41" s="466">
        <f t="shared" si="1"/>
        <v>21289</v>
      </c>
      <c r="H41" s="465">
        <v>927</v>
      </c>
    </row>
    <row r="42" spans="1:8" x14ac:dyDescent="0.2">
      <c r="A42" s="378">
        <v>114</v>
      </c>
      <c r="B42" s="386">
        <f t="shared" si="0"/>
        <v>17.03</v>
      </c>
      <c r="C42" s="523"/>
      <c r="D42" s="388">
        <v>30089</v>
      </c>
      <c r="E42" s="524"/>
      <c r="F42" s="388">
        <f t="shared" si="2"/>
        <v>29791</v>
      </c>
      <c r="G42" s="466">
        <f t="shared" si="1"/>
        <v>21202</v>
      </c>
      <c r="H42" s="465">
        <v>927</v>
      </c>
    </row>
    <row r="43" spans="1:8" x14ac:dyDescent="0.2">
      <c r="A43" s="378">
        <v>115</v>
      </c>
      <c r="B43" s="386">
        <f t="shared" si="0"/>
        <v>17.100000000000001</v>
      </c>
      <c r="C43" s="523"/>
      <c r="D43" s="388">
        <v>30089</v>
      </c>
      <c r="E43" s="524"/>
      <c r="F43" s="388">
        <f t="shared" si="2"/>
        <v>29673</v>
      </c>
      <c r="G43" s="466">
        <f t="shared" si="1"/>
        <v>21115</v>
      </c>
      <c r="H43" s="465">
        <v>927</v>
      </c>
    </row>
    <row r="44" spans="1:8" x14ac:dyDescent="0.2">
      <c r="A44" s="378">
        <v>116</v>
      </c>
      <c r="B44" s="386">
        <f t="shared" si="0"/>
        <v>17.170000000000002</v>
      </c>
      <c r="C44" s="523"/>
      <c r="D44" s="388">
        <v>30089</v>
      </c>
      <c r="E44" s="524"/>
      <c r="F44" s="388">
        <f t="shared" si="2"/>
        <v>29556</v>
      </c>
      <c r="G44" s="466">
        <f t="shared" si="1"/>
        <v>21029</v>
      </c>
      <c r="H44" s="465">
        <v>927</v>
      </c>
    </row>
    <row r="45" spans="1:8" x14ac:dyDescent="0.2">
      <c r="A45" s="378">
        <v>117</v>
      </c>
      <c r="B45" s="386">
        <f t="shared" si="0"/>
        <v>17.23</v>
      </c>
      <c r="C45" s="523"/>
      <c r="D45" s="388">
        <v>30089</v>
      </c>
      <c r="E45" s="524"/>
      <c r="F45" s="388">
        <f t="shared" si="2"/>
        <v>29456</v>
      </c>
      <c r="G45" s="466">
        <f t="shared" si="1"/>
        <v>20956</v>
      </c>
      <c r="H45" s="465">
        <v>927</v>
      </c>
    </row>
    <row r="46" spans="1:8" x14ac:dyDescent="0.2">
      <c r="A46" s="378">
        <v>118</v>
      </c>
      <c r="B46" s="386">
        <f t="shared" si="0"/>
        <v>17.3</v>
      </c>
      <c r="C46" s="523"/>
      <c r="D46" s="388">
        <v>30089</v>
      </c>
      <c r="E46" s="524"/>
      <c r="F46" s="388">
        <f t="shared" si="2"/>
        <v>29341</v>
      </c>
      <c r="G46" s="466">
        <f t="shared" si="1"/>
        <v>20871</v>
      </c>
      <c r="H46" s="465">
        <v>927</v>
      </c>
    </row>
    <row r="47" spans="1:8" x14ac:dyDescent="0.2">
      <c r="A47" s="378">
        <v>119</v>
      </c>
      <c r="B47" s="386">
        <f t="shared" si="0"/>
        <v>17.36</v>
      </c>
      <c r="C47" s="523"/>
      <c r="D47" s="388">
        <v>30089</v>
      </c>
      <c r="E47" s="524"/>
      <c r="F47" s="388">
        <f t="shared" si="2"/>
        <v>29243</v>
      </c>
      <c r="G47" s="466">
        <f t="shared" si="1"/>
        <v>20799</v>
      </c>
      <c r="H47" s="465">
        <v>927</v>
      </c>
    </row>
    <row r="48" spans="1:8" x14ac:dyDescent="0.2">
      <c r="A48" s="378">
        <v>120</v>
      </c>
      <c r="B48" s="386">
        <f t="shared" si="0"/>
        <v>17.41</v>
      </c>
      <c r="C48" s="523"/>
      <c r="D48" s="388">
        <v>30089</v>
      </c>
      <c r="E48" s="524"/>
      <c r="F48" s="388">
        <f t="shared" si="2"/>
        <v>29161</v>
      </c>
      <c r="G48" s="466">
        <f t="shared" si="1"/>
        <v>20739</v>
      </c>
      <c r="H48" s="465">
        <v>927</v>
      </c>
    </row>
    <row r="49" spans="1:8" x14ac:dyDescent="0.2">
      <c r="A49" s="378">
        <v>121</v>
      </c>
      <c r="B49" s="386">
        <f t="shared" si="0"/>
        <v>17.47</v>
      </c>
      <c r="C49" s="523"/>
      <c r="D49" s="388">
        <v>30089</v>
      </c>
      <c r="E49" s="524"/>
      <c r="F49" s="388">
        <f t="shared" si="2"/>
        <v>29064</v>
      </c>
      <c r="G49" s="466">
        <f t="shared" si="1"/>
        <v>20668</v>
      </c>
      <c r="H49" s="465">
        <v>927</v>
      </c>
    </row>
    <row r="50" spans="1:8" x14ac:dyDescent="0.2">
      <c r="A50" s="378">
        <v>122</v>
      </c>
      <c r="B50" s="386">
        <f t="shared" si="0"/>
        <v>17.52</v>
      </c>
      <c r="C50" s="523"/>
      <c r="D50" s="388">
        <v>30089</v>
      </c>
      <c r="E50" s="524"/>
      <c r="F50" s="388">
        <f t="shared" si="2"/>
        <v>28984</v>
      </c>
      <c r="G50" s="466">
        <f t="shared" si="1"/>
        <v>20609</v>
      </c>
      <c r="H50" s="465">
        <v>927</v>
      </c>
    </row>
    <row r="51" spans="1:8" x14ac:dyDescent="0.2">
      <c r="A51" s="378">
        <v>123</v>
      </c>
      <c r="B51" s="386">
        <f t="shared" si="0"/>
        <v>17.57</v>
      </c>
      <c r="C51" s="523"/>
      <c r="D51" s="388">
        <v>30089</v>
      </c>
      <c r="E51" s="524"/>
      <c r="F51" s="388">
        <f t="shared" si="2"/>
        <v>28904</v>
      </c>
      <c r="G51" s="466">
        <f t="shared" si="1"/>
        <v>20550</v>
      </c>
      <c r="H51" s="465">
        <v>927</v>
      </c>
    </row>
    <row r="52" spans="1:8" x14ac:dyDescent="0.2">
      <c r="A52" s="378">
        <v>124</v>
      </c>
      <c r="B52" s="386">
        <f t="shared" si="0"/>
        <v>17.61</v>
      </c>
      <c r="C52" s="523"/>
      <c r="D52" s="388">
        <v>30089</v>
      </c>
      <c r="E52" s="524"/>
      <c r="F52" s="388">
        <f t="shared" si="2"/>
        <v>28841</v>
      </c>
      <c r="G52" s="466">
        <f t="shared" si="1"/>
        <v>20504</v>
      </c>
      <c r="H52" s="465">
        <v>927</v>
      </c>
    </row>
    <row r="53" spans="1:8" x14ac:dyDescent="0.2">
      <c r="A53" s="378">
        <v>125</v>
      </c>
      <c r="B53" s="386">
        <f t="shared" si="0"/>
        <v>17.66</v>
      </c>
      <c r="C53" s="523"/>
      <c r="D53" s="388">
        <v>30089</v>
      </c>
      <c r="E53" s="524"/>
      <c r="F53" s="388">
        <f t="shared" si="2"/>
        <v>28762</v>
      </c>
      <c r="G53" s="466">
        <f t="shared" si="1"/>
        <v>20446</v>
      </c>
      <c r="H53" s="465">
        <v>927</v>
      </c>
    </row>
    <row r="54" spans="1:8" x14ac:dyDescent="0.2">
      <c r="A54" s="378">
        <v>126</v>
      </c>
      <c r="B54" s="386">
        <f t="shared" si="0"/>
        <v>17.7</v>
      </c>
      <c r="C54" s="523"/>
      <c r="D54" s="388">
        <v>30089</v>
      </c>
      <c r="E54" s="524"/>
      <c r="F54" s="388">
        <f t="shared" si="2"/>
        <v>28699</v>
      </c>
      <c r="G54" s="466">
        <f t="shared" si="1"/>
        <v>20399</v>
      </c>
      <c r="H54" s="465">
        <v>927</v>
      </c>
    </row>
    <row r="55" spans="1:8" x14ac:dyDescent="0.2">
      <c r="A55" s="378">
        <v>127</v>
      </c>
      <c r="B55" s="386">
        <f t="shared" si="0"/>
        <v>17.739999999999998</v>
      </c>
      <c r="C55" s="523"/>
      <c r="D55" s="388">
        <v>30089</v>
      </c>
      <c r="E55" s="524"/>
      <c r="F55" s="388">
        <f t="shared" si="2"/>
        <v>28636</v>
      </c>
      <c r="G55" s="466">
        <f t="shared" si="1"/>
        <v>20353</v>
      </c>
      <c r="H55" s="465">
        <v>927</v>
      </c>
    </row>
    <row r="56" spans="1:8" x14ac:dyDescent="0.2">
      <c r="A56" s="378">
        <v>128</v>
      </c>
      <c r="B56" s="386">
        <f t="shared" si="0"/>
        <v>17.77</v>
      </c>
      <c r="C56" s="523"/>
      <c r="D56" s="388">
        <v>30089</v>
      </c>
      <c r="E56" s="524"/>
      <c r="F56" s="388">
        <f t="shared" si="2"/>
        <v>28589</v>
      </c>
      <c r="G56" s="466">
        <f t="shared" si="1"/>
        <v>20319</v>
      </c>
      <c r="H56" s="465">
        <v>927</v>
      </c>
    </row>
    <row r="57" spans="1:8" x14ac:dyDescent="0.2">
      <c r="A57" s="378">
        <v>129</v>
      </c>
      <c r="B57" s="386">
        <f t="shared" si="0"/>
        <v>17.8</v>
      </c>
      <c r="C57" s="523"/>
      <c r="D57" s="388">
        <v>30089</v>
      </c>
      <c r="E57" s="524"/>
      <c r="F57" s="388">
        <f t="shared" si="2"/>
        <v>28543</v>
      </c>
      <c r="G57" s="466">
        <f t="shared" si="1"/>
        <v>20285</v>
      </c>
      <c r="H57" s="465">
        <v>927</v>
      </c>
    </row>
    <row r="58" spans="1:8" x14ac:dyDescent="0.2">
      <c r="A58" s="378">
        <v>130</v>
      </c>
      <c r="B58" s="386">
        <f t="shared" si="0"/>
        <v>17.829999999999998</v>
      </c>
      <c r="C58" s="523"/>
      <c r="D58" s="388">
        <v>30089</v>
      </c>
      <c r="E58" s="524"/>
      <c r="F58" s="388">
        <f t="shared" si="2"/>
        <v>28496</v>
      </c>
      <c r="G58" s="466">
        <f t="shared" si="1"/>
        <v>20251</v>
      </c>
      <c r="H58" s="465">
        <v>927</v>
      </c>
    </row>
    <row r="59" spans="1:8" x14ac:dyDescent="0.2">
      <c r="A59" s="378">
        <v>131</v>
      </c>
      <c r="B59" s="386">
        <f t="shared" si="0"/>
        <v>17.86</v>
      </c>
      <c r="C59" s="523"/>
      <c r="D59" s="388">
        <v>30089</v>
      </c>
      <c r="E59" s="524"/>
      <c r="F59" s="388">
        <f t="shared" si="2"/>
        <v>28450</v>
      </c>
      <c r="G59" s="466">
        <f t="shared" si="1"/>
        <v>20217</v>
      </c>
      <c r="H59" s="465">
        <v>927</v>
      </c>
    </row>
    <row r="60" spans="1:8" x14ac:dyDescent="0.2">
      <c r="A60" s="378">
        <v>132</v>
      </c>
      <c r="B60" s="386">
        <f t="shared" si="0"/>
        <v>17.88</v>
      </c>
      <c r="C60" s="523"/>
      <c r="D60" s="388">
        <v>30089</v>
      </c>
      <c r="E60" s="524"/>
      <c r="F60" s="388">
        <f t="shared" si="2"/>
        <v>28419</v>
      </c>
      <c r="G60" s="466">
        <f t="shared" si="1"/>
        <v>20194</v>
      </c>
      <c r="H60" s="465">
        <v>927</v>
      </c>
    </row>
    <row r="61" spans="1:8" x14ac:dyDescent="0.2">
      <c r="A61" s="378">
        <v>133</v>
      </c>
      <c r="B61" s="386">
        <f t="shared" si="0"/>
        <v>17.899999999999999</v>
      </c>
      <c r="C61" s="523"/>
      <c r="D61" s="388">
        <v>30089</v>
      </c>
      <c r="E61" s="524"/>
      <c r="F61" s="388">
        <f t="shared" si="2"/>
        <v>28388</v>
      </c>
      <c r="G61" s="466">
        <f t="shared" si="1"/>
        <v>20171</v>
      </c>
      <c r="H61" s="465">
        <v>927</v>
      </c>
    </row>
    <row r="62" spans="1:8" x14ac:dyDescent="0.2">
      <c r="A62" s="378">
        <v>134</v>
      </c>
      <c r="B62" s="386">
        <f t="shared" si="0"/>
        <v>17.91</v>
      </c>
      <c r="C62" s="523"/>
      <c r="D62" s="388">
        <v>30089</v>
      </c>
      <c r="E62" s="524"/>
      <c r="F62" s="388">
        <f t="shared" si="2"/>
        <v>28373</v>
      </c>
      <c r="G62" s="466">
        <f t="shared" si="1"/>
        <v>20160</v>
      </c>
      <c r="H62" s="465">
        <v>927</v>
      </c>
    </row>
    <row r="63" spans="1:8" x14ac:dyDescent="0.2">
      <c r="A63" s="378">
        <v>135</v>
      </c>
      <c r="B63" s="386">
        <f t="shared" si="0"/>
        <v>17.93</v>
      </c>
      <c r="C63" s="523"/>
      <c r="D63" s="388">
        <v>30089</v>
      </c>
      <c r="E63" s="524"/>
      <c r="F63" s="388">
        <f t="shared" si="2"/>
        <v>28342</v>
      </c>
      <c r="G63" s="466">
        <f t="shared" si="1"/>
        <v>20138</v>
      </c>
      <c r="H63" s="465">
        <v>927</v>
      </c>
    </row>
    <row r="64" spans="1:8" x14ac:dyDescent="0.2">
      <c r="A64" s="378">
        <v>136</v>
      </c>
      <c r="B64" s="386">
        <f t="shared" si="0"/>
        <v>17.940000000000001</v>
      </c>
      <c r="C64" s="523"/>
      <c r="D64" s="388">
        <v>30089</v>
      </c>
      <c r="E64" s="524"/>
      <c r="F64" s="388">
        <f t="shared" si="2"/>
        <v>28327</v>
      </c>
      <c r="G64" s="466">
        <f t="shared" si="1"/>
        <v>20126</v>
      </c>
      <c r="H64" s="465">
        <v>927</v>
      </c>
    </row>
    <row r="65" spans="1:8" x14ac:dyDescent="0.2">
      <c r="A65" s="378">
        <v>137</v>
      </c>
      <c r="B65" s="386">
        <f t="shared" si="0"/>
        <v>17.940000000000001</v>
      </c>
      <c r="C65" s="523"/>
      <c r="D65" s="388">
        <v>30089</v>
      </c>
      <c r="E65" s="524"/>
      <c r="F65" s="388">
        <f t="shared" si="2"/>
        <v>28327</v>
      </c>
      <c r="G65" s="466">
        <f t="shared" si="1"/>
        <v>20126</v>
      </c>
      <c r="H65" s="465">
        <v>927</v>
      </c>
    </row>
    <row r="66" spans="1:8" x14ac:dyDescent="0.2">
      <c r="A66" s="378">
        <v>138</v>
      </c>
      <c r="B66" s="386">
        <f t="shared" si="0"/>
        <v>17.95</v>
      </c>
      <c r="C66" s="523"/>
      <c r="D66" s="388">
        <v>30089</v>
      </c>
      <c r="E66" s="524"/>
      <c r="F66" s="388">
        <f t="shared" si="2"/>
        <v>28312</v>
      </c>
      <c r="G66" s="466">
        <f t="shared" si="1"/>
        <v>20115</v>
      </c>
      <c r="H66" s="465">
        <v>927</v>
      </c>
    </row>
    <row r="67" spans="1:8" x14ac:dyDescent="0.2">
      <c r="A67" s="378">
        <v>139</v>
      </c>
      <c r="B67" s="386">
        <f t="shared" si="0"/>
        <v>17.95</v>
      </c>
      <c r="C67" s="523"/>
      <c r="D67" s="388">
        <v>30089</v>
      </c>
      <c r="E67" s="524"/>
      <c r="F67" s="388">
        <f t="shared" si="2"/>
        <v>28312</v>
      </c>
      <c r="G67" s="466">
        <f t="shared" si="1"/>
        <v>20115</v>
      </c>
      <c r="H67" s="465">
        <v>927</v>
      </c>
    </row>
    <row r="68" spans="1:8" x14ac:dyDescent="0.2">
      <c r="A68" s="378">
        <v>140</v>
      </c>
      <c r="B68" s="386">
        <f t="shared" si="0"/>
        <v>17.940000000000001</v>
      </c>
      <c r="C68" s="523"/>
      <c r="D68" s="388">
        <v>30089</v>
      </c>
      <c r="E68" s="524"/>
      <c r="F68" s="388">
        <f t="shared" si="2"/>
        <v>28327</v>
      </c>
      <c r="G68" s="466">
        <f t="shared" si="1"/>
        <v>20126</v>
      </c>
      <c r="H68" s="465">
        <v>927</v>
      </c>
    </row>
    <row r="69" spans="1:8" x14ac:dyDescent="0.2">
      <c r="A69" s="378">
        <v>141</v>
      </c>
      <c r="B69" s="386">
        <f t="shared" si="0"/>
        <v>17.940000000000001</v>
      </c>
      <c r="C69" s="523"/>
      <c r="D69" s="388">
        <v>30089</v>
      </c>
      <c r="E69" s="524"/>
      <c r="F69" s="388">
        <f t="shared" si="2"/>
        <v>28327</v>
      </c>
      <c r="G69" s="466">
        <f t="shared" si="1"/>
        <v>20126</v>
      </c>
      <c r="H69" s="465">
        <v>927</v>
      </c>
    </row>
    <row r="70" spans="1:8" x14ac:dyDescent="0.2">
      <c r="A70" s="378">
        <v>142</v>
      </c>
      <c r="B70" s="386">
        <f t="shared" si="0"/>
        <v>17.93</v>
      </c>
      <c r="C70" s="523"/>
      <c r="D70" s="388">
        <v>30089</v>
      </c>
      <c r="E70" s="524"/>
      <c r="F70" s="388">
        <f t="shared" si="2"/>
        <v>28342</v>
      </c>
      <c r="G70" s="466">
        <f t="shared" si="1"/>
        <v>20138</v>
      </c>
      <c r="H70" s="465">
        <v>927</v>
      </c>
    </row>
    <row r="71" spans="1:8" x14ac:dyDescent="0.2">
      <c r="A71" s="378">
        <v>143</v>
      </c>
      <c r="B71" s="386">
        <f t="shared" si="0"/>
        <v>17.91</v>
      </c>
      <c r="C71" s="523"/>
      <c r="D71" s="388">
        <v>30089</v>
      </c>
      <c r="E71" s="524"/>
      <c r="F71" s="388">
        <f t="shared" si="2"/>
        <v>28373</v>
      </c>
      <c r="G71" s="466">
        <f t="shared" si="1"/>
        <v>20160</v>
      </c>
      <c r="H71" s="465">
        <v>927</v>
      </c>
    </row>
    <row r="72" spans="1:8" x14ac:dyDescent="0.2">
      <c r="A72" s="378">
        <v>144</v>
      </c>
      <c r="B72" s="386">
        <f t="shared" si="0"/>
        <v>17.89</v>
      </c>
      <c r="C72" s="523"/>
      <c r="D72" s="388">
        <v>30089</v>
      </c>
      <c r="E72" s="524"/>
      <c r="F72" s="388">
        <f t="shared" si="2"/>
        <v>28404</v>
      </c>
      <c r="G72" s="466">
        <f t="shared" si="1"/>
        <v>20183</v>
      </c>
      <c r="H72" s="465">
        <v>927</v>
      </c>
    </row>
    <row r="73" spans="1:8" x14ac:dyDescent="0.2">
      <c r="A73" s="378">
        <v>145</v>
      </c>
      <c r="B73" s="386">
        <f t="shared" si="0"/>
        <v>17.87</v>
      </c>
      <c r="C73" s="523"/>
      <c r="D73" s="388">
        <v>30089</v>
      </c>
      <c r="E73" s="524"/>
      <c r="F73" s="388">
        <f t="shared" si="2"/>
        <v>28434</v>
      </c>
      <c r="G73" s="466">
        <f t="shared" si="1"/>
        <v>20205</v>
      </c>
      <c r="H73" s="465">
        <v>927</v>
      </c>
    </row>
    <row r="74" spans="1:8" x14ac:dyDescent="0.2">
      <c r="A74" s="378">
        <v>146</v>
      </c>
      <c r="B74" s="386">
        <f>ROUND(-0.00000622*POWER(A74,3)+0.0009011*POWER(A74,2)+0.108211*A74+2.2,2)</f>
        <v>17.850000000000001</v>
      </c>
      <c r="C74" s="523"/>
      <c r="D74" s="388">
        <v>30089</v>
      </c>
      <c r="E74" s="524"/>
      <c r="F74" s="388">
        <f t="shared" si="2"/>
        <v>28465</v>
      </c>
      <c r="G74" s="466">
        <f t="shared" si="1"/>
        <v>20228</v>
      </c>
      <c r="H74" s="465">
        <v>927</v>
      </c>
    </row>
    <row r="75" spans="1:8" x14ac:dyDescent="0.2">
      <c r="A75" s="378">
        <v>147</v>
      </c>
      <c r="B75" s="386">
        <f>ROUND(-0.00000622*POWER(A75,3)+0.0009011*POWER(A75,2)+0.108211*A75+2.2,2)</f>
        <v>17.82</v>
      </c>
      <c r="C75" s="523"/>
      <c r="D75" s="388">
        <v>30089</v>
      </c>
      <c r="E75" s="524"/>
      <c r="F75" s="388">
        <f t="shared" si="2"/>
        <v>28512</v>
      </c>
      <c r="G75" s="466">
        <f t="shared" si="1"/>
        <v>20262</v>
      </c>
      <c r="H75" s="465">
        <v>927</v>
      </c>
    </row>
    <row r="76" spans="1:8" x14ac:dyDescent="0.2">
      <c r="A76" s="378">
        <v>148</v>
      </c>
      <c r="B76" s="386">
        <f>ROUND(-0.00000622*POWER(A76,3)+0.0009011*POWER(A76,2)+0.108211*A76+2.2,2)</f>
        <v>17.79</v>
      </c>
      <c r="C76" s="523"/>
      <c r="D76" s="388">
        <v>30089</v>
      </c>
      <c r="E76" s="524"/>
      <c r="F76" s="388">
        <f t="shared" si="2"/>
        <v>28558</v>
      </c>
      <c r="G76" s="466">
        <f t="shared" si="1"/>
        <v>20296</v>
      </c>
      <c r="H76" s="465">
        <v>927</v>
      </c>
    </row>
    <row r="77" spans="1:8" x14ac:dyDescent="0.2">
      <c r="A77" s="378">
        <v>149</v>
      </c>
      <c r="B77" s="386">
        <f>ROUND(-0.00000622*POWER(A77,3)+0.0009011*POWER(A77,2)+0.108211*A77+2.2,2)</f>
        <v>17.75</v>
      </c>
      <c r="C77" s="523"/>
      <c r="D77" s="388">
        <v>30089</v>
      </c>
      <c r="E77" s="524"/>
      <c r="F77" s="388">
        <f t="shared" si="2"/>
        <v>28620</v>
      </c>
      <c r="G77" s="466">
        <f t="shared" si="1"/>
        <v>20342</v>
      </c>
      <c r="H77" s="465">
        <v>927</v>
      </c>
    </row>
    <row r="78" spans="1:8" x14ac:dyDescent="0.2">
      <c r="A78" s="378">
        <v>150</v>
      </c>
      <c r="B78" s="386">
        <f>ROUND(0.022*A78+14.445,2)</f>
        <v>17.75</v>
      </c>
      <c r="C78" s="523"/>
      <c r="D78" s="388">
        <v>30089</v>
      </c>
      <c r="E78" s="524"/>
      <c r="F78" s="388">
        <f t="shared" si="2"/>
        <v>28620</v>
      </c>
      <c r="G78" s="466">
        <f t="shared" si="1"/>
        <v>20342</v>
      </c>
      <c r="H78" s="465">
        <v>927</v>
      </c>
    </row>
    <row r="79" spans="1:8" x14ac:dyDescent="0.2">
      <c r="A79" s="378">
        <v>151</v>
      </c>
      <c r="B79" s="386">
        <f t="shared" ref="B79:B142" si="3">ROUND(0.022*A79+14.445,2)</f>
        <v>17.77</v>
      </c>
      <c r="C79" s="523"/>
      <c r="D79" s="388">
        <v>30089</v>
      </c>
      <c r="E79" s="524"/>
      <c r="F79" s="388">
        <f t="shared" si="2"/>
        <v>28589</v>
      </c>
      <c r="G79" s="466">
        <f t="shared" si="1"/>
        <v>20319</v>
      </c>
      <c r="H79" s="465">
        <v>927</v>
      </c>
    </row>
    <row r="80" spans="1:8" x14ac:dyDescent="0.2">
      <c r="A80" s="378">
        <v>152</v>
      </c>
      <c r="B80" s="386">
        <f t="shared" si="3"/>
        <v>17.79</v>
      </c>
      <c r="C80" s="523"/>
      <c r="D80" s="388">
        <v>30089</v>
      </c>
      <c r="E80" s="524"/>
      <c r="F80" s="388">
        <f t="shared" si="2"/>
        <v>28558</v>
      </c>
      <c r="G80" s="466">
        <f t="shared" si="1"/>
        <v>20296</v>
      </c>
      <c r="H80" s="465">
        <v>927</v>
      </c>
    </row>
    <row r="81" spans="1:8" x14ac:dyDescent="0.2">
      <c r="A81" s="378">
        <v>153</v>
      </c>
      <c r="B81" s="386">
        <f t="shared" si="3"/>
        <v>17.809999999999999</v>
      </c>
      <c r="C81" s="523"/>
      <c r="D81" s="388">
        <v>30089</v>
      </c>
      <c r="E81" s="524"/>
      <c r="F81" s="388">
        <f t="shared" si="2"/>
        <v>28527</v>
      </c>
      <c r="G81" s="466">
        <f t="shared" ref="G81:G144" si="4">ROUND(12*(1/B81*D81),0)</f>
        <v>20273</v>
      </c>
      <c r="H81" s="465">
        <v>927</v>
      </c>
    </row>
    <row r="82" spans="1:8" x14ac:dyDescent="0.2">
      <c r="A82" s="378">
        <v>154</v>
      </c>
      <c r="B82" s="386">
        <f t="shared" si="3"/>
        <v>17.829999999999998</v>
      </c>
      <c r="C82" s="523"/>
      <c r="D82" s="388">
        <v>30089</v>
      </c>
      <c r="E82" s="524"/>
      <c r="F82" s="388">
        <f t="shared" ref="F82:F145" si="5">ROUND(12*1.3614*(1/B82*D82)+H82,0)</f>
        <v>28496</v>
      </c>
      <c r="G82" s="466">
        <f t="shared" si="4"/>
        <v>20251</v>
      </c>
      <c r="H82" s="465">
        <v>927</v>
      </c>
    </row>
    <row r="83" spans="1:8" x14ac:dyDescent="0.2">
      <c r="A83" s="378">
        <v>155</v>
      </c>
      <c r="B83" s="386">
        <f t="shared" si="3"/>
        <v>17.86</v>
      </c>
      <c r="C83" s="523"/>
      <c r="D83" s="388">
        <v>30089</v>
      </c>
      <c r="E83" s="524"/>
      <c r="F83" s="388">
        <f t="shared" si="5"/>
        <v>28450</v>
      </c>
      <c r="G83" s="466">
        <f t="shared" si="4"/>
        <v>20217</v>
      </c>
      <c r="H83" s="465">
        <v>927</v>
      </c>
    </row>
    <row r="84" spans="1:8" x14ac:dyDescent="0.2">
      <c r="A84" s="378">
        <v>156</v>
      </c>
      <c r="B84" s="386">
        <f t="shared" si="3"/>
        <v>17.88</v>
      </c>
      <c r="C84" s="523"/>
      <c r="D84" s="388">
        <v>30089</v>
      </c>
      <c r="E84" s="524"/>
      <c r="F84" s="388">
        <f t="shared" si="5"/>
        <v>28419</v>
      </c>
      <c r="G84" s="466">
        <f t="shared" si="4"/>
        <v>20194</v>
      </c>
      <c r="H84" s="465">
        <v>927</v>
      </c>
    </row>
    <row r="85" spans="1:8" x14ac:dyDescent="0.2">
      <c r="A85" s="378">
        <v>157</v>
      </c>
      <c r="B85" s="386">
        <f t="shared" si="3"/>
        <v>17.899999999999999</v>
      </c>
      <c r="C85" s="523"/>
      <c r="D85" s="388">
        <v>30089</v>
      </c>
      <c r="E85" s="524"/>
      <c r="F85" s="388">
        <f t="shared" si="5"/>
        <v>28388</v>
      </c>
      <c r="G85" s="466">
        <f t="shared" si="4"/>
        <v>20171</v>
      </c>
      <c r="H85" s="465">
        <v>927</v>
      </c>
    </row>
    <row r="86" spans="1:8" x14ac:dyDescent="0.2">
      <c r="A86" s="378">
        <v>158</v>
      </c>
      <c r="B86" s="386">
        <f t="shared" si="3"/>
        <v>17.920000000000002</v>
      </c>
      <c r="C86" s="523"/>
      <c r="D86" s="388">
        <v>30089</v>
      </c>
      <c r="E86" s="524"/>
      <c r="F86" s="388">
        <f t="shared" si="5"/>
        <v>28358</v>
      </c>
      <c r="G86" s="466">
        <f t="shared" si="4"/>
        <v>20149</v>
      </c>
      <c r="H86" s="465">
        <v>927</v>
      </c>
    </row>
    <row r="87" spans="1:8" x14ac:dyDescent="0.2">
      <c r="A87" s="378">
        <v>159</v>
      </c>
      <c r="B87" s="386">
        <f t="shared" si="3"/>
        <v>17.940000000000001</v>
      </c>
      <c r="C87" s="523"/>
      <c r="D87" s="388">
        <v>30089</v>
      </c>
      <c r="E87" s="524"/>
      <c r="F87" s="388">
        <f t="shared" si="5"/>
        <v>28327</v>
      </c>
      <c r="G87" s="466">
        <f t="shared" si="4"/>
        <v>20126</v>
      </c>
      <c r="H87" s="465">
        <v>927</v>
      </c>
    </row>
    <row r="88" spans="1:8" x14ac:dyDescent="0.2">
      <c r="A88" s="378">
        <v>160</v>
      </c>
      <c r="B88" s="386">
        <f t="shared" si="3"/>
        <v>17.97</v>
      </c>
      <c r="C88" s="523"/>
      <c r="D88" s="388">
        <v>30089</v>
      </c>
      <c r="E88" s="524"/>
      <c r="F88" s="388">
        <f t="shared" si="5"/>
        <v>28281</v>
      </c>
      <c r="G88" s="466">
        <f t="shared" si="4"/>
        <v>20093</v>
      </c>
      <c r="H88" s="465">
        <v>927</v>
      </c>
    </row>
    <row r="89" spans="1:8" x14ac:dyDescent="0.2">
      <c r="A89" s="378">
        <v>161</v>
      </c>
      <c r="B89" s="386">
        <f t="shared" si="3"/>
        <v>17.989999999999998</v>
      </c>
      <c r="C89" s="523"/>
      <c r="D89" s="388">
        <v>30089</v>
      </c>
      <c r="E89" s="524"/>
      <c r="F89" s="388">
        <f t="shared" si="5"/>
        <v>28251</v>
      </c>
      <c r="G89" s="466">
        <f t="shared" si="4"/>
        <v>20070</v>
      </c>
      <c r="H89" s="465">
        <v>927</v>
      </c>
    </row>
    <row r="90" spans="1:8" x14ac:dyDescent="0.2">
      <c r="A90" s="378">
        <v>162</v>
      </c>
      <c r="B90" s="386">
        <f t="shared" si="3"/>
        <v>18.010000000000002</v>
      </c>
      <c r="C90" s="523"/>
      <c r="D90" s="388">
        <v>30089</v>
      </c>
      <c r="E90" s="524"/>
      <c r="F90" s="388">
        <f t="shared" si="5"/>
        <v>28221</v>
      </c>
      <c r="G90" s="466">
        <f t="shared" si="4"/>
        <v>20048</v>
      </c>
      <c r="H90" s="465">
        <v>927</v>
      </c>
    </row>
    <row r="91" spans="1:8" x14ac:dyDescent="0.2">
      <c r="A91" s="378">
        <v>163</v>
      </c>
      <c r="B91" s="386">
        <f t="shared" si="3"/>
        <v>18.03</v>
      </c>
      <c r="C91" s="523"/>
      <c r="D91" s="388">
        <v>30089</v>
      </c>
      <c r="E91" s="524"/>
      <c r="F91" s="388">
        <f t="shared" si="5"/>
        <v>28190</v>
      </c>
      <c r="G91" s="466">
        <f t="shared" si="4"/>
        <v>20026</v>
      </c>
      <c r="H91" s="465">
        <v>927</v>
      </c>
    </row>
    <row r="92" spans="1:8" x14ac:dyDescent="0.2">
      <c r="A92" s="378">
        <v>164</v>
      </c>
      <c r="B92" s="386">
        <f t="shared" si="3"/>
        <v>18.05</v>
      </c>
      <c r="C92" s="523"/>
      <c r="D92" s="388">
        <v>30089</v>
      </c>
      <c r="E92" s="524"/>
      <c r="F92" s="388">
        <f t="shared" si="5"/>
        <v>28160</v>
      </c>
      <c r="G92" s="466">
        <f t="shared" si="4"/>
        <v>20004</v>
      </c>
      <c r="H92" s="465">
        <v>927</v>
      </c>
    </row>
    <row r="93" spans="1:8" x14ac:dyDescent="0.2">
      <c r="A93" s="378">
        <v>165</v>
      </c>
      <c r="B93" s="386">
        <f t="shared" si="3"/>
        <v>18.079999999999998</v>
      </c>
      <c r="C93" s="523"/>
      <c r="D93" s="388">
        <v>30089</v>
      </c>
      <c r="E93" s="524"/>
      <c r="F93" s="388">
        <f t="shared" si="5"/>
        <v>28115</v>
      </c>
      <c r="G93" s="466">
        <f t="shared" si="4"/>
        <v>19971</v>
      </c>
      <c r="H93" s="465">
        <v>927</v>
      </c>
    </row>
    <row r="94" spans="1:8" x14ac:dyDescent="0.2">
      <c r="A94" s="378">
        <v>166</v>
      </c>
      <c r="B94" s="386">
        <f t="shared" si="3"/>
        <v>18.100000000000001</v>
      </c>
      <c r="C94" s="523"/>
      <c r="D94" s="388">
        <v>30089</v>
      </c>
      <c r="E94" s="524"/>
      <c r="F94" s="388">
        <f t="shared" si="5"/>
        <v>28085</v>
      </c>
      <c r="G94" s="466">
        <f t="shared" si="4"/>
        <v>19949</v>
      </c>
      <c r="H94" s="465">
        <v>927</v>
      </c>
    </row>
    <row r="95" spans="1:8" x14ac:dyDescent="0.2">
      <c r="A95" s="378">
        <v>167</v>
      </c>
      <c r="B95" s="386">
        <f t="shared" si="3"/>
        <v>18.12</v>
      </c>
      <c r="C95" s="523"/>
      <c r="D95" s="388">
        <v>30089</v>
      </c>
      <c r="E95" s="524"/>
      <c r="F95" s="388">
        <f t="shared" si="5"/>
        <v>28055</v>
      </c>
      <c r="G95" s="466">
        <f t="shared" si="4"/>
        <v>19926</v>
      </c>
      <c r="H95" s="465">
        <v>927</v>
      </c>
    </row>
    <row r="96" spans="1:8" x14ac:dyDescent="0.2">
      <c r="A96" s="378">
        <v>168</v>
      </c>
      <c r="B96" s="386">
        <f t="shared" si="3"/>
        <v>18.14</v>
      </c>
      <c r="C96" s="523"/>
      <c r="D96" s="388">
        <v>30089</v>
      </c>
      <c r="E96" s="524"/>
      <c r="F96" s="388">
        <f t="shared" si="5"/>
        <v>28025</v>
      </c>
      <c r="G96" s="466">
        <f t="shared" si="4"/>
        <v>19905</v>
      </c>
      <c r="H96" s="465">
        <v>927</v>
      </c>
    </row>
    <row r="97" spans="1:8" x14ac:dyDescent="0.2">
      <c r="A97" s="378">
        <v>169</v>
      </c>
      <c r="B97" s="386">
        <f t="shared" si="3"/>
        <v>18.16</v>
      </c>
      <c r="C97" s="523"/>
      <c r="D97" s="388">
        <v>30089</v>
      </c>
      <c r="E97" s="524"/>
      <c r="F97" s="388">
        <f t="shared" si="5"/>
        <v>27995</v>
      </c>
      <c r="G97" s="466">
        <f t="shared" si="4"/>
        <v>19883</v>
      </c>
      <c r="H97" s="465">
        <v>927</v>
      </c>
    </row>
    <row r="98" spans="1:8" x14ac:dyDescent="0.2">
      <c r="A98" s="378">
        <v>170</v>
      </c>
      <c r="B98" s="386">
        <f t="shared" si="3"/>
        <v>18.190000000000001</v>
      </c>
      <c r="C98" s="523"/>
      <c r="D98" s="388">
        <v>30089</v>
      </c>
      <c r="E98" s="524"/>
      <c r="F98" s="388">
        <f t="shared" si="5"/>
        <v>27951</v>
      </c>
      <c r="G98" s="466">
        <f t="shared" si="4"/>
        <v>19850</v>
      </c>
      <c r="H98" s="465">
        <v>927</v>
      </c>
    </row>
    <row r="99" spans="1:8" x14ac:dyDescent="0.2">
      <c r="A99" s="378">
        <v>171</v>
      </c>
      <c r="B99" s="386">
        <f t="shared" si="3"/>
        <v>18.21</v>
      </c>
      <c r="C99" s="523"/>
      <c r="D99" s="388">
        <v>30089</v>
      </c>
      <c r="E99" s="524"/>
      <c r="F99" s="388">
        <f t="shared" si="5"/>
        <v>27921</v>
      </c>
      <c r="G99" s="466">
        <f t="shared" si="4"/>
        <v>19828</v>
      </c>
      <c r="H99" s="465">
        <v>927</v>
      </c>
    </row>
    <row r="100" spans="1:8" x14ac:dyDescent="0.2">
      <c r="A100" s="378">
        <v>172</v>
      </c>
      <c r="B100" s="386">
        <f t="shared" si="3"/>
        <v>18.23</v>
      </c>
      <c r="C100" s="523"/>
      <c r="D100" s="388">
        <v>30089</v>
      </c>
      <c r="E100" s="524"/>
      <c r="F100" s="388">
        <f t="shared" si="5"/>
        <v>27891</v>
      </c>
      <c r="G100" s="466">
        <f t="shared" si="4"/>
        <v>19806</v>
      </c>
      <c r="H100" s="465">
        <v>927</v>
      </c>
    </row>
    <row r="101" spans="1:8" x14ac:dyDescent="0.2">
      <c r="A101" s="378">
        <v>173</v>
      </c>
      <c r="B101" s="386">
        <f t="shared" si="3"/>
        <v>18.25</v>
      </c>
      <c r="C101" s="523"/>
      <c r="D101" s="388">
        <v>30089</v>
      </c>
      <c r="E101" s="524"/>
      <c r="F101" s="388">
        <f t="shared" si="5"/>
        <v>27862</v>
      </c>
      <c r="G101" s="466">
        <f t="shared" si="4"/>
        <v>19785</v>
      </c>
      <c r="H101" s="465">
        <v>927</v>
      </c>
    </row>
    <row r="102" spans="1:8" x14ac:dyDescent="0.2">
      <c r="A102" s="378">
        <v>174</v>
      </c>
      <c r="B102" s="386">
        <f t="shared" si="3"/>
        <v>18.27</v>
      </c>
      <c r="C102" s="523"/>
      <c r="D102" s="388">
        <v>30089</v>
      </c>
      <c r="E102" s="524"/>
      <c r="F102" s="388">
        <f t="shared" si="5"/>
        <v>27832</v>
      </c>
      <c r="G102" s="466">
        <f t="shared" si="4"/>
        <v>19763</v>
      </c>
      <c r="H102" s="465">
        <v>927</v>
      </c>
    </row>
    <row r="103" spans="1:8" x14ac:dyDescent="0.2">
      <c r="A103" s="378">
        <v>175</v>
      </c>
      <c r="B103" s="386">
        <f t="shared" si="3"/>
        <v>18.3</v>
      </c>
      <c r="C103" s="523"/>
      <c r="D103" s="388">
        <v>30089</v>
      </c>
      <c r="E103" s="524"/>
      <c r="F103" s="388">
        <f t="shared" si="5"/>
        <v>27788</v>
      </c>
      <c r="G103" s="466">
        <f t="shared" si="4"/>
        <v>19730</v>
      </c>
      <c r="H103" s="465">
        <v>927</v>
      </c>
    </row>
    <row r="104" spans="1:8" x14ac:dyDescent="0.2">
      <c r="A104" s="378">
        <v>176</v>
      </c>
      <c r="B104" s="386">
        <f t="shared" si="3"/>
        <v>18.32</v>
      </c>
      <c r="C104" s="523"/>
      <c r="D104" s="388">
        <v>30089</v>
      </c>
      <c r="E104" s="524"/>
      <c r="F104" s="388">
        <f t="shared" si="5"/>
        <v>27759</v>
      </c>
      <c r="G104" s="466">
        <f t="shared" si="4"/>
        <v>19709</v>
      </c>
      <c r="H104" s="465">
        <v>927</v>
      </c>
    </row>
    <row r="105" spans="1:8" x14ac:dyDescent="0.2">
      <c r="A105" s="378">
        <v>177</v>
      </c>
      <c r="B105" s="386">
        <f t="shared" si="3"/>
        <v>18.34</v>
      </c>
      <c r="C105" s="523"/>
      <c r="D105" s="388">
        <v>30089</v>
      </c>
      <c r="E105" s="524"/>
      <c r="F105" s="388">
        <f t="shared" si="5"/>
        <v>27730</v>
      </c>
      <c r="G105" s="466">
        <f t="shared" si="4"/>
        <v>19687</v>
      </c>
      <c r="H105" s="465">
        <v>927</v>
      </c>
    </row>
    <row r="106" spans="1:8" x14ac:dyDescent="0.2">
      <c r="A106" s="378">
        <v>178</v>
      </c>
      <c r="B106" s="386">
        <f t="shared" si="3"/>
        <v>18.36</v>
      </c>
      <c r="C106" s="523"/>
      <c r="D106" s="388">
        <v>30089</v>
      </c>
      <c r="E106" s="524"/>
      <c r="F106" s="388">
        <f t="shared" si="5"/>
        <v>27700</v>
      </c>
      <c r="G106" s="466">
        <f t="shared" si="4"/>
        <v>19666</v>
      </c>
      <c r="H106" s="465">
        <v>927</v>
      </c>
    </row>
    <row r="107" spans="1:8" x14ac:dyDescent="0.2">
      <c r="A107" s="378">
        <v>179</v>
      </c>
      <c r="B107" s="386">
        <f t="shared" si="3"/>
        <v>18.38</v>
      </c>
      <c r="C107" s="523"/>
      <c r="D107" s="388">
        <v>30089</v>
      </c>
      <c r="E107" s="524"/>
      <c r="F107" s="388">
        <f t="shared" si="5"/>
        <v>27671</v>
      </c>
      <c r="G107" s="466">
        <f t="shared" si="4"/>
        <v>19645</v>
      </c>
      <c r="H107" s="465">
        <v>927</v>
      </c>
    </row>
    <row r="108" spans="1:8" x14ac:dyDescent="0.2">
      <c r="A108" s="378">
        <v>180</v>
      </c>
      <c r="B108" s="386">
        <f t="shared" si="3"/>
        <v>18.41</v>
      </c>
      <c r="C108" s="523"/>
      <c r="D108" s="388">
        <v>30089</v>
      </c>
      <c r="E108" s="524"/>
      <c r="F108" s="388">
        <f t="shared" si="5"/>
        <v>27628</v>
      </c>
      <c r="G108" s="466">
        <f t="shared" si="4"/>
        <v>19613</v>
      </c>
      <c r="H108" s="465">
        <v>927</v>
      </c>
    </row>
    <row r="109" spans="1:8" x14ac:dyDescent="0.2">
      <c r="A109" s="378">
        <v>181</v>
      </c>
      <c r="B109" s="386">
        <f t="shared" si="3"/>
        <v>18.43</v>
      </c>
      <c r="C109" s="523"/>
      <c r="D109" s="388">
        <v>30089</v>
      </c>
      <c r="E109" s="524"/>
      <c r="F109" s="388">
        <f t="shared" si="5"/>
        <v>27599</v>
      </c>
      <c r="G109" s="466">
        <f t="shared" si="4"/>
        <v>19591</v>
      </c>
      <c r="H109" s="465">
        <v>927</v>
      </c>
    </row>
    <row r="110" spans="1:8" x14ac:dyDescent="0.2">
      <c r="A110" s="378">
        <v>182</v>
      </c>
      <c r="B110" s="386">
        <f t="shared" si="3"/>
        <v>18.45</v>
      </c>
      <c r="C110" s="523"/>
      <c r="D110" s="388">
        <v>30089</v>
      </c>
      <c r="E110" s="524"/>
      <c r="F110" s="388">
        <f t="shared" si="5"/>
        <v>27570</v>
      </c>
      <c r="G110" s="466">
        <f t="shared" si="4"/>
        <v>19570</v>
      </c>
      <c r="H110" s="465">
        <v>927</v>
      </c>
    </row>
    <row r="111" spans="1:8" x14ac:dyDescent="0.2">
      <c r="A111" s="378">
        <v>183</v>
      </c>
      <c r="B111" s="386">
        <f t="shared" si="3"/>
        <v>18.47</v>
      </c>
      <c r="C111" s="523"/>
      <c r="D111" s="388">
        <v>30089</v>
      </c>
      <c r="E111" s="524"/>
      <c r="F111" s="388">
        <f t="shared" si="5"/>
        <v>27541</v>
      </c>
      <c r="G111" s="466">
        <f t="shared" si="4"/>
        <v>19549</v>
      </c>
      <c r="H111" s="465">
        <v>927</v>
      </c>
    </row>
    <row r="112" spans="1:8" x14ac:dyDescent="0.2">
      <c r="A112" s="378">
        <v>184</v>
      </c>
      <c r="B112" s="386">
        <f t="shared" si="3"/>
        <v>18.489999999999998</v>
      </c>
      <c r="C112" s="523"/>
      <c r="D112" s="388">
        <v>30089</v>
      </c>
      <c r="E112" s="524"/>
      <c r="F112" s="388">
        <f t="shared" si="5"/>
        <v>27512</v>
      </c>
      <c r="G112" s="466">
        <f t="shared" si="4"/>
        <v>19528</v>
      </c>
      <c r="H112" s="465">
        <v>927</v>
      </c>
    </row>
    <row r="113" spans="1:8" x14ac:dyDescent="0.2">
      <c r="A113" s="378">
        <v>185</v>
      </c>
      <c r="B113" s="386">
        <f t="shared" si="3"/>
        <v>18.52</v>
      </c>
      <c r="C113" s="523"/>
      <c r="D113" s="388">
        <v>30089</v>
      </c>
      <c r="E113" s="524"/>
      <c r="F113" s="388">
        <f t="shared" si="5"/>
        <v>27469</v>
      </c>
      <c r="G113" s="466">
        <f t="shared" si="4"/>
        <v>19496</v>
      </c>
      <c r="H113" s="465">
        <v>927</v>
      </c>
    </row>
    <row r="114" spans="1:8" x14ac:dyDescent="0.2">
      <c r="A114" s="378">
        <v>186</v>
      </c>
      <c r="B114" s="386">
        <f t="shared" si="3"/>
        <v>18.54</v>
      </c>
      <c r="C114" s="523"/>
      <c r="D114" s="388">
        <v>30089</v>
      </c>
      <c r="E114" s="524"/>
      <c r="F114" s="388">
        <f t="shared" si="5"/>
        <v>27440</v>
      </c>
      <c r="G114" s="466">
        <f t="shared" si="4"/>
        <v>19475</v>
      </c>
      <c r="H114" s="465">
        <v>927</v>
      </c>
    </row>
    <row r="115" spans="1:8" x14ac:dyDescent="0.2">
      <c r="A115" s="378">
        <v>187</v>
      </c>
      <c r="B115" s="386">
        <f t="shared" si="3"/>
        <v>18.559999999999999</v>
      </c>
      <c r="C115" s="523"/>
      <c r="D115" s="388">
        <v>30089</v>
      </c>
      <c r="E115" s="524"/>
      <c r="F115" s="388">
        <f t="shared" si="5"/>
        <v>27412</v>
      </c>
      <c r="G115" s="466">
        <f t="shared" si="4"/>
        <v>19454</v>
      </c>
      <c r="H115" s="465">
        <v>927</v>
      </c>
    </row>
    <row r="116" spans="1:8" x14ac:dyDescent="0.2">
      <c r="A116" s="378">
        <v>188</v>
      </c>
      <c r="B116" s="386">
        <f t="shared" si="3"/>
        <v>18.579999999999998</v>
      </c>
      <c r="C116" s="523"/>
      <c r="D116" s="388">
        <v>30089</v>
      </c>
      <c r="E116" s="524"/>
      <c r="F116" s="388">
        <f t="shared" si="5"/>
        <v>27383</v>
      </c>
      <c r="G116" s="466">
        <f t="shared" si="4"/>
        <v>19433</v>
      </c>
      <c r="H116" s="465">
        <v>927</v>
      </c>
    </row>
    <row r="117" spans="1:8" x14ac:dyDescent="0.2">
      <c r="A117" s="378">
        <v>189</v>
      </c>
      <c r="B117" s="386">
        <f t="shared" si="3"/>
        <v>18.600000000000001</v>
      </c>
      <c r="C117" s="523"/>
      <c r="D117" s="388">
        <v>30089</v>
      </c>
      <c r="E117" s="524"/>
      <c r="F117" s="388">
        <f t="shared" si="5"/>
        <v>27355</v>
      </c>
      <c r="G117" s="466">
        <f t="shared" si="4"/>
        <v>19412</v>
      </c>
      <c r="H117" s="465">
        <v>927</v>
      </c>
    </row>
    <row r="118" spans="1:8" x14ac:dyDescent="0.2">
      <c r="A118" s="378">
        <v>190</v>
      </c>
      <c r="B118" s="386">
        <f t="shared" si="3"/>
        <v>18.63</v>
      </c>
      <c r="C118" s="523"/>
      <c r="D118" s="388">
        <v>30089</v>
      </c>
      <c r="E118" s="524"/>
      <c r="F118" s="388">
        <f t="shared" si="5"/>
        <v>27312</v>
      </c>
      <c r="G118" s="466">
        <f t="shared" si="4"/>
        <v>19381</v>
      </c>
      <c r="H118" s="465">
        <v>927</v>
      </c>
    </row>
    <row r="119" spans="1:8" x14ac:dyDescent="0.2">
      <c r="A119" s="378">
        <v>191</v>
      </c>
      <c r="B119" s="386">
        <f t="shared" si="3"/>
        <v>18.649999999999999</v>
      </c>
      <c r="C119" s="523"/>
      <c r="D119" s="388">
        <v>30089</v>
      </c>
      <c r="E119" s="524"/>
      <c r="F119" s="388">
        <f t="shared" si="5"/>
        <v>27284</v>
      </c>
      <c r="G119" s="466">
        <f t="shared" si="4"/>
        <v>19360</v>
      </c>
      <c r="H119" s="465">
        <v>927</v>
      </c>
    </row>
    <row r="120" spans="1:8" x14ac:dyDescent="0.2">
      <c r="A120" s="378">
        <v>192</v>
      </c>
      <c r="B120" s="386">
        <f t="shared" si="3"/>
        <v>18.670000000000002</v>
      </c>
      <c r="C120" s="523"/>
      <c r="D120" s="388">
        <v>30089</v>
      </c>
      <c r="E120" s="524"/>
      <c r="F120" s="388">
        <f t="shared" si="5"/>
        <v>27256</v>
      </c>
      <c r="G120" s="466">
        <f t="shared" si="4"/>
        <v>19339</v>
      </c>
      <c r="H120" s="465">
        <v>927</v>
      </c>
    </row>
    <row r="121" spans="1:8" x14ac:dyDescent="0.2">
      <c r="A121" s="378">
        <v>193</v>
      </c>
      <c r="B121" s="386">
        <f t="shared" si="3"/>
        <v>18.690000000000001</v>
      </c>
      <c r="C121" s="523"/>
      <c r="D121" s="388">
        <v>30089</v>
      </c>
      <c r="E121" s="524"/>
      <c r="F121" s="388">
        <f t="shared" si="5"/>
        <v>27228</v>
      </c>
      <c r="G121" s="466">
        <f t="shared" si="4"/>
        <v>19319</v>
      </c>
      <c r="H121" s="465">
        <v>927</v>
      </c>
    </row>
    <row r="122" spans="1:8" x14ac:dyDescent="0.2">
      <c r="A122" s="378">
        <v>194</v>
      </c>
      <c r="B122" s="386">
        <f t="shared" si="3"/>
        <v>18.71</v>
      </c>
      <c r="C122" s="523"/>
      <c r="D122" s="388">
        <v>30089</v>
      </c>
      <c r="E122" s="524"/>
      <c r="F122" s="388">
        <f t="shared" si="5"/>
        <v>27199</v>
      </c>
      <c r="G122" s="466">
        <f t="shared" si="4"/>
        <v>19298</v>
      </c>
      <c r="H122" s="465">
        <v>927</v>
      </c>
    </row>
    <row r="123" spans="1:8" x14ac:dyDescent="0.2">
      <c r="A123" s="378">
        <v>195</v>
      </c>
      <c r="B123" s="386">
        <f t="shared" si="3"/>
        <v>18.739999999999998</v>
      </c>
      <c r="C123" s="523"/>
      <c r="D123" s="388">
        <v>30089</v>
      </c>
      <c r="E123" s="524"/>
      <c r="F123" s="388">
        <f t="shared" si="5"/>
        <v>27157</v>
      </c>
      <c r="G123" s="466">
        <f t="shared" si="4"/>
        <v>19267</v>
      </c>
      <c r="H123" s="465">
        <v>927</v>
      </c>
    </row>
    <row r="124" spans="1:8" x14ac:dyDescent="0.2">
      <c r="A124" s="378">
        <v>196</v>
      </c>
      <c r="B124" s="386">
        <f t="shared" si="3"/>
        <v>18.760000000000002</v>
      </c>
      <c r="C124" s="523"/>
      <c r="D124" s="388">
        <v>30089</v>
      </c>
      <c r="E124" s="524"/>
      <c r="F124" s="388">
        <f t="shared" si="5"/>
        <v>27129</v>
      </c>
      <c r="G124" s="466">
        <f t="shared" si="4"/>
        <v>19247</v>
      </c>
      <c r="H124" s="465">
        <v>927</v>
      </c>
    </row>
    <row r="125" spans="1:8" x14ac:dyDescent="0.2">
      <c r="A125" s="378">
        <v>197</v>
      </c>
      <c r="B125" s="386">
        <f t="shared" si="3"/>
        <v>18.78</v>
      </c>
      <c r="C125" s="523"/>
      <c r="D125" s="388">
        <v>30089</v>
      </c>
      <c r="E125" s="524"/>
      <c r="F125" s="388">
        <f t="shared" si="5"/>
        <v>27102</v>
      </c>
      <c r="G125" s="466">
        <f t="shared" si="4"/>
        <v>19226</v>
      </c>
      <c r="H125" s="465">
        <v>927</v>
      </c>
    </row>
    <row r="126" spans="1:8" x14ac:dyDescent="0.2">
      <c r="A126" s="378">
        <v>198</v>
      </c>
      <c r="B126" s="386">
        <f t="shared" si="3"/>
        <v>18.8</v>
      </c>
      <c r="C126" s="523"/>
      <c r="D126" s="388">
        <v>30089</v>
      </c>
      <c r="E126" s="524"/>
      <c r="F126" s="388">
        <f t="shared" si="5"/>
        <v>27074</v>
      </c>
      <c r="G126" s="466">
        <f t="shared" si="4"/>
        <v>19206</v>
      </c>
      <c r="H126" s="465">
        <v>927</v>
      </c>
    </row>
    <row r="127" spans="1:8" x14ac:dyDescent="0.2">
      <c r="A127" s="378">
        <v>199</v>
      </c>
      <c r="B127" s="386">
        <f t="shared" si="3"/>
        <v>18.82</v>
      </c>
      <c r="C127" s="523"/>
      <c r="D127" s="388">
        <v>30089</v>
      </c>
      <c r="E127" s="524"/>
      <c r="F127" s="388">
        <f t="shared" si="5"/>
        <v>27046</v>
      </c>
      <c r="G127" s="466">
        <f t="shared" si="4"/>
        <v>19185</v>
      </c>
      <c r="H127" s="465">
        <v>927</v>
      </c>
    </row>
    <row r="128" spans="1:8" x14ac:dyDescent="0.2">
      <c r="A128" s="378">
        <v>200</v>
      </c>
      <c r="B128" s="386">
        <f t="shared" si="3"/>
        <v>18.850000000000001</v>
      </c>
      <c r="C128" s="523"/>
      <c r="D128" s="388">
        <v>30089</v>
      </c>
      <c r="E128" s="524"/>
      <c r="F128" s="388">
        <f t="shared" si="5"/>
        <v>27004</v>
      </c>
      <c r="G128" s="466">
        <f t="shared" si="4"/>
        <v>19155</v>
      </c>
      <c r="H128" s="465">
        <v>927</v>
      </c>
    </row>
    <row r="129" spans="1:8" x14ac:dyDescent="0.2">
      <c r="A129" s="378">
        <v>201</v>
      </c>
      <c r="B129" s="386">
        <f t="shared" si="3"/>
        <v>18.87</v>
      </c>
      <c r="C129" s="523"/>
      <c r="D129" s="388">
        <v>30089</v>
      </c>
      <c r="E129" s="524"/>
      <c r="F129" s="388">
        <f t="shared" si="5"/>
        <v>26977</v>
      </c>
      <c r="G129" s="466">
        <f t="shared" si="4"/>
        <v>19134</v>
      </c>
      <c r="H129" s="465">
        <v>927</v>
      </c>
    </row>
    <row r="130" spans="1:8" x14ac:dyDescent="0.2">
      <c r="A130" s="378">
        <v>202</v>
      </c>
      <c r="B130" s="386">
        <f t="shared" si="3"/>
        <v>18.89</v>
      </c>
      <c r="C130" s="523"/>
      <c r="D130" s="388">
        <v>30089</v>
      </c>
      <c r="E130" s="524"/>
      <c r="F130" s="388">
        <f t="shared" si="5"/>
        <v>26949</v>
      </c>
      <c r="G130" s="466">
        <f t="shared" si="4"/>
        <v>19114</v>
      </c>
      <c r="H130" s="465">
        <v>927</v>
      </c>
    </row>
    <row r="131" spans="1:8" x14ac:dyDescent="0.2">
      <c r="A131" s="378">
        <v>203</v>
      </c>
      <c r="B131" s="386">
        <f t="shared" si="3"/>
        <v>18.91</v>
      </c>
      <c r="C131" s="523"/>
      <c r="D131" s="388">
        <v>30089</v>
      </c>
      <c r="E131" s="524"/>
      <c r="F131" s="388">
        <f t="shared" si="5"/>
        <v>26922</v>
      </c>
      <c r="G131" s="466">
        <f t="shared" si="4"/>
        <v>19094</v>
      </c>
      <c r="H131" s="465">
        <v>927</v>
      </c>
    </row>
    <row r="132" spans="1:8" x14ac:dyDescent="0.2">
      <c r="A132" s="378">
        <v>204</v>
      </c>
      <c r="B132" s="386">
        <f t="shared" si="3"/>
        <v>18.93</v>
      </c>
      <c r="C132" s="523"/>
      <c r="D132" s="388">
        <v>30089</v>
      </c>
      <c r="E132" s="524"/>
      <c r="F132" s="388">
        <f t="shared" si="5"/>
        <v>26894</v>
      </c>
      <c r="G132" s="466">
        <f t="shared" si="4"/>
        <v>19074</v>
      </c>
      <c r="H132" s="465">
        <v>927</v>
      </c>
    </row>
    <row r="133" spans="1:8" x14ac:dyDescent="0.2">
      <c r="A133" s="378">
        <v>205</v>
      </c>
      <c r="B133" s="386">
        <f t="shared" si="3"/>
        <v>18.96</v>
      </c>
      <c r="C133" s="523"/>
      <c r="D133" s="388">
        <v>30089</v>
      </c>
      <c r="E133" s="524"/>
      <c r="F133" s="388">
        <f t="shared" si="5"/>
        <v>26853</v>
      </c>
      <c r="G133" s="466">
        <f t="shared" si="4"/>
        <v>19044</v>
      </c>
      <c r="H133" s="465">
        <v>927</v>
      </c>
    </row>
    <row r="134" spans="1:8" x14ac:dyDescent="0.2">
      <c r="A134" s="378">
        <v>206</v>
      </c>
      <c r="B134" s="386">
        <f t="shared" si="3"/>
        <v>18.98</v>
      </c>
      <c r="C134" s="523"/>
      <c r="D134" s="388">
        <v>30089</v>
      </c>
      <c r="E134" s="524"/>
      <c r="F134" s="388">
        <f t="shared" si="5"/>
        <v>26826</v>
      </c>
      <c r="G134" s="466">
        <f t="shared" si="4"/>
        <v>19024</v>
      </c>
      <c r="H134" s="465">
        <v>927</v>
      </c>
    </row>
    <row r="135" spans="1:8" x14ac:dyDescent="0.2">
      <c r="A135" s="378">
        <v>207</v>
      </c>
      <c r="B135" s="386">
        <f t="shared" si="3"/>
        <v>19</v>
      </c>
      <c r="C135" s="523"/>
      <c r="D135" s="388">
        <v>30089</v>
      </c>
      <c r="E135" s="524"/>
      <c r="F135" s="388">
        <f t="shared" si="5"/>
        <v>26798</v>
      </c>
      <c r="G135" s="466">
        <f t="shared" si="4"/>
        <v>19004</v>
      </c>
      <c r="H135" s="465">
        <v>927</v>
      </c>
    </row>
    <row r="136" spans="1:8" x14ac:dyDescent="0.2">
      <c r="A136" s="378">
        <v>208</v>
      </c>
      <c r="B136" s="386">
        <f t="shared" si="3"/>
        <v>19.02</v>
      </c>
      <c r="C136" s="523"/>
      <c r="D136" s="388">
        <v>30089</v>
      </c>
      <c r="E136" s="524"/>
      <c r="F136" s="388">
        <f t="shared" si="5"/>
        <v>26771</v>
      </c>
      <c r="G136" s="466">
        <f t="shared" si="4"/>
        <v>18984</v>
      </c>
      <c r="H136" s="465">
        <v>927</v>
      </c>
    </row>
    <row r="137" spans="1:8" x14ac:dyDescent="0.2">
      <c r="A137" s="378">
        <v>209</v>
      </c>
      <c r="B137" s="386">
        <f t="shared" si="3"/>
        <v>19.04</v>
      </c>
      <c r="C137" s="523"/>
      <c r="D137" s="388">
        <v>30089</v>
      </c>
      <c r="E137" s="524"/>
      <c r="F137" s="388">
        <f t="shared" si="5"/>
        <v>26744</v>
      </c>
      <c r="G137" s="466">
        <f t="shared" si="4"/>
        <v>18964</v>
      </c>
      <c r="H137" s="465">
        <v>927</v>
      </c>
    </row>
    <row r="138" spans="1:8" x14ac:dyDescent="0.2">
      <c r="A138" s="378">
        <v>210</v>
      </c>
      <c r="B138" s="386">
        <f t="shared" si="3"/>
        <v>19.07</v>
      </c>
      <c r="C138" s="523"/>
      <c r="D138" s="388">
        <v>30089</v>
      </c>
      <c r="E138" s="524"/>
      <c r="F138" s="388">
        <f t="shared" si="5"/>
        <v>26704</v>
      </c>
      <c r="G138" s="466">
        <f t="shared" si="4"/>
        <v>18934</v>
      </c>
      <c r="H138" s="465">
        <v>927</v>
      </c>
    </row>
    <row r="139" spans="1:8" x14ac:dyDescent="0.2">
      <c r="A139" s="378">
        <v>211</v>
      </c>
      <c r="B139" s="386">
        <f t="shared" si="3"/>
        <v>19.09</v>
      </c>
      <c r="C139" s="523"/>
      <c r="D139" s="388">
        <v>30089</v>
      </c>
      <c r="E139" s="524"/>
      <c r="F139" s="388">
        <f t="shared" si="5"/>
        <v>26677</v>
      </c>
      <c r="G139" s="466">
        <f t="shared" si="4"/>
        <v>18914</v>
      </c>
      <c r="H139" s="465">
        <v>927</v>
      </c>
    </row>
    <row r="140" spans="1:8" x14ac:dyDescent="0.2">
      <c r="A140" s="378">
        <v>212</v>
      </c>
      <c r="B140" s="386">
        <f t="shared" si="3"/>
        <v>19.11</v>
      </c>
      <c r="C140" s="523"/>
      <c r="D140" s="388">
        <v>30089</v>
      </c>
      <c r="E140" s="524"/>
      <c r="F140" s="388">
        <f t="shared" si="5"/>
        <v>26650</v>
      </c>
      <c r="G140" s="466">
        <f t="shared" si="4"/>
        <v>18894</v>
      </c>
      <c r="H140" s="465">
        <v>927</v>
      </c>
    </row>
    <row r="141" spans="1:8" x14ac:dyDescent="0.2">
      <c r="A141" s="378">
        <v>213</v>
      </c>
      <c r="B141" s="386">
        <f t="shared" si="3"/>
        <v>19.13</v>
      </c>
      <c r="C141" s="523"/>
      <c r="D141" s="388">
        <v>30089</v>
      </c>
      <c r="E141" s="524"/>
      <c r="F141" s="388">
        <f t="shared" si="5"/>
        <v>26623</v>
      </c>
      <c r="G141" s="466">
        <f t="shared" si="4"/>
        <v>18874</v>
      </c>
      <c r="H141" s="465">
        <v>927</v>
      </c>
    </row>
    <row r="142" spans="1:8" x14ac:dyDescent="0.2">
      <c r="A142" s="378">
        <v>214</v>
      </c>
      <c r="B142" s="386">
        <f t="shared" si="3"/>
        <v>19.149999999999999</v>
      </c>
      <c r="C142" s="523"/>
      <c r="D142" s="388">
        <v>30089</v>
      </c>
      <c r="E142" s="524"/>
      <c r="F142" s="388">
        <f t="shared" si="5"/>
        <v>26596</v>
      </c>
      <c r="G142" s="466">
        <f t="shared" si="4"/>
        <v>18855</v>
      </c>
      <c r="H142" s="465">
        <v>927</v>
      </c>
    </row>
    <row r="143" spans="1:8" x14ac:dyDescent="0.2">
      <c r="A143" s="378">
        <v>215</v>
      </c>
      <c r="B143" s="386">
        <f t="shared" ref="B143:B158" si="6">ROUND(0.022*A143+14.445,2)</f>
        <v>19.18</v>
      </c>
      <c r="C143" s="523"/>
      <c r="D143" s="388">
        <v>30089</v>
      </c>
      <c r="E143" s="524"/>
      <c r="F143" s="388">
        <f t="shared" si="5"/>
        <v>26556</v>
      </c>
      <c r="G143" s="466">
        <f t="shared" si="4"/>
        <v>18825</v>
      </c>
      <c r="H143" s="465">
        <v>927</v>
      </c>
    </row>
    <row r="144" spans="1:8" x14ac:dyDescent="0.2">
      <c r="A144" s="378">
        <v>216</v>
      </c>
      <c r="B144" s="386">
        <f t="shared" si="6"/>
        <v>19.2</v>
      </c>
      <c r="C144" s="523"/>
      <c r="D144" s="388">
        <v>30089</v>
      </c>
      <c r="E144" s="524"/>
      <c r="F144" s="388">
        <f t="shared" si="5"/>
        <v>26529</v>
      </c>
      <c r="G144" s="466">
        <f t="shared" si="4"/>
        <v>18806</v>
      </c>
      <c r="H144" s="465">
        <v>927</v>
      </c>
    </row>
    <row r="145" spans="1:8" x14ac:dyDescent="0.2">
      <c r="A145" s="378">
        <v>217</v>
      </c>
      <c r="B145" s="386">
        <f t="shared" si="6"/>
        <v>19.22</v>
      </c>
      <c r="C145" s="523"/>
      <c r="D145" s="388">
        <v>30089</v>
      </c>
      <c r="E145" s="524"/>
      <c r="F145" s="388">
        <f t="shared" si="5"/>
        <v>26502</v>
      </c>
      <c r="G145" s="466">
        <f t="shared" ref="G145:G208" si="7">ROUND(12*(1/B145*D145),0)</f>
        <v>18786</v>
      </c>
      <c r="H145" s="465">
        <v>927</v>
      </c>
    </row>
    <row r="146" spans="1:8" x14ac:dyDescent="0.2">
      <c r="A146" s="378">
        <v>218</v>
      </c>
      <c r="B146" s="386">
        <f t="shared" si="6"/>
        <v>19.239999999999998</v>
      </c>
      <c r="C146" s="523"/>
      <c r="D146" s="388">
        <v>30089</v>
      </c>
      <c r="E146" s="524"/>
      <c r="F146" s="388">
        <f t="shared" ref="F146:F209" si="8">ROUND(12*1.3614*(1/B146*D146)+H146,0)</f>
        <v>26476</v>
      </c>
      <c r="G146" s="466">
        <f t="shared" si="7"/>
        <v>18767</v>
      </c>
      <c r="H146" s="465">
        <v>927</v>
      </c>
    </row>
    <row r="147" spans="1:8" x14ac:dyDescent="0.2">
      <c r="A147" s="378">
        <v>219</v>
      </c>
      <c r="B147" s="386">
        <f t="shared" si="6"/>
        <v>19.260000000000002</v>
      </c>
      <c r="C147" s="523"/>
      <c r="D147" s="388">
        <v>30089</v>
      </c>
      <c r="E147" s="524"/>
      <c r="F147" s="388">
        <f t="shared" si="8"/>
        <v>26449</v>
      </c>
      <c r="G147" s="466">
        <f t="shared" si="7"/>
        <v>18747</v>
      </c>
      <c r="H147" s="465">
        <v>927</v>
      </c>
    </row>
    <row r="148" spans="1:8" x14ac:dyDescent="0.2">
      <c r="A148" s="378">
        <v>220</v>
      </c>
      <c r="B148" s="386">
        <f t="shared" si="6"/>
        <v>19.29</v>
      </c>
      <c r="C148" s="523"/>
      <c r="D148" s="388">
        <v>30089</v>
      </c>
      <c r="E148" s="524"/>
      <c r="F148" s="388">
        <f t="shared" si="8"/>
        <v>26410</v>
      </c>
      <c r="G148" s="466">
        <f t="shared" si="7"/>
        <v>18718</v>
      </c>
      <c r="H148" s="465">
        <v>927</v>
      </c>
    </row>
    <row r="149" spans="1:8" x14ac:dyDescent="0.2">
      <c r="A149" s="378">
        <v>221</v>
      </c>
      <c r="B149" s="386">
        <f t="shared" si="6"/>
        <v>19.309999999999999</v>
      </c>
      <c r="C149" s="523"/>
      <c r="D149" s="388">
        <v>30089</v>
      </c>
      <c r="E149" s="524"/>
      <c r="F149" s="388">
        <f t="shared" si="8"/>
        <v>26383</v>
      </c>
      <c r="G149" s="466">
        <f t="shared" si="7"/>
        <v>18698</v>
      </c>
      <c r="H149" s="465">
        <v>927</v>
      </c>
    </row>
    <row r="150" spans="1:8" x14ac:dyDescent="0.2">
      <c r="A150" s="378">
        <v>222</v>
      </c>
      <c r="B150" s="386">
        <f t="shared" si="6"/>
        <v>19.329999999999998</v>
      </c>
      <c r="C150" s="523"/>
      <c r="D150" s="388">
        <v>30089</v>
      </c>
      <c r="E150" s="524"/>
      <c r="F150" s="388">
        <f t="shared" si="8"/>
        <v>26357</v>
      </c>
      <c r="G150" s="466">
        <f t="shared" si="7"/>
        <v>18679</v>
      </c>
      <c r="H150" s="465">
        <v>927</v>
      </c>
    </row>
    <row r="151" spans="1:8" x14ac:dyDescent="0.2">
      <c r="A151" s="378">
        <v>223</v>
      </c>
      <c r="B151" s="386">
        <f t="shared" si="6"/>
        <v>19.350000000000001</v>
      </c>
      <c r="C151" s="523"/>
      <c r="D151" s="388">
        <v>30089</v>
      </c>
      <c r="E151" s="524"/>
      <c r="F151" s="388">
        <f t="shared" si="8"/>
        <v>26331</v>
      </c>
      <c r="G151" s="466">
        <f t="shared" si="7"/>
        <v>18660</v>
      </c>
      <c r="H151" s="465">
        <v>927</v>
      </c>
    </row>
    <row r="152" spans="1:8" x14ac:dyDescent="0.2">
      <c r="A152" s="378">
        <v>224</v>
      </c>
      <c r="B152" s="386">
        <f t="shared" si="6"/>
        <v>19.37</v>
      </c>
      <c r="C152" s="523"/>
      <c r="D152" s="388">
        <v>30089</v>
      </c>
      <c r="E152" s="524"/>
      <c r="F152" s="388">
        <f t="shared" si="8"/>
        <v>26304</v>
      </c>
      <c r="G152" s="466">
        <f t="shared" si="7"/>
        <v>18641</v>
      </c>
      <c r="H152" s="465">
        <v>927</v>
      </c>
    </row>
    <row r="153" spans="1:8" x14ac:dyDescent="0.2">
      <c r="A153" s="378">
        <v>225</v>
      </c>
      <c r="B153" s="386">
        <f t="shared" si="6"/>
        <v>19.399999999999999</v>
      </c>
      <c r="C153" s="523"/>
      <c r="D153" s="388">
        <v>30089</v>
      </c>
      <c r="E153" s="524"/>
      <c r="F153" s="388">
        <f t="shared" si="8"/>
        <v>26265</v>
      </c>
      <c r="G153" s="466">
        <f t="shared" si="7"/>
        <v>18612</v>
      </c>
      <c r="H153" s="465">
        <v>927</v>
      </c>
    </row>
    <row r="154" spans="1:8" x14ac:dyDescent="0.2">
      <c r="A154" s="378">
        <v>226</v>
      </c>
      <c r="B154" s="386">
        <f t="shared" si="6"/>
        <v>19.420000000000002</v>
      </c>
      <c r="C154" s="523"/>
      <c r="D154" s="388">
        <v>30089</v>
      </c>
      <c r="E154" s="524"/>
      <c r="F154" s="388">
        <f t="shared" si="8"/>
        <v>26239</v>
      </c>
      <c r="G154" s="466">
        <f t="shared" si="7"/>
        <v>18593</v>
      </c>
      <c r="H154" s="465">
        <v>927</v>
      </c>
    </row>
    <row r="155" spans="1:8" x14ac:dyDescent="0.2">
      <c r="A155" s="378">
        <v>227</v>
      </c>
      <c r="B155" s="386">
        <f t="shared" si="6"/>
        <v>19.440000000000001</v>
      </c>
      <c r="C155" s="523"/>
      <c r="D155" s="388">
        <v>30089</v>
      </c>
      <c r="E155" s="524"/>
      <c r="F155" s="388">
        <f t="shared" si="8"/>
        <v>26213</v>
      </c>
      <c r="G155" s="466">
        <f t="shared" si="7"/>
        <v>18573</v>
      </c>
      <c r="H155" s="465">
        <v>927</v>
      </c>
    </row>
    <row r="156" spans="1:8" x14ac:dyDescent="0.2">
      <c r="A156" s="378">
        <v>228</v>
      </c>
      <c r="B156" s="386">
        <f t="shared" si="6"/>
        <v>19.46</v>
      </c>
      <c r="C156" s="523"/>
      <c r="D156" s="388">
        <v>30089</v>
      </c>
      <c r="E156" s="524"/>
      <c r="F156" s="388">
        <f t="shared" si="8"/>
        <v>26187</v>
      </c>
      <c r="G156" s="466">
        <f t="shared" si="7"/>
        <v>18554</v>
      </c>
      <c r="H156" s="465">
        <v>927</v>
      </c>
    </row>
    <row r="157" spans="1:8" x14ac:dyDescent="0.2">
      <c r="A157" s="378">
        <v>229</v>
      </c>
      <c r="B157" s="386">
        <f t="shared" si="6"/>
        <v>19.48</v>
      </c>
      <c r="C157" s="523"/>
      <c r="D157" s="388">
        <v>30089</v>
      </c>
      <c r="E157" s="524"/>
      <c r="F157" s="388">
        <f t="shared" si="8"/>
        <v>26161</v>
      </c>
      <c r="G157" s="466">
        <f t="shared" si="7"/>
        <v>18535</v>
      </c>
      <c r="H157" s="465">
        <v>927</v>
      </c>
    </row>
    <row r="158" spans="1:8" x14ac:dyDescent="0.2">
      <c r="A158" s="378">
        <v>230</v>
      </c>
      <c r="B158" s="386">
        <f t="shared" si="6"/>
        <v>19.510000000000002</v>
      </c>
      <c r="C158" s="523"/>
      <c r="D158" s="388">
        <v>30089</v>
      </c>
      <c r="E158" s="524"/>
      <c r="F158" s="388">
        <f t="shared" si="8"/>
        <v>26122</v>
      </c>
      <c r="G158" s="466">
        <f t="shared" si="7"/>
        <v>18507</v>
      </c>
      <c r="H158" s="465">
        <v>927</v>
      </c>
    </row>
    <row r="159" spans="1:8" x14ac:dyDescent="0.2">
      <c r="A159" s="378">
        <v>231</v>
      </c>
      <c r="B159" s="386">
        <f>ROUND(0.0045*A159+18.455,2)</f>
        <v>19.489999999999998</v>
      </c>
      <c r="C159" s="523"/>
      <c r="D159" s="388">
        <v>30089</v>
      </c>
      <c r="E159" s="524"/>
      <c r="F159" s="388">
        <f t="shared" si="8"/>
        <v>26148</v>
      </c>
      <c r="G159" s="466">
        <f t="shared" si="7"/>
        <v>18526</v>
      </c>
      <c r="H159" s="465">
        <v>927</v>
      </c>
    </row>
    <row r="160" spans="1:8" x14ac:dyDescent="0.2">
      <c r="A160" s="378">
        <v>232</v>
      </c>
      <c r="B160" s="386">
        <f t="shared" ref="B160:B223" si="9">ROUND(0.0045*A160+18.455,2)</f>
        <v>19.5</v>
      </c>
      <c r="C160" s="523"/>
      <c r="D160" s="388">
        <v>30089</v>
      </c>
      <c r="E160" s="524"/>
      <c r="F160" s="388">
        <f t="shared" si="8"/>
        <v>26135</v>
      </c>
      <c r="G160" s="466">
        <f t="shared" si="7"/>
        <v>18516</v>
      </c>
      <c r="H160" s="465">
        <v>927</v>
      </c>
    </row>
    <row r="161" spans="1:8" x14ac:dyDescent="0.2">
      <c r="A161" s="378">
        <v>233</v>
      </c>
      <c r="B161" s="386">
        <f t="shared" si="9"/>
        <v>19.5</v>
      </c>
      <c r="C161" s="523"/>
      <c r="D161" s="388">
        <v>30089</v>
      </c>
      <c r="E161" s="524"/>
      <c r="F161" s="388">
        <f t="shared" si="8"/>
        <v>26135</v>
      </c>
      <c r="G161" s="466">
        <f t="shared" si="7"/>
        <v>18516</v>
      </c>
      <c r="H161" s="465">
        <v>927</v>
      </c>
    </row>
    <row r="162" spans="1:8" x14ac:dyDescent="0.2">
      <c r="A162" s="378">
        <v>234</v>
      </c>
      <c r="B162" s="386">
        <f t="shared" si="9"/>
        <v>19.510000000000002</v>
      </c>
      <c r="C162" s="523"/>
      <c r="D162" s="388">
        <v>30089</v>
      </c>
      <c r="E162" s="524"/>
      <c r="F162" s="388">
        <f t="shared" si="8"/>
        <v>26122</v>
      </c>
      <c r="G162" s="466">
        <f t="shared" si="7"/>
        <v>18507</v>
      </c>
      <c r="H162" s="465">
        <v>927</v>
      </c>
    </row>
    <row r="163" spans="1:8" x14ac:dyDescent="0.2">
      <c r="A163" s="378">
        <v>235</v>
      </c>
      <c r="B163" s="386">
        <f t="shared" si="9"/>
        <v>19.510000000000002</v>
      </c>
      <c r="C163" s="523"/>
      <c r="D163" s="388">
        <v>30089</v>
      </c>
      <c r="E163" s="524"/>
      <c r="F163" s="388">
        <f t="shared" si="8"/>
        <v>26122</v>
      </c>
      <c r="G163" s="466">
        <f t="shared" si="7"/>
        <v>18507</v>
      </c>
      <c r="H163" s="465">
        <v>927</v>
      </c>
    </row>
    <row r="164" spans="1:8" x14ac:dyDescent="0.2">
      <c r="A164" s="378">
        <v>236</v>
      </c>
      <c r="B164" s="386">
        <f t="shared" si="9"/>
        <v>19.52</v>
      </c>
      <c r="C164" s="523"/>
      <c r="D164" s="388">
        <v>30089</v>
      </c>
      <c r="E164" s="524"/>
      <c r="F164" s="388">
        <f t="shared" si="8"/>
        <v>26109</v>
      </c>
      <c r="G164" s="466">
        <f t="shared" si="7"/>
        <v>18497</v>
      </c>
      <c r="H164" s="465">
        <v>927</v>
      </c>
    </row>
    <row r="165" spans="1:8" x14ac:dyDescent="0.2">
      <c r="A165" s="378">
        <v>237</v>
      </c>
      <c r="B165" s="386">
        <f t="shared" si="9"/>
        <v>19.52</v>
      </c>
      <c r="C165" s="523"/>
      <c r="D165" s="388">
        <v>30089</v>
      </c>
      <c r="E165" s="524"/>
      <c r="F165" s="388">
        <f t="shared" si="8"/>
        <v>26109</v>
      </c>
      <c r="G165" s="466">
        <f t="shared" si="7"/>
        <v>18497</v>
      </c>
      <c r="H165" s="465">
        <v>927</v>
      </c>
    </row>
    <row r="166" spans="1:8" x14ac:dyDescent="0.2">
      <c r="A166" s="378">
        <v>238</v>
      </c>
      <c r="B166" s="386">
        <f t="shared" si="9"/>
        <v>19.53</v>
      </c>
      <c r="C166" s="523"/>
      <c r="D166" s="388">
        <v>30089</v>
      </c>
      <c r="E166" s="524"/>
      <c r="F166" s="388">
        <f t="shared" si="8"/>
        <v>26096</v>
      </c>
      <c r="G166" s="466">
        <f t="shared" si="7"/>
        <v>18488</v>
      </c>
      <c r="H166" s="465">
        <v>927</v>
      </c>
    </row>
    <row r="167" spans="1:8" x14ac:dyDescent="0.2">
      <c r="A167" s="378">
        <v>239</v>
      </c>
      <c r="B167" s="386">
        <f t="shared" si="9"/>
        <v>19.53</v>
      </c>
      <c r="C167" s="523"/>
      <c r="D167" s="388">
        <v>30089</v>
      </c>
      <c r="E167" s="524"/>
      <c r="F167" s="388">
        <f t="shared" si="8"/>
        <v>26096</v>
      </c>
      <c r="G167" s="466">
        <f t="shared" si="7"/>
        <v>18488</v>
      </c>
      <c r="H167" s="465">
        <v>927</v>
      </c>
    </row>
    <row r="168" spans="1:8" x14ac:dyDescent="0.2">
      <c r="A168" s="378">
        <v>240</v>
      </c>
      <c r="B168" s="386">
        <f t="shared" si="9"/>
        <v>19.54</v>
      </c>
      <c r="C168" s="523"/>
      <c r="D168" s="388">
        <v>30089</v>
      </c>
      <c r="E168" s="524"/>
      <c r="F168" s="388">
        <f t="shared" si="8"/>
        <v>26083</v>
      </c>
      <c r="G168" s="466">
        <f t="shared" si="7"/>
        <v>18478</v>
      </c>
      <c r="H168" s="465">
        <v>927</v>
      </c>
    </row>
    <row r="169" spans="1:8" x14ac:dyDescent="0.2">
      <c r="A169" s="378">
        <v>241</v>
      </c>
      <c r="B169" s="386">
        <f t="shared" si="9"/>
        <v>19.54</v>
      </c>
      <c r="C169" s="523"/>
      <c r="D169" s="388">
        <v>30089</v>
      </c>
      <c r="E169" s="524"/>
      <c r="F169" s="388">
        <f t="shared" si="8"/>
        <v>26083</v>
      </c>
      <c r="G169" s="466">
        <f t="shared" si="7"/>
        <v>18478</v>
      </c>
      <c r="H169" s="465">
        <v>927</v>
      </c>
    </row>
    <row r="170" spans="1:8" x14ac:dyDescent="0.2">
      <c r="A170" s="378">
        <v>242</v>
      </c>
      <c r="B170" s="386">
        <f t="shared" si="9"/>
        <v>19.54</v>
      </c>
      <c r="C170" s="523"/>
      <c r="D170" s="388">
        <v>30089</v>
      </c>
      <c r="E170" s="524"/>
      <c r="F170" s="388">
        <f t="shared" si="8"/>
        <v>26083</v>
      </c>
      <c r="G170" s="466">
        <f t="shared" si="7"/>
        <v>18478</v>
      </c>
      <c r="H170" s="465">
        <v>927</v>
      </c>
    </row>
    <row r="171" spans="1:8" x14ac:dyDescent="0.2">
      <c r="A171" s="378">
        <v>243</v>
      </c>
      <c r="B171" s="386">
        <f t="shared" si="9"/>
        <v>19.55</v>
      </c>
      <c r="C171" s="523"/>
      <c r="D171" s="388">
        <v>30089</v>
      </c>
      <c r="E171" s="524"/>
      <c r="F171" s="388">
        <f t="shared" si="8"/>
        <v>26071</v>
      </c>
      <c r="G171" s="466">
        <f t="shared" si="7"/>
        <v>18469</v>
      </c>
      <c r="H171" s="465">
        <v>927</v>
      </c>
    </row>
    <row r="172" spans="1:8" x14ac:dyDescent="0.2">
      <c r="A172" s="378">
        <v>244</v>
      </c>
      <c r="B172" s="386">
        <f t="shared" si="9"/>
        <v>19.55</v>
      </c>
      <c r="C172" s="523"/>
      <c r="D172" s="388">
        <v>30089</v>
      </c>
      <c r="E172" s="524"/>
      <c r="F172" s="388">
        <f t="shared" si="8"/>
        <v>26071</v>
      </c>
      <c r="G172" s="466">
        <f t="shared" si="7"/>
        <v>18469</v>
      </c>
      <c r="H172" s="465">
        <v>927</v>
      </c>
    </row>
    <row r="173" spans="1:8" x14ac:dyDescent="0.2">
      <c r="A173" s="378">
        <v>245</v>
      </c>
      <c r="B173" s="386">
        <f t="shared" si="9"/>
        <v>19.559999999999999</v>
      </c>
      <c r="C173" s="523"/>
      <c r="D173" s="388">
        <v>30089</v>
      </c>
      <c r="E173" s="524"/>
      <c r="F173" s="388">
        <f t="shared" si="8"/>
        <v>26058</v>
      </c>
      <c r="G173" s="466">
        <f t="shared" si="7"/>
        <v>18460</v>
      </c>
      <c r="H173" s="465">
        <v>927</v>
      </c>
    </row>
    <row r="174" spans="1:8" x14ac:dyDescent="0.2">
      <c r="A174" s="378">
        <v>246</v>
      </c>
      <c r="B174" s="386">
        <f t="shared" si="9"/>
        <v>19.559999999999999</v>
      </c>
      <c r="C174" s="523"/>
      <c r="D174" s="388">
        <v>30089</v>
      </c>
      <c r="E174" s="524"/>
      <c r="F174" s="388">
        <f t="shared" si="8"/>
        <v>26058</v>
      </c>
      <c r="G174" s="466">
        <f t="shared" si="7"/>
        <v>18460</v>
      </c>
      <c r="H174" s="465">
        <v>927</v>
      </c>
    </row>
    <row r="175" spans="1:8" x14ac:dyDescent="0.2">
      <c r="A175" s="378">
        <v>247</v>
      </c>
      <c r="B175" s="386">
        <f t="shared" si="9"/>
        <v>19.57</v>
      </c>
      <c r="C175" s="523"/>
      <c r="D175" s="388">
        <v>30089</v>
      </c>
      <c r="E175" s="524"/>
      <c r="F175" s="388">
        <f t="shared" si="8"/>
        <v>26045</v>
      </c>
      <c r="G175" s="466">
        <f t="shared" si="7"/>
        <v>18450</v>
      </c>
      <c r="H175" s="465">
        <v>927</v>
      </c>
    </row>
    <row r="176" spans="1:8" x14ac:dyDescent="0.2">
      <c r="A176" s="378">
        <v>248</v>
      </c>
      <c r="B176" s="386">
        <f t="shared" si="9"/>
        <v>19.57</v>
      </c>
      <c r="C176" s="523"/>
      <c r="D176" s="388">
        <v>30089</v>
      </c>
      <c r="E176" s="524"/>
      <c r="F176" s="388">
        <f t="shared" si="8"/>
        <v>26045</v>
      </c>
      <c r="G176" s="466">
        <f t="shared" si="7"/>
        <v>18450</v>
      </c>
      <c r="H176" s="465">
        <v>927</v>
      </c>
    </row>
    <row r="177" spans="1:8" x14ac:dyDescent="0.2">
      <c r="A177" s="378">
        <v>249</v>
      </c>
      <c r="B177" s="386">
        <f t="shared" si="9"/>
        <v>19.579999999999998</v>
      </c>
      <c r="C177" s="523"/>
      <c r="D177" s="388">
        <v>30089</v>
      </c>
      <c r="E177" s="524"/>
      <c r="F177" s="388">
        <f t="shared" si="8"/>
        <v>26032</v>
      </c>
      <c r="G177" s="466">
        <f t="shared" si="7"/>
        <v>18441</v>
      </c>
      <c r="H177" s="465">
        <v>927</v>
      </c>
    </row>
    <row r="178" spans="1:8" x14ac:dyDescent="0.2">
      <c r="A178" s="378">
        <v>250</v>
      </c>
      <c r="B178" s="386">
        <f t="shared" si="9"/>
        <v>19.579999999999998</v>
      </c>
      <c r="C178" s="523"/>
      <c r="D178" s="388">
        <v>30089</v>
      </c>
      <c r="E178" s="524"/>
      <c r="F178" s="388">
        <f t="shared" si="8"/>
        <v>26032</v>
      </c>
      <c r="G178" s="466">
        <f t="shared" si="7"/>
        <v>18441</v>
      </c>
      <c r="H178" s="465">
        <v>927</v>
      </c>
    </row>
    <row r="179" spans="1:8" x14ac:dyDescent="0.2">
      <c r="A179" s="378">
        <v>251</v>
      </c>
      <c r="B179" s="386">
        <f t="shared" si="9"/>
        <v>19.579999999999998</v>
      </c>
      <c r="C179" s="523"/>
      <c r="D179" s="388">
        <v>30089</v>
      </c>
      <c r="E179" s="524"/>
      <c r="F179" s="388">
        <f t="shared" si="8"/>
        <v>26032</v>
      </c>
      <c r="G179" s="466">
        <f t="shared" si="7"/>
        <v>18441</v>
      </c>
      <c r="H179" s="465">
        <v>927</v>
      </c>
    </row>
    <row r="180" spans="1:8" x14ac:dyDescent="0.2">
      <c r="A180" s="378">
        <v>252</v>
      </c>
      <c r="B180" s="386">
        <f t="shared" si="9"/>
        <v>19.59</v>
      </c>
      <c r="C180" s="523"/>
      <c r="D180" s="388">
        <v>30089</v>
      </c>
      <c r="E180" s="524"/>
      <c r="F180" s="388">
        <f t="shared" si="8"/>
        <v>26019</v>
      </c>
      <c r="G180" s="466">
        <f t="shared" si="7"/>
        <v>18431</v>
      </c>
      <c r="H180" s="465">
        <v>927</v>
      </c>
    </row>
    <row r="181" spans="1:8" x14ac:dyDescent="0.2">
      <c r="A181" s="378">
        <v>253</v>
      </c>
      <c r="B181" s="386">
        <f t="shared" si="9"/>
        <v>19.59</v>
      </c>
      <c r="C181" s="523"/>
      <c r="D181" s="388">
        <v>30089</v>
      </c>
      <c r="E181" s="524"/>
      <c r="F181" s="388">
        <f t="shared" si="8"/>
        <v>26019</v>
      </c>
      <c r="G181" s="466">
        <f t="shared" si="7"/>
        <v>18431</v>
      </c>
      <c r="H181" s="465">
        <v>927</v>
      </c>
    </row>
    <row r="182" spans="1:8" x14ac:dyDescent="0.2">
      <c r="A182" s="378">
        <v>254</v>
      </c>
      <c r="B182" s="386">
        <f t="shared" si="9"/>
        <v>19.600000000000001</v>
      </c>
      <c r="C182" s="523"/>
      <c r="D182" s="388">
        <v>30089</v>
      </c>
      <c r="E182" s="524"/>
      <c r="F182" s="388">
        <f t="shared" si="8"/>
        <v>26006</v>
      </c>
      <c r="G182" s="466">
        <f t="shared" si="7"/>
        <v>18422</v>
      </c>
      <c r="H182" s="465">
        <v>927</v>
      </c>
    </row>
    <row r="183" spans="1:8" x14ac:dyDescent="0.2">
      <c r="A183" s="378">
        <v>255</v>
      </c>
      <c r="B183" s="386">
        <f t="shared" si="9"/>
        <v>19.600000000000001</v>
      </c>
      <c r="C183" s="523"/>
      <c r="D183" s="388">
        <v>30089</v>
      </c>
      <c r="E183" s="524"/>
      <c r="F183" s="388">
        <f t="shared" si="8"/>
        <v>26006</v>
      </c>
      <c r="G183" s="466">
        <f t="shared" si="7"/>
        <v>18422</v>
      </c>
      <c r="H183" s="465">
        <v>927</v>
      </c>
    </row>
    <row r="184" spans="1:8" x14ac:dyDescent="0.2">
      <c r="A184" s="378">
        <v>256</v>
      </c>
      <c r="B184" s="386">
        <f t="shared" si="9"/>
        <v>19.61</v>
      </c>
      <c r="C184" s="523"/>
      <c r="D184" s="388">
        <v>30089</v>
      </c>
      <c r="E184" s="524"/>
      <c r="F184" s="388">
        <f t="shared" si="8"/>
        <v>25994</v>
      </c>
      <c r="G184" s="466">
        <f t="shared" si="7"/>
        <v>18412</v>
      </c>
      <c r="H184" s="465">
        <v>927</v>
      </c>
    </row>
    <row r="185" spans="1:8" x14ac:dyDescent="0.2">
      <c r="A185" s="378">
        <v>257</v>
      </c>
      <c r="B185" s="386">
        <f t="shared" si="9"/>
        <v>19.61</v>
      </c>
      <c r="C185" s="523"/>
      <c r="D185" s="388">
        <v>30089</v>
      </c>
      <c r="E185" s="524"/>
      <c r="F185" s="388">
        <f t="shared" si="8"/>
        <v>25994</v>
      </c>
      <c r="G185" s="466">
        <f t="shared" si="7"/>
        <v>18412</v>
      </c>
      <c r="H185" s="465">
        <v>927</v>
      </c>
    </row>
    <row r="186" spans="1:8" x14ac:dyDescent="0.2">
      <c r="A186" s="378">
        <v>258</v>
      </c>
      <c r="B186" s="386">
        <f t="shared" si="9"/>
        <v>19.62</v>
      </c>
      <c r="C186" s="523"/>
      <c r="D186" s="388">
        <v>30089</v>
      </c>
      <c r="E186" s="524"/>
      <c r="F186" s="388">
        <f t="shared" si="8"/>
        <v>25981</v>
      </c>
      <c r="G186" s="466">
        <f t="shared" si="7"/>
        <v>18403</v>
      </c>
      <c r="H186" s="465">
        <v>927</v>
      </c>
    </row>
    <row r="187" spans="1:8" x14ac:dyDescent="0.2">
      <c r="A187" s="378">
        <v>259</v>
      </c>
      <c r="B187" s="386">
        <f t="shared" si="9"/>
        <v>19.62</v>
      </c>
      <c r="C187" s="523"/>
      <c r="D187" s="388">
        <v>30089</v>
      </c>
      <c r="E187" s="524"/>
      <c r="F187" s="388">
        <f t="shared" si="8"/>
        <v>25981</v>
      </c>
      <c r="G187" s="466">
        <f t="shared" si="7"/>
        <v>18403</v>
      </c>
      <c r="H187" s="465">
        <v>927</v>
      </c>
    </row>
    <row r="188" spans="1:8" x14ac:dyDescent="0.2">
      <c r="A188" s="378">
        <v>260</v>
      </c>
      <c r="B188" s="386">
        <f t="shared" si="9"/>
        <v>19.63</v>
      </c>
      <c r="C188" s="523"/>
      <c r="D188" s="388">
        <v>30089</v>
      </c>
      <c r="E188" s="524"/>
      <c r="F188" s="388">
        <f t="shared" si="8"/>
        <v>25968</v>
      </c>
      <c r="G188" s="466">
        <f t="shared" si="7"/>
        <v>18394</v>
      </c>
      <c r="H188" s="465">
        <v>927</v>
      </c>
    </row>
    <row r="189" spans="1:8" x14ac:dyDescent="0.2">
      <c r="A189" s="378">
        <v>261</v>
      </c>
      <c r="B189" s="386">
        <f t="shared" si="9"/>
        <v>19.63</v>
      </c>
      <c r="C189" s="523"/>
      <c r="D189" s="388">
        <v>30089</v>
      </c>
      <c r="E189" s="524"/>
      <c r="F189" s="388">
        <f t="shared" si="8"/>
        <v>25968</v>
      </c>
      <c r="G189" s="466">
        <f t="shared" si="7"/>
        <v>18394</v>
      </c>
      <c r="H189" s="465">
        <v>927</v>
      </c>
    </row>
    <row r="190" spans="1:8" x14ac:dyDescent="0.2">
      <c r="A190" s="378">
        <v>262</v>
      </c>
      <c r="B190" s="386">
        <f t="shared" si="9"/>
        <v>19.63</v>
      </c>
      <c r="C190" s="523"/>
      <c r="D190" s="388">
        <v>30089</v>
      </c>
      <c r="E190" s="524"/>
      <c r="F190" s="388">
        <f t="shared" si="8"/>
        <v>25968</v>
      </c>
      <c r="G190" s="466">
        <f t="shared" si="7"/>
        <v>18394</v>
      </c>
      <c r="H190" s="465">
        <v>927</v>
      </c>
    </row>
    <row r="191" spans="1:8" x14ac:dyDescent="0.2">
      <c r="A191" s="378">
        <v>263</v>
      </c>
      <c r="B191" s="386">
        <f t="shared" si="9"/>
        <v>19.64</v>
      </c>
      <c r="C191" s="523"/>
      <c r="D191" s="388">
        <v>30089</v>
      </c>
      <c r="E191" s="524"/>
      <c r="F191" s="388">
        <f t="shared" si="8"/>
        <v>25955</v>
      </c>
      <c r="G191" s="466">
        <f t="shared" si="7"/>
        <v>18384</v>
      </c>
      <c r="H191" s="465">
        <v>927</v>
      </c>
    </row>
    <row r="192" spans="1:8" x14ac:dyDescent="0.2">
      <c r="A192" s="378">
        <v>264</v>
      </c>
      <c r="B192" s="386">
        <f t="shared" si="9"/>
        <v>19.64</v>
      </c>
      <c r="C192" s="523"/>
      <c r="D192" s="388">
        <v>30089</v>
      </c>
      <c r="E192" s="524"/>
      <c r="F192" s="388">
        <f t="shared" si="8"/>
        <v>25955</v>
      </c>
      <c r="G192" s="466">
        <f t="shared" si="7"/>
        <v>18384</v>
      </c>
      <c r="H192" s="465">
        <v>927</v>
      </c>
    </row>
    <row r="193" spans="1:8" x14ac:dyDescent="0.2">
      <c r="A193" s="378">
        <v>265</v>
      </c>
      <c r="B193" s="386">
        <f t="shared" si="9"/>
        <v>19.649999999999999</v>
      </c>
      <c r="C193" s="523"/>
      <c r="D193" s="388">
        <v>30089</v>
      </c>
      <c r="E193" s="524"/>
      <c r="F193" s="388">
        <f t="shared" si="8"/>
        <v>25943</v>
      </c>
      <c r="G193" s="466">
        <f t="shared" si="7"/>
        <v>18375</v>
      </c>
      <c r="H193" s="465">
        <v>927</v>
      </c>
    </row>
    <row r="194" spans="1:8" x14ac:dyDescent="0.2">
      <c r="A194" s="378">
        <v>266</v>
      </c>
      <c r="B194" s="386">
        <f t="shared" si="9"/>
        <v>19.649999999999999</v>
      </c>
      <c r="C194" s="523"/>
      <c r="D194" s="388">
        <v>30089</v>
      </c>
      <c r="E194" s="524"/>
      <c r="F194" s="388">
        <f t="shared" si="8"/>
        <v>25943</v>
      </c>
      <c r="G194" s="466">
        <f t="shared" si="7"/>
        <v>18375</v>
      </c>
      <c r="H194" s="465">
        <v>927</v>
      </c>
    </row>
    <row r="195" spans="1:8" x14ac:dyDescent="0.2">
      <c r="A195" s="378">
        <v>267</v>
      </c>
      <c r="B195" s="386">
        <f t="shared" si="9"/>
        <v>19.66</v>
      </c>
      <c r="C195" s="523"/>
      <c r="D195" s="388">
        <v>30089</v>
      </c>
      <c r="E195" s="524"/>
      <c r="F195" s="388">
        <f t="shared" si="8"/>
        <v>25930</v>
      </c>
      <c r="G195" s="466">
        <f t="shared" si="7"/>
        <v>18366</v>
      </c>
      <c r="H195" s="465">
        <v>927</v>
      </c>
    </row>
    <row r="196" spans="1:8" x14ac:dyDescent="0.2">
      <c r="A196" s="378">
        <v>268</v>
      </c>
      <c r="B196" s="386">
        <f t="shared" si="9"/>
        <v>19.66</v>
      </c>
      <c r="C196" s="523"/>
      <c r="D196" s="388">
        <v>30089</v>
      </c>
      <c r="E196" s="524"/>
      <c r="F196" s="388">
        <f t="shared" si="8"/>
        <v>25930</v>
      </c>
      <c r="G196" s="466">
        <f t="shared" si="7"/>
        <v>18366</v>
      </c>
      <c r="H196" s="465">
        <v>927</v>
      </c>
    </row>
    <row r="197" spans="1:8" x14ac:dyDescent="0.2">
      <c r="A197" s="378">
        <v>269</v>
      </c>
      <c r="B197" s="386">
        <f t="shared" si="9"/>
        <v>19.670000000000002</v>
      </c>
      <c r="C197" s="523"/>
      <c r="D197" s="388">
        <v>30089</v>
      </c>
      <c r="E197" s="524"/>
      <c r="F197" s="388">
        <f t="shared" si="8"/>
        <v>25917</v>
      </c>
      <c r="G197" s="466">
        <f t="shared" si="7"/>
        <v>18356</v>
      </c>
      <c r="H197" s="465">
        <v>927</v>
      </c>
    </row>
    <row r="198" spans="1:8" x14ac:dyDescent="0.2">
      <c r="A198" s="378">
        <v>270</v>
      </c>
      <c r="B198" s="386">
        <f t="shared" si="9"/>
        <v>19.670000000000002</v>
      </c>
      <c r="C198" s="523"/>
      <c r="D198" s="388">
        <v>30089</v>
      </c>
      <c r="E198" s="524"/>
      <c r="F198" s="388">
        <f t="shared" si="8"/>
        <v>25917</v>
      </c>
      <c r="G198" s="466">
        <f t="shared" si="7"/>
        <v>18356</v>
      </c>
      <c r="H198" s="465">
        <v>927</v>
      </c>
    </row>
    <row r="199" spans="1:8" x14ac:dyDescent="0.2">
      <c r="A199" s="378">
        <v>271</v>
      </c>
      <c r="B199" s="386">
        <f t="shared" si="9"/>
        <v>19.670000000000002</v>
      </c>
      <c r="C199" s="523"/>
      <c r="D199" s="388">
        <v>30089</v>
      </c>
      <c r="E199" s="524"/>
      <c r="F199" s="388">
        <f t="shared" si="8"/>
        <v>25917</v>
      </c>
      <c r="G199" s="466">
        <f t="shared" si="7"/>
        <v>18356</v>
      </c>
      <c r="H199" s="465">
        <v>927</v>
      </c>
    </row>
    <row r="200" spans="1:8" x14ac:dyDescent="0.2">
      <c r="A200" s="378">
        <v>272</v>
      </c>
      <c r="B200" s="386">
        <f t="shared" si="9"/>
        <v>19.68</v>
      </c>
      <c r="C200" s="523"/>
      <c r="D200" s="388">
        <v>30089</v>
      </c>
      <c r="E200" s="524"/>
      <c r="F200" s="388">
        <f t="shared" si="8"/>
        <v>25905</v>
      </c>
      <c r="G200" s="466">
        <f t="shared" si="7"/>
        <v>18347</v>
      </c>
      <c r="H200" s="465">
        <v>927</v>
      </c>
    </row>
    <row r="201" spans="1:8" x14ac:dyDescent="0.2">
      <c r="A201" s="378">
        <v>273</v>
      </c>
      <c r="B201" s="386">
        <f t="shared" si="9"/>
        <v>19.68</v>
      </c>
      <c r="C201" s="523"/>
      <c r="D201" s="388">
        <v>30089</v>
      </c>
      <c r="E201" s="524"/>
      <c r="F201" s="388">
        <f t="shared" si="8"/>
        <v>25905</v>
      </c>
      <c r="G201" s="466">
        <f t="shared" si="7"/>
        <v>18347</v>
      </c>
      <c r="H201" s="465">
        <v>927</v>
      </c>
    </row>
    <row r="202" spans="1:8" x14ac:dyDescent="0.2">
      <c r="A202" s="378">
        <v>274</v>
      </c>
      <c r="B202" s="386">
        <f t="shared" si="9"/>
        <v>19.690000000000001</v>
      </c>
      <c r="C202" s="523"/>
      <c r="D202" s="388">
        <v>30089</v>
      </c>
      <c r="E202" s="524"/>
      <c r="F202" s="388">
        <f t="shared" si="8"/>
        <v>25892</v>
      </c>
      <c r="G202" s="466">
        <f t="shared" si="7"/>
        <v>18338</v>
      </c>
      <c r="H202" s="465">
        <v>927</v>
      </c>
    </row>
    <row r="203" spans="1:8" x14ac:dyDescent="0.2">
      <c r="A203" s="378">
        <v>275</v>
      </c>
      <c r="B203" s="386">
        <f t="shared" si="9"/>
        <v>19.690000000000001</v>
      </c>
      <c r="C203" s="523"/>
      <c r="D203" s="388">
        <v>30089</v>
      </c>
      <c r="E203" s="524"/>
      <c r="F203" s="388">
        <f t="shared" si="8"/>
        <v>25892</v>
      </c>
      <c r="G203" s="466">
        <f t="shared" si="7"/>
        <v>18338</v>
      </c>
      <c r="H203" s="465">
        <v>927</v>
      </c>
    </row>
    <row r="204" spans="1:8" x14ac:dyDescent="0.2">
      <c r="A204" s="378">
        <v>276</v>
      </c>
      <c r="B204" s="386">
        <f t="shared" si="9"/>
        <v>19.7</v>
      </c>
      <c r="C204" s="523"/>
      <c r="D204" s="388">
        <v>30089</v>
      </c>
      <c r="E204" s="524"/>
      <c r="F204" s="388">
        <f t="shared" si="8"/>
        <v>25879</v>
      </c>
      <c r="G204" s="466">
        <f t="shared" si="7"/>
        <v>18328</v>
      </c>
      <c r="H204" s="465">
        <v>927</v>
      </c>
    </row>
    <row r="205" spans="1:8" x14ac:dyDescent="0.2">
      <c r="A205" s="378">
        <v>277</v>
      </c>
      <c r="B205" s="386">
        <f t="shared" si="9"/>
        <v>19.7</v>
      </c>
      <c r="C205" s="523"/>
      <c r="D205" s="388">
        <v>30089</v>
      </c>
      <c r="E205" s="524"/>
      <c r="F205" s="388">
        <f t="shared" si="8"/>
        <v>25879</v>
      </c>
      <c r="G205" s="466">
        <f t="shared" si="7"/>
        <v>18328</v>
      </c>
      <c r="H205" s="465">
        <v>927</v>
      </c>
    </row>
    <row r="206" spans="1:8" x14ac:dyDescent="0.2">
      <c r="A206" s="378">
        <v>278</v>
      </c>
      <c r="B206" s="386">
        <f t="shared" si="9"/>
        <v>19.71</v>
      </c>
      <c r="C206" s="523"/>
      <c r="D206" s="388">
        <v>30089</v>
      </c>
      <c r="E206" s="524"/>
      <c r="F206" s="388">
        <f t="shared" si="8"/>
        <v>25867</v>
      </c>
      <c r="G206" s="466">
        <f t="shared" si="7"/>
        <v>18319</v>
      </c>
      <c r="H206" s="465">
        <v>927</v>
      </c>
    </row>
    <row r="207" spans="1:8" x14ac:dyDescent="0.2">
      <c r="A207" s="378">
        <v>279</v>
      </c>
      <c r="B207" s="386">
        <f t="shared" si="9"/>
        <v>19.71</v>
      </c>
      <c r="C207" s="523"/>
      <c r="D207" s="388">
        <v>30089</v>
      </c>
      <c r="E207" s="524"/>
      <c r="F207" s="388">
        <f t="shared" si="8"/>
        <v>25867</v>
      </c>
      <c r="G207" s="466">
        <f t="shared" si="7"/>
        <v>18319</v>
      </c>
      <c r="H207" s="465">
        <v>927</v>
      </c>
    </row>
    <row r="208" spans="1:8" x14ac:dyDescent="0.2">
      <c r="A208" s="378">
        <v>280</v>
      </c>
      <c r="B208" s="386">
        <f t="shared" si="9"/>
        <v>19.72</v>
      </c>
      <c r="C208" s="523"/>
      <c r="D208" s="388">
        <v>30089</v>
      </c>
      <c r="E208" s="524"/>
      <c r="F208" s="388">
        <f t="shared" si="8"/>
        <v>25854</v>
      </c>
      <c r="G208" s="466">
        <f t="shared" si="7"/>
        <v>18310</v>
      </c>
      <c r="H208" s="465">
        <v>927</v>
      </c>
    </row>
    <row r="209" spans="1:8" x14ac:dyDescent="0.2">
      <c r="A209" s="378">
        <v>281</v>
      </c>
      <c r="B209" s="386">
        <f t="shared" si="9"/>
        <v>19.72</v>
      </c>
      <c r="C209" s="523"/>
      <c r="D209" s="388">
        <v>30089</v>
      </c>
      <c r="E209" s="524"/>
      <c r="F209" s="388">
        <f t="shared" si="8"/>
        <v>25854</v>
      </c>
      <c r="G209" s="466">
        <f t="shared" ref="G209:G272" si="10">ROUND(12*(1/B209*D209),0)</f>
        <v>18310</v>
      </c>
      <c r="H209" s="465">
        <v>927</v>
      </c>
    </row>
    <row r="210" spans="1:8" x14ac:dyDescent="0.2">
      <c r="A210" s="378">
        <v>282</v>
      </c>
      <c r="B210" s="386">
        <f t="shared" si="9"/>
        <v>19.72</v>
      </c>
      <c r="C210" s="523"/>
      <c r="D210" s="388">
        <v>30089</v>
      </c>
      <c r="E210" s="524"/>
      <c r="F210" s="388">
        <f t="shared" ref="F210:F273" si="11">ROUND(12*1.3614*(1/B210*D210)+H210,0)</f>
        <v>25854</v>
      </c>
      <c r="G210" s="466">
        <f t="shared" si="10"/>
        <v>18310</v>
      </c>
      <c r="H210" s="465">
        <v>927</v>
      </c>
    </row>
    <row r="211" spans="1:8" x14ac:dyDescent="0.2">
      <c r="A211" s="378">
        <v>283</v>
      </c>
      <c r="B211" s="386">
        <f t="shared" si="9"/>
        <v>19.73</v>
      </c>
      <c r="C211" s="523"/>
      <c r="D211" s="388">
        <v>30089</v>
      </c>
      <c r="E211" s="524"/>
      <c r="F211" s="388">
        <f t="shared" si="11"/>
        <v>25841</v>
      </c>
      <c r="G211" s="466">
        <f t="shared" si="10"/>
        <v>18300</v>
      </c>
      <c r="H211" s="465">
        <v>927</v>
      </c>
    </row>
    <row r="212" spans="1:8" x14ac:dyDescent="0.2">
      <c r="A212" s="378">
        <v>284</v>
      </c>
      <c r="B212" s="386">
        <f t="shared" si="9"/>
        <v>19.73</v>
      </c>
      <c r="C212" s="523"/>
      <c r="D212" s="388">
        <v>30089</v>
      </c>
      <c r="E212" s="524"/>
      <c r="F212" s="388">
        <f t="shared" si="11"/>
        <v>25841</v>
      </c>
      <c r="G212" s="466">
        <f t="shared" si="10"/>
        <v>18300</v>
      </c>
      <c r="H212" s="465">
        <v>927</v>
      </c>
    </row>
    <row r="213" spans="1:8" x14ac:dyDescent="0.2">
      <c r="A213" s="378">
        <v>285</v>
      </c>
      <c r="B213" s="386">
        <f t="shared" si="9"/>
        <v>19.739999999999998</v>
      </c>
      <c r="C213" s="523"/>
      <c r="D213" s="388">
        <v>30089</v>
      </c>
      <c r="E213" s="524"/>
      <c r="F213" s="388">
        <f t="shared" si="11"/>
        <v>25829</v>
      </c>
      <c r="G213" s="466">
        <f t="shared" si="10"/>
        <v>18291</v>
      </c>
      <c r="H213" s="465">
        <v>927</v>
      </c>
    </row>
    <row r="214" spans="1:8" x14ac:dyDescent="0.2">
      <c r="A214" s="378">
        <v>286</v>
      </c>
      <c r="B214" s="386">
        <f t="shared" si="9"/>
        <v>19.739999999999998</v>
      </c>
      <c r="C214" s="523"/>
      <c r="D214" s="388">
        <v>30089</v>
      </c>
      <c r="E214" s="524"/>
      <c r="F214" s="388">
        <f t="shared" si="11"/>
        <v>25829</v>
      </c>
      <c r="G214" s="466">
        <f t="shared" si="10"/>
        <v>18291</v>
      </c>
      <c r="H214" s="465">
        <v>927</v>
      </c>
    </row>
    <row r="215" spans="1:8" x14ac:dyDescent="0.2">
      <c r="A215" s="378">
        <v>287</v>
      </c>
      <c r="B215" s="386">
        <f t="shared" si="9"/>
        <v>19.75</v>
      </c>
      <c r="C215" s="523"/>
      <c r="D215" s="388">
        <v>30089</v>
      </c>
      <c r="E215" s="524"/>
      <c r="F215" s="388">
        <f t="shared" si="11"/>
        <v>25816</v>
      </c>
      <c r="G215" s="466">
        <f t="shared" si="10"/>
        <v>18282</v>
      </c>
      <c r="H215" s="465">
        <v>927</v>
      </c>
    </row>
    <row r="216" spans="1:8" x14ac:dyDescent="0.2">
      <c r="A216" s="378">
        <v>288</v>
      </c>
      <c r="B216" s="386">
        <f t="shared" si="9"/>
        <v>19.75</v>
      </c>
      <c r="C216" s="523"/>
      <c r="D216" s="388">
        <v>30089</v>
      </c>
      <c r="E216" s="524"/>
      <c r="F216" s="388">
        <f t="shared" si="11"/>
        <v>25816</v>
      </c>
      <c r="G216" s="466">
        <f t="shared" si="10"/>
        <v>18282</v>
      </c>
      <c r="H216" s="465">
        <v>927</v>
      </c>
    </row>
    <row r="217" spans="1:8" x14ac:dyDescent="0.2">
      <c r="A217" s="378">
        <v>289</v>
      </c>
      <c r="B217" s="386">
        <f t="shared" si="9"/>
        <v>19.760000000000002</v>
      </c>
      <c r="C217" s="523"/>
      <c r="D217" s="388">
        <v>30089</v>
      </c>
      <c r="E217" s="524"/>
      <c r="F217" s="388">
        <f t="shared" si="11"/>
        <v>25803</v>
      </c>
      <c r="G217" s="466">
        <f t="shared" si="10"/>
        <v>18273</v>
      </c>
      <c r="H217" s="465">
        <v>927</v>
      </c>
    </row>
    <row r="218" spans="1:8" x14ac:dyDescent="0.2">
      <c r="A218" s="378">
        <v>290</v>
      </c>
      <c r="B218" s="386">
        <f t="shared" si="9"/>
        <v>19.760000000000002</v>
      </c>
      <c r="C218" s="523"/>
      <c r="D218" s="388">
        <v>30089</v>
      </c>
      <c r="E218" s="524"/>
      <c r="F218" s="388">
        <f t="shared" si="11"/>
        <v>25803</v>
      </c>
      <c r="G218" s="466">
        <f t="shared" si="10"/>
        <v>18273</v>
      </c>
      <c r="H218" s="465">
        <v>927</v>
      </c>
    </row>
    <row r="219" spans="1:8" x14ac:dyDescent="0.2">
      <c r="A219" s="378">
        <v>291</v>
      </c>
      <c r="B219" s="386">
        <f t="shared" si="9"/>
        <v>19.760000000000002</v>
      </c>
      <c r="C219" s="523"/>
      <c r="D219" s="388">
        <v>30089</v>
      </c>
      <c r="E219" s="524"/>
      <c r="F219" s="388">
        <f t="shared" si="11"/>
        <v>25803</v>
      </c>
      <c r="G219" s="466">
        <f t="shared" si="10"/>
        <v>18273</v>
      </c>
      <c r="H219" s="465">
        <v>927</v>
      </c>
    </row>
    <row r="220" spans="1:8" x14ac:dyDescent="0.2">
      <c r="A220" s="378">
        <v>292</v>
      </c>
      <c r="B220" s="386">
        <f t="shared" si="9"/>
        <v>19.77</v>
      </c>
      <c r="C220" s="523"/>
      <c r="D220" s="388">
        <v>30089</v>
      </c>
      <c r="E220" s="524"/>
      <c r="F220" s="388">
        <f t="shared" si="11"/>
        <v>25791</v>
      </c>
      <c r="G220" s="466">
        <f t="shared" si="10"/>
        <v>18263</v>
      </c>
      <c r="H220" s="465">
        <v>927</v>
      </c>
    </row>
    <row r="221" spans="1:8" x14ac:dyDescent="0.2">
      <c r="A221" s="378">
        <v>293</v>
      </c>
      <c r="B221" s="386">
        <f t="shared" si="9"/>
        <v>19.77</v>
      </c>
      <c r="C221" s="523"/>
      <c r="D221" s="388">
        <v>30089</v>
      </c>
      <c r="E221" s="524"/>
      <c r="F221" s="388">
        <f t="shared" si="11"/>
        <v>25791</v>
      </c>
      <c r="G221" s="466">
        <f t="shared" si="10"/>
        <v>18263</v>
      </c>
      <c r="H221" s="465">
        <v>927</v>
      </c>
    </row>
    <row r="222" spans="1:8" x14ac:dyDescent="0.2">
      <c r="A222" s="378">
        <v>294</v>
      </c>
      <c r="B222" s="386">
        <f t="shared" si="9"/>
        <v>19.78</v>
      </c>
      <c r="C222" s="523"/>
      <c r="D222" s="388">
        <v>30089</v>
      </c>
      <c r="E222" s="524"/>
      <c r="F222" s="388">
        <f t="shared" si="11"/>
        <v>25778</v>
      </c>
      <c r="G222" s="466">
        <f t="shared" si="10"/>
        <v>18254</v>
      </c>
      <c r="H222" s="465">
        <v>927</v>
      </c>
    </row>
    <row r="223" spans="1:8" x14ac:dyDescent="0.2">
      <c r="A223" s="378">
        <v>295</v>
      </c>
      <c r="B223" s="386">
        <f t="shared" si="9"/>
        <v>19.78</v>
      </c>
      <c r="C223" s="523"/>
      <c r="D223" s="388">
        <v>30089</v>
      </c>
      <c r="E223" s="524"/>
      <c r="F223" s="388">
        <f t="shared" si="11"/>
        <v>25778</v>
      </c>
      <c r="G223" s="466">
        <f t="shared" si="10"/>
        <v>18254</v>
      </c>
      <c r="H223" s="465">
        <v>927</v>
      </c>
    </row>
    <row r="224" spans="1:8" x14ac:dyDescent="0.2">
      <c r="A224" s="378">
        <v>296</v>
      </c>
      <c r="B224" s="386">
        <f t="shared" ref="B224:B248" si="12">ROUND(0.0045*A224+18.455,2)</f>
        <v>19.79</v>
      </c>
      <c r="C224" s="523"/>
      <c r="D224" s="388">
        <v>30089</v>
      </c>
      <c r="E224" s="524"/>
      <c r="F224" s="388">
        <f t="shared" si="11"/>
        <v>25766</v>
      </c>
      <c r="G224" s="466">
        <f t="shared" si="10"/>
        <v>18245</v>
      </c>
      <c r="H224" s="465">
        <v>927</v>
      </c>
    </row>
    <row r="225" spans="1:8" x14ac:dyDescent="0.2">
      <c r="A225" s="378">
        <v>297</v>
      </c>
      <c r="B225" s="386">
        <f t="shared" si="12"/>
        <v>19.79</v>
      </c>
      <c r="C225" s="523"/>
      <c r="D225" s="388">
        <v>30089</v>
      </c>
      <c r="E225" s="524"/>
      <c r="F225" s="388">
        <f t="shared" si="11"/>
        <v>25766</v>
      </c>
      <c r="G225" s="466">
        <f t="shared" si="10"/>
        <v>18245</v>
      </c>
      <c r="H225" s="465">
        <v>927</v>
      </c>
    </row>
    <row r="226" spans="1:8" x14ac:dyDescent="0.2">
      <c r="A226" s="378">
        <v>298</v>
      </c>
      <c r="B226" s="386">
        <f t="shared" si="12"/>
        <v>19.8</v>
      </c>
      <c r="C226" s="523"/>
      <c r="D226" s="388">
        <v>30089</v>
      </c>
      <c r="E226" s="524"/>
      <c r="F226" s="388">
        <f t="shared" si="11"/>
        <v>25753</v>
      </c>
      <c r="G226" s="466">
        <f t="shared" si="10"/>
        <v>18236</v>
      </c>
      <c r="H226" s="465">
        <v>927</v>
      </c>
    </row>
    <row r="227" spans="1:8" x14ac:dyDescent="0.2">
      <c r="A227" s="378">
        <v>299</v>
      </c>
      <c r="B227" s="386">
        <f t="shared" si="12"/>
        <v>19.8</v>
      </c>
      <c r="C227" s="523"/>
      <c r="D227" s="388">
        <v>30089</v>
      </c>
      <c r="E227" s="524"/>
      <c r="F227" s="388">
        <f t="shared" si="11"/>
        <v>25753</v>
      </c>
      <c r="G227" s="466">
        <f t="shared" si="10"/>
        <v>18236</v>
      </c>
      <c r="H227" s="465">
        <v>927</v>
      </c>
    </row>
    <row r="228" spans="1:8" x14ac:dyDescent="0.2">
      <c r="A228" s="378">
        <v>300</v>
      </c>
      <c r="B228" s="386">
        <f t="shared" si="12"/>
        <v>19.809999999999999</v>
      </c>
      <c r="C228" s="523"/>
      <c r="D228" s="388">
        <v>30089</v>
      </c>
      <c r="E228" s="524"/>
      <c r="F228" s="388">
        <f t="shared" si="11"/>
        <v>25741</v>
      </c>
      <c r="G228" s="466">
        <f t="shared" si="10"/>
        <v>18227</v>
      </c>
      <c r="H228" s="465">
        <v>927</v>
      </c>
    </row>
    <row r="229" spans="1:8" x14ac:dyDescent="0.2">
      <c r="A229" s="378">
        <v>301</v>
      </c>
      <c r="B229" s="386">
        <f t="shared" si="12"/>
        <v>19.809999999999999</v>
      </c>
      <c r="C229" s="523"/>
      <c r="D229" s="388">
        <v>30089</v>
      </c>
      <c r="E229" s="524"/>
      <c r="F229" s="388">
        <f t="shared" si="11"/>
        <v>25741</v>
      </c>
      <c r="G229" s="466">
        <f t="shared" si="10"/>
        <v>18227</v>
      </c>
      <c r="H229" s="465">
        <v>927</v>
      </c>
    </row>
    <row r="230" spans="1:8" x14ac:dyDescent="0.2">
      <c r="A230" s="378">
        <v>302</v>
      </c>
      <c r="B230" s="386">
        <f t="shared" si="12"/>
        <v>19.809999999999999</v>
      </c>
      <c r="C230" s="523"/>
      <c r="D230" s="388">
        <v>30089</v>
      </c>
      <c r="E230" s="524"/>
      <c r="F230" s="388">
        <f t="shared" si="11"/>
        <v>25741</v>
      </c>
      <c r="G230" s="466">
        <f t="shared" si="10"/>
        <v>18227</v>
      </c>
      <c r="H230" s="465">
        <v>927</v>
      </c>
    </row>
    <row r="231" spans="1:8" x14ac:dyDescent="0.2">
      <c r="A231" s="378">
        <v>303</v>
      </c>
      <c r="B231" s="386">
        <f t="shared" si="12"/>
        <v>19.82</v>
      </c>
      <c r="C231" s="523"/>
      <c r="D231" s="388">
        <v>30089</v>
      </c>
      <c r="E231" s="524"/>
      <c r="F231" s="388">
        <f t="shared" si="11"/>
        <v>25728</v>
      </c>
      <c r="G231" s="466">
        <f t="shared" si="10"/>
        <v>18217</v>
      </c>
      <c r="H231" s="465">
        <v>927</v>
      </c>
    </row>
    <row r="232" spans="1:8" x14ac:dyDescent="0.2">
      <c r="A232" s="378">
        <v>304</v>
      </c>
      <c r="B232" s="386">
        <f t="shared" si="12"/>
        <v>19.82</v>
      </c>
      <c r="C232" s="523"/>
      <c r="D232" s="388">
        <v>30089</v>
      </c>
      <c r="E232" s="524"/>
      <c r="F232" s="388">
        <f t="shared" si="11"/>
        <v>25728</v>
      </c>
      <c r="G232" s="466">
        <f t="shared" si="10"/>
        <v>18217</v>
      </c>
      <c r="H232" s="465">
        <v>927</v>
      </c>
    </row>
    <row r="233" spans="1:8" x14ac:dyDescent="0.2">
      <c r="A233" s="378">
        <v>305</v>
      </c>
      <c r="B233" s="386">
        <f t="shared" si="12"/>
        <v>19.829999999999998</v>
      </c>
      <c r="C233" s="523"/>
      <c r="D233" s="388">
        <v>30089</v>
      </c>
      <c r="E233" s="524"/>
      <c r="F233" s="388">
        <f t="shared" si="11"/>
        <v>25716</v>
      </c>
      <c r="G233" s="466">
        <f t="shared" si="10"/>
        <v>18208</v>
      </c>
      <c r="H233" s="465">
        <v>927</v>
      </c>
    </row>
    <row r="234" spans="1:8" x14ac:dyDescent="0.2">
      <c r="A234" s="378">
        <v>306</v>
      </c>
      <c r="B234" s="386">
        <f t="shared" si="12"/>
        <v>19.829999999999998</v>
      </c>
      <c r="C234" s="523"/>
      <c r="D234" s="388">
        <v>30089</v>
      </c>
      <c r="E234" s="524"/>
      <c r="F234" s="388">
        <f t="shared" si="11"/>
        <v>25716</v>
      </c>
      <c r="G234" s="466">
        <f t="shared" si="10"/>
        <v>18208</v>
      </c>
      <c r="H234" s="465">
        <v>927</v>
      </c>
    </row>
    <row r="235" spans="1:8" x14ac:dyDescent="0.2">
      <c r="A235" s="378">
        <v>307</v>
      </c>
      <c r="B235" s="386">
        <f t="shared" si="12"/>
        <v>19.84</v>
      </c>
      <c r="C235" s="523"/>
      <c r="D235" s="388">
        <v>30089</v>
      </c>
      <c r="E235" s="524"/>
      <c r="F235" s="388">
        <f t="shared" si="11"/>
        <v>25703</v>
      </c>
      <c r="G235" s="466">
        <f t="shared" si="10"/>
        <v>18199</v>
      </c>
      <c r="H235" s="465">
        <v>927</v>
      </c>
    </row>
    <row r="236" spans="1:8" x14ac:dyDescent="0.2">
      <c r="A236" s="378">
        <v>308</v>
      </c>
      <c r="B236" s="386">
        <f t="shared" si="12"/>
        <v>19.84</v>
      </c>
      <c r="C236" s="523"/>
      <c r="D236" s="388">
        <v>30089</v>
      </c>
      <c r="E236" s="524"/>
      <c r="F236" s="388">
        <f t="shared" si="11"/>
        <v>25703</v>
      </c>
      <c r="G236" s="466">
        <f t="shared" si="10"/>
        <v>18199</v>
      </c>
      <c r="H236" s="465">
        <v>927</v>
      </c>
    </row>
    <row r="237" spans="1:8" x14ac:dyDescent="0.2">
      <c r="A237" s="378">
        <v>309</v>
      </c>
      <c r="B237" s="386">
        <f t="shared" si="12"/>
        <v>19.850000000000001</v>
      </c>
      <c r="C237" s="523"/>
      <c r="D237" s="388">
        <v>30089</v>
      </c>
      <c r="E237" s="524"/>
      <c r="F237" s="388">
        <f t="shared" si="11"/>
        <v>25691</v>
      </c>
      <c r="G237" s="466">
        <f t="shared" si="10"/>
        <v>18190</v>
      </c>
      <c r="H237" s="465">
        <v>927</v>
      </c>
    </row>
    <row r="238" spans="1:8" x14ac:dyDescent="0.2">
      <c r="A238" s="378">
        <v>310</v>
      </c>
      <c r="B238" s="386">
        <f t="shared" si="12"/>
        <v>19.850000000000001</v>
      </c>
      <c r="C238" s="523"/>
      <c r="D238" s="388">
        <v>30089</v>
      </c>
      <c r="E238" s="524"/>
      <c r="F238" s="388">
        <f t="shared" si="11"/>
        <v>25691</v>
      </c>
      <c r="G238" s="466">
        <f t="shared" si="10"/>
        <v>18190</v>
      </c>
      <c r="H238" s="465">
        <v>927</v>
      </c>
    </row>
    <row r="239" spans="1:8" x14ac:dyDescent="0.2">
      <c r="A239" s="378">
        <v>311</v>
      </c>
      <c r="B239" s="386">
        <f t="shared" si="12"/>
        <v>19.850000000000001</v>
      </c>
      <c r="C239" s="523"/>
      <c r="D239" s="388">
        <v>30089</v>
      </c>
      <c r="E239" s="524"/>
      <c r="F239" s="388">
        <f t="shared" si="11"/>
        <v>25691</v>
      </c>
      <c r="G239" s="466">
        <f t="shared" si="10"/>
        <v>18190</v>
      </c>
      <c r="H239" s="465">
        <v>927</v>
      </c>
    </row>
    <row r="240" spans="1:8" x14ac:dyDescent="0.2">
      <c r="A240" s="378">
        <v>312</v>
      </c>
      <c r="B240" s="386">
        <f t="shared" si="12"/>
        <v>19.86</v>
      </c>
      <c r="C240" s="523"/>
      <c r="D240" s="388">
        <v>30089</v>
      </c>
      <c r="E240" s="524"/>
      <c r="F240" s="388">
        <f t="shared" si="11"/>
        <v>25678</v>
      </c>
      <c r="G240" s="466">
        <f t="shared" si="10"/>
        <v>18181</v>
      </c>
      <c r="H240" s="465">
        <v>927</v>
      </c>
    </row>
    <row r="241" spans="1:8" x14ac:dyDescent="0.2">
      <c r="A241" s="378">
        <v>313</v>
      </c>
      <c r="B241" s="386">
        <f t="shared" si="12"/>
        <v>19.86</v>
      </c>
      <c r="C241" s="523"/>
      <c r="D241" s="388">
        <v>30089</v>
      </c>
      <c r="E241" s="524"/>
      <c r="F241" s="388">
        <f t="shared" si="11"/>
        <v>25678</v>
      </c>
      <c r="G241" s="466">
        <f t="shared" si="10"/>
        <v>18181</v>
      </c>
      <c r="H241" s="465">
        <v>927</v>
      </c>
    </row>
    <row r="242" spans="1:8" x14ac:dyDescent="0.2">
      <c r="A242" s="378">
        <v>314</v>
      </c>
      <c r="B242" s="386">
        <f t="shared" si="12"/>
        <v>19.87</v>
      </c>
      <c r="C242" s="523"/>
      <c r="D242" s="388">
        <v>30089</v>
      </c>
      <c r="E242" s="524"/>
      <c r="F242" s="388">
        <f t="shared" si="11"/>
        <v>25666</v>
      </c>
      <c r="G242" s="466">
        <f t="shared" si="10"/>
        <v>18172</v>
      </c>
      <c r="H242" s="465">
        <v>927</v>
      </c>
    </row>
    <row r="243" spans="1:8" x14ac:dyDescent="0.2">
      <c r="A243" s="378">
        <v>315</v>
      </c>
      <c r="B243" s="386">
        <f t="shared" si="12"/>
        <v>19.87</v>
      </c>
      <c r="C243" s="523"/>
      <c r="D243" s="388">
        <v>30089</v>
      </c>
      <c r="E243" s="524"/>
      <c r="F243" s="388">
        <f t="shared" si="11"/>
        <v>25666</v>
      </c>
      <c r="G243" s="466">
        <f t="shared" si="10"/>
        <v>18172</v>
      </c>
      <c r="H243" s="465">
        <v>927</v>
      </c>
    </row>
    <row r="244" spans="1:8" x14ac:dyDescent="0.2">
      <c r="A244" s="378">
        <v>316</v>
      </c>
      <c r="B244" s="386">
        <f t="shared" si="12"/>
        <v>19.88</v>
      </c>
      <c r="C244" s="523"/>
      <c r="D244" s="388">
        <v>30089</v>
      </c>
      <c r="E244" s="524"/>
      <c r="F244" s="388">
        <f t="shared" si="11"/>
        <v>25653</v>
      </c>
      <c r="G244" s="466">
        <f t="shared" si="10"/>
        <v>18162</v>
      </c>
      <c r="H244" s="465">
        <v>927</v>
      </c>
    </row>
    <row r="245" spans="1:8" x14ac:dyDescent="0.2">
      <c r="A245" s="378">
        <v>317</v>
      </c>
      <c r="B245" s="386">
        <f t="shared" si="12"/>
        <v>19.88</v>
      </c>
      <c r="C245" s="523"/>
      <c r="D245" s="388">
        <v>30089</v>
      </c>
      <c r="E245" s="524"/>
      <c r="F245" s="388">
        <f t="shared" si="11"/>
        <v>25653</v>
      </c>
      <c r="G245" s="466">
        <f t="shared" si="10"/>
        <v>18162</v>
      </c>
      <c r="H245" s="465">
        <v>927</v>
      </c>
    </row>
    <row r="246" spans="1:8" x14ac:dyDescent="0.2">
      <c r="A246" s="378">
        <v>318</v>
      </c>
      <c r="B246" s="386">
        <f t="shared" si="12"/>
        <v>19.89</v>
      </c>
      <c r="C246" s="523"/>
      <c r="D246" s="388">
        <v>30089</v>
      </c>
      <c r="E246" s="524"/>
      <c r="F246" s="388">
        <f t="shared" si="11"/>
        <v>25641</v>
      </c>
      <c r="G246" s="466">
        <f t="shared" si="10"/>
        <v>18153</v>
      </c>
      <c r="H246" s="465">
        <v>927</v>
      </c>
    </row>
    <row r="247" spans="1:8" x14ac:dyDescent="0.2">
      <c r="A247" s="378">
        <v>319</v>
      </c>
      <c r="B247" s="386">
        <f t="shared" si="12"/>
        <v>19.89</v>
      </c>
      <c r="C247" s="523"/>
      <c r="D247" s="388">
        <v>30089</v>
      </c>
      <c r="E247" s="524"/>
      <c r="F247" s="388">
        <f t="shared" si="11"/>
        <v>25641</v>
      </c>
      <c r="G247" s="466">
        <f t="shared" si="10"/>
        <v>18153</v>
      </c>
      <c r="H247" s="465">
        <v>927</v>
      </c>
    </row>
    <row r="248" spans="1:8" x14ac:dyDescent="0.2">
      <c r="A248" s="378">
        <v>320</v>
      </c>
      <c r="B248" s="386">
        <f t="shared" si="12"/>
        <v>19.899999999999999</v>
      </c>
      <c r="C248" s="523"/>
      <c r="D248" s="388">
        <v>30089</v>
      </c>
      <c r="E248" s="524"/>
      <c r="F248" s="388">
        <f t="shared" si="11"/>
        <v>25628</v>
      </c>
      <c r="G248" s="466">
        <f t="shared" si="10"/>
        <v>18144</v>
      </c>
      <c r="H248" s="465">
        <v>927</v>
      </c>
    </row>
    <row r="249" spans="1:8" x14ac:dyDescent="0.2">
      <c r="A249" s="378">
        <v>321</v>
      </c>
      <c r="B249" s="386">
        <f>ROUND(0.007*A249+17.63,2)</f>
        <v>19.88</v>
      </c>
      <c r="C249" s="523"/>
      <c r="D249" s="388">
        <v>30089</v>
      </c>
      <c r="E249" s="524"/>
      <c r="F249" s="388">
        <f t="shared" si="11"/>
        <v>25653</v>
      </c>
      <c r="G249" s="466">
        <f t="shared" si="10"/>
        <v>18162</v>
      </c>
      <c r="H249" s="465">
        <v>927</v>
      </c>
    </row>
    <row r="250" spans="1:8" x14ac:dyDescent="0.2">
      <c r="A250" s="378">
        <v>322</v>
      </c>
      <c r="B250" s="386">
        <f t="shared" ref="B250:B313" si="13">ROUND(0.007*A250+17.63,2)</f>
        <v>19.88</v>
      </c>
      <c r="C250" s="523"/>
      <c r="D250" s="388">
        <v>30089</v>
      </c>
      <c r="E250" s="524"/>
      <c r="F250" s="388">
        <f t="shared" si="11"/>
        <v>25653</v>
      </c>
      <c r="G250" s="466">
        <f t="shared" si="10"/>
        <v>18162</v>
      </c>
      <c r="H250" s="465">
        <v>927</v>
      </c>
    </row>
    <row r="251" spans="1:8" x14ac:dyDescent="0.2">
      <c r="A251" s="378">
        <v>323</v>
      </c>
      <c r="B251" s="386">
        <f t="shared" si="13"/>
        <v>19.89</v>
      </c>
      <c r="C251" s="523"/>
      <c r="D251" s="388">
        <v>30089</v>
      </c>
      <c r="E251" s="524"/>
      <c r="F251" s="388">
        <f t="shared" si="11"/>
        <v>25641</v>
      </c>
      <c r="G251" s="466">
        <f t="shared" si="10"/>
        <v>18153</v>
      </c>
      <c r="H251" s="465">
        <v>927</v>
      </c>
    </row>
    <row r="252" spans="1:8" x14ac:dyDescent="0.2">
      <c r="A252" s="378">
        <v>324</v>
      </c>
      <c r="B252" s="386">
        <f t="shared" si="13"/>
        <v>19.899999999999999</v>
      </c>
      <c r="C252" s="523"/>
      <c r="D252" s="388">
        <v>30089</v>
      </c>
      <c r="E252" s="524"/>
      <c r="F252" s="388">
        <f t="shared" si="11"/>
        <v>25628</v>
      </c>
      <c r="G252" s="466">
        <f t="shared" si="10"/>
        <v>18144</v>
      </c>
      <c r="H252" s="465">
        <v>927</v>
      </c>
    </row>
    <row r="253" spans="1:8" x14ac:dyDescent="0.2">
      <c r="A253" s="378">
        <v>325</v>
      </c>
      <c r="B253" s="386">
        <f t="shared" si="13"/>
        <v>19.91</v>
      </c>
      <c r="C253" s="523"/>
      <c r="D253" s="388">
        <v>30089</v>
      </c>
      <c r="E253" s="524"/>
      <c r="F253" s="388">
        <f t="shared" si="11"/>
        <v>25616</v>
      </c>
      <c r="G253" s="466">
        <f t="shared" si="10"/>
        <v>18135</v>
      </c>
      <c r="H253" s="465">
        <v>927</v>
      </c>
    </row>
    <row r="254" spans="1:8" x14ac:dyDescent="0.2">
      <c r="A254" s="378">
        <v>326</v>
      </c>
      <c r="B254" s="386">
        <f t="shared" si="13"/>
        <v>19.91</v>
      </c>
      <c r="C254" s="523"/>
      <c r="D254" s="388">
        <v>30089</v>
      </c>
      <c r="E254" s="524"/>
      <c r="F254" s="388">
        <f t="shared" si="11"/>
        <v>25616</v>
      </c>
      <c r="G254" s="466">
        <f t="shared" si="10"/>
        <v>18135</v>
      </c>
      <c r="H254" s="465">
        <v>927</v>
      </c>
    </row>
    <row r="255" spans="1:8" x14ac:dyDescent="0.2">
      <c r="A255" s="378">
        <v>327</v>
      </c>
      <c r="B255" s="386">
        <f t="shared" si="13"/>
        <v>19.920000000000002</v>
      </c>
      <c r="C255" s="523"/>
      <c r="D255" s="388">
        <v>30089</v>
      </c>
      <c r="E255" s="524"/>
      <c r="F255" s="388">
        <f t="shared" si="11"/>
        <v>25604</v>
      </c>
      <c r="G255" s="466">
        <f t="shared" si="10"/>
        <v>18126</v>
      </c>
      <c r="H255" s="465">
        <v>927</v>
      </c>
    </row>
    <row r="256" spans="1:8" x14ac:dyDescent="0.2">
      <c r="A256" s="378">
        <v>328</v>
      </c>
      <c r="B256" s="386">
        <f t="shared" si="13"/>
        <v>19.93</v>
      </c>
      <c r="C256" s="523"/>
      <c r="D256" s="388">
        <v>30089</v>
      </c>
      <c r="E256" s="524"/>
      <c r="F256" s="388">
        <f t="shared" si="11"/>
        <v>25591</v>
      </c>
      <c r="G256" s="466">
        <f t="shared" si="10"/>
        <v>18117</v>
      </c>
      <c r="H256" s="465">
        <v>927</v>
      </c>
    </row>
    <row r="257" spans="1:8" x14ac:dyDescent="0.2">
      <c r="A257" s="378">
        <v>329</v>
      </c>
      <c r="B257" s="386">
        <f t="shared" si="13"/>
        <v>19.93</v>
      </c>
      <c r="C257" s="523"/>
      <c r="D257" s="388">
        <v>30089</v>
      </c>
      <c r="E257" s="524"/>
      <c r="F257" s="388">
        <f t="shared" si="11"/>
        <v>25591</v>
      </c>
      <c r="G257" s="466">
        <f t="shared" si="10"/>
        <v>18117</v>
      </c>
      <c r="H257" s="465">
        <v>927</v>
      </c>
    </row>
    <row r="258" spans="1:8" x14ac:dyDescent="0.2">
      <c r="A258" s="378">
        <v>330</v>
      </c>
      <c r="B258" s="386">
        <f t="shared" si="13"/>
        <v>19.940000000000001</v>
      </c>
      <c r="C258" s="523"/>
      <c r="D258" s="388">
        <v>30089</v>
      </c>
      <c r="E258" s="524"/>
      <c r="F258" s="388">
        <f t="shared" si="11"/>
        <v>25579</v>
      </c>
      <c r="G258" s="466">
        <f t="shared" si="10"/>
        <v>18108</v>
      </c>
      <c r="H258" s="465">
        <v>927</v>
      </c>
    </row>
    <row r="259" spans="1:8" x14ac:dyDescent="0.2">
      <c r="A259" s="378">
        <v>331</v>
      </c>
      <c r="B259" s="386">
        <f t="shared" si="13"/>
        <v>19.95</v>
      </c>
      <c r="C259" s="523"/>
      <c r="D259" s="388">
        <v>30089</v>
      </c>
      <c r="E259" s="524"/>
      <c r="F259" s="388">
        <f t="shared" si="11"/>
        <v>25566</v>
      </c>
      <c r="G259" s="466">
        <f t="shared" si="10"/>
        <v>18099</v>
      </c>
      <c r="H259" s="465">
        <v>927</v>
      </c>
    </row>
    <row r="260" spans="1:8" x14ac:dyDescent="0.2">
      <c r="A260" s="378">
        <v>332</v>
      </c>
      <c r="B260" s="386">
        <f t="shared" si="13"/>
        <v>19.95</v>
      </c>
      <c r="C260" s="523"/>
      <c r="D260" s="388">
        <v>30089</v>
      </c>
      <c r="E260" s="524"/>
      <c r="F260" s="388">
        <f t="shared" si="11"/>
        <v>25566</v>
      </c>
      <c r="G260" s="466">
        <f t="shared" si="10"/>
        <v>18099</v>
      </c>
      <c r="H260" s="465">
        <v>927</v>
      </c>
    </row>
    <row r="261" spans="1:8" x14ac:dyDescent="0.2">
      <c r="A261" s="378">
        <v>333</v>
      </c>
      <c r="B261" s="386">
        <f t="shared" si="13"/>
        <v>19.96</v>
      </c>
      <c r="C261" s="523"/>
      <c r="D261" s="388">
        <v>30089</v>
      </c>
      <c r="E261" s="524"/>
      <c r="F261" s="388">
        <f t="shared" si="11"/>
        <v>25554</v>
      </c>
      <c r="G261" s="466">
        <f t="shared" si="10"/>
        <v>18090</v>
      </c>
      <c r="H261" s="465">
        <v>927</v>
      </c>
    </row>
    <row r="262" spans="1:8" x14ac:dyDescent="0.2">
      <c r="A262" s="378">
        <v>334</v>
      </c>
      <c r="B262" s="386">
        <f t="shared" si="13"/>
        <v>19.97</v>
      </c>
      <c r="C262" s="523"/>
      <c r="D262" s="388">
        <v>30089</v>
      </c>
      <c r="E262" s="524"/>
      <c r="F262" s="388">
        <f t="shared" si="11"/>
        <v>25542</v>
      </c>
      <c r="G262" s="466">
        <f t="shared" si="10"/>
        <v>18081</v>
      </c>
      <c r="H262" s="465">
        <v>927</v>
      </c>
    </row>
    <row r="263" spans="1:8" x14ac:dyDescent="0.2">
      <c r="A263" s="378">
        <v>335</v>
      </c>
      <c r="B263" s="386">
        <f t="shared" si="13"/>
        <v>19.98</v>
      </c>
      <c r="C263" s="523"/>
      <c r="D263" s="388">
        <v>30089</v>
      </c>
      <c r="E263" s="524"/>
      <c r="F263" s="388">
        <f t="shared" si="11"/>
        <v>25530</v>
      </c>
      <c r="G263" s="466">
        <f t="shared" si="10"/>
        <v>18071</v>
      </c>
      <c r="H263" s="465">
        <v>927</v>
      </c>
    </row>
    <row r="264" spans="1:8" x14ac:dyDescent="0.2">
      <c r="A264" s="378">
        <v>336</v>
      </c>
      <c r="B264" s="386">
        <f t="shared" si="13"/>
        <v>19.98</v>
      </c>
      <c r="C264" s="523"/>
      <c r="D264" s="388">
        <v>30089</v>
      </c>
      <c r="E264" s="524"/>
      <c r="F264" s="388">
        <f t="shared" si="11"/>
        <v>25530</v>
      </c>
      <c r="G264" s="466">
        <f t="shared" si="10"/>
        <v>18071</v>
      </c>
      <c r="H264" s="465">
        <v>927</v>
      </c>
    </row>
    <row r="265" spans="1:8" x14ac:dyDescent="0.2">
      <c r="A265" s="378">
        <v>337</v>
      </c>
      <c r="B265" s="386">
        <f t="shared" si="13"/>
        <v>19.989999999999998</v>
      </c>
      <c r="C265" s="523"/>
      <c r="D265" s="388">
        <v>30089</v>
      </c>
      <c r="E265" s="524"/>
      <c r="F265" s="388">
        <f t="shared" si="11"/>
        <v>25517</v>
      </c>
      <c r="G265" s="466">
        <f t="shared" si="10"/>
        <v>18062</v>
      </c>
      <c r="H265" s="465">
        <v>927</v>
      </c>
    </row>
    <row r="266" spans="1:8" x14ac:dyDescent="0.2">
      <c r="A266" s="378">
        <v>338</v>
      </c>
      <c r="B266" s="386">
        <f t="shared" si="13"/>
        <v>20</v>
      </c>
      <c r="C266" s="523"/>
      <c r="D266" s="388">
        <v>30089</v>
      </c>
      <c r="E266" s="524"/>
      <c r="F266" s="388">
        <f t="shared" si="11"/>
        <v>25505</v>
      </c>
      <c r="G266" s="466">
        <f t="shared" si="10"/>
        <v>18053</v>
      </c>
      <c r="H266" s="465">
        <v>927</v>
      </c>
    </row>
    <row r="267" spans="1:8" x14ac:dyDescent="0.2">
      <c r="A267" s="378">
        <v>339</v>
      </c>
      <c r="B267" s="386">
        <f t="shared" si="13"/>
        <v>20</v>
      </c>
      <c r="C267" s="523"/>
      <c r="D267" s="388">
        <v>30089</v>
      </c>
      <c r="E267" s="524"/>
      <c r="F267" s="388">
        <f t="shared" si="11"/>
        <v>25505</v>
      </c>
      <c r="G267" s="466">
        <f t="shared" si="10"/>
        <v>18053</v>
      </c>
      <c r="H267" s="465">
        <v>927</v>
      </c>
    </row>
    <row r="268" spans="1:8" x14ac:dyDescent="0.2">
      <c r="A268" s="378">
        <v>340</v>
      </c>
      <c r="B268" s="386">
        <f t="shared" si="13"/>
        <v>20.010000000000002</v>
      </c>
      <c r="C268" s="523"/>
      <c r="D268" s="388">
        <v>30089</v>
      </c>
      <c r="E268" s="524"/>
      <c r="F268" s="388">
        <f t="shared" si="11"/>
        <v>25493</v>
      </c>
      <c r="G268" s="466">
        <f t="shared" si="10"/>
        <v>18044</v>
      </c>
      <c r="H268" s="465">
        <v>927</v>
      </c>
    </row>
    <row r="269" spans="1:8" x14ac:dyDescent="0.2">
      <c r="A269" s="378">
        <v>341</v>
      </c>
      <c r="B269" s="386">
        <f t="shared" si="13"/>
        <v>20.02</v>
      </c>
      <c r="C269" s="523"/>
      <c r="D269" s="388">
        <v>30089</v>
      </c>
      <c r="E269" s="524"/>
      <c r="F269" s="388">
        <f t="shared" si="11"/>
        <v>25480</v>
      </c>
      <c r="G269" s="466">
        <f t="shared" si="10"/>
        <v>18035</v>
      </c>
      <c r="H269" s="465">
        <v>927</v>
      </c>
    </row>
    <row r="270" spans="1:8" x14ac:dyDescent="0.2">
      <c r="A270" s="378">
        <v>342</v>
      </c>
      <c r="B270" s="386">
        <f t="shared" si="13"/>
        <v>20.02</v>
      </c>
      <c r="C270" s="523"/>
      <c r="D270" s="388">
        <v>30089</v>
      </c>
      <c r="E270" s="524"/>
      <c r="F270" s="388">
        <f t="shared" si="11"/>
        <v>25480</v>
      </c>
      <c r="G270" s="466">
        <f t="shared" si="10"/>
        <v>18035</v>
      </c>
      <c r="H270" s="465">
        <v>927</v>
      </c>
    </row>
    <row r="271" spans="1:8" x14ac:dyDescent="0.2">
      <c r="A271" s="378">
        <v>343</v>
      </c>
      <c r="B271" s="386">
        <f t="shared" si="13"/>
        <v>20.03</v>
      </c>
      <c r="C271" s="523"/>
      <c r="D271" s="388">
        <v>30089</v>
      </c>
      <c r="E271" s="524"/>
      <c r="F271" s="388">
        <f t="shared" si="11"/>
        <v>25468</v>
      </c>
      <c r="G271" s="466">
        <f t="shared" si="10"/>
        <v>18026</v>
      </c>
      <c r="H271" s="465">
        <v>927</v>
      </c>
    </row>
    <row r="272" spans="1:8" x14ac:dyDescent="0.2">
      <c r="A272" s="378">
        <v>344</v>
      </c>
      <c r="B272" s="386">
        <f t="shared" si="13"/>
        <v>20.04</v>
      </c>
      <c r="C272" s="523"/>
      <c r="D272" s="388">
        <v>30089</v>
      </c>
      <c r="E272" s="524"/>
      <c r="F272" s="388">
        <f t="shared" si="11"/>
        <v>25456</v>
      </c>
      <c r="G272" s="466">
        <f t="shared" si="10"/>
        <v>18017</v>
      </c>
      <c r="H272" s="465">
        <v>927</v>
      </c>
    </row>
    <row r="273" spans="1:8" x14ac:dyDescent="0.2">
      <c r="A273" s="378">
        <v>345</v>
      </c>
      <c r="B273" s="386">
        <f t="shared" si="13"/>
        <v>20.05</v>
      </c>
      <c r="C273" s="523"/>
      <c r="D273" s="388">
        <v>30089</v>
      </c>
      <c r="E273" s="524"/>
      <c r="F273" s="388">
        <f t="shared" si="11"/>
        <v>25444</v>
      </c>
      <c r="G273" s="466">
        <f t="shared" ref="G273:G336" si="14">ROUND(12*(1/B273*D273),0)</f>
        <v>18008</v>
      </c>
      <c r="H273" s="465">
        <v>927</v>
      </c>
    </row>
    <row r="274" spans="1:8" x14ac:dyDescent="0.2">
      <c r="A274" s="378">
        <v>346</v>
      </c>
      <c r="B274" s="386">
        <f t="shared" si="13"/>
        <v>20.05</v>
      </c>
      <c r="C274" s="523"/>
      <c r="D274" s="388">
        <v>30089</v>
      </c>
      <c r="E274" s="524"/>
      <c r="F274" s="388">
        <f t="shared" ref="F274:F337" si="15">ROUND(12*1.3614*(1/B274*D274)+H274,0)</f>
        <v>25444</v>
      </c>
      <c r="G274" s="466">
        <f t="shared" si="14"/>
        <v>18008</v>
      </c>
      <c r="H274" s="465">
        <v>927</v>
      </c>
    </row>
    <row r="275" spans="1:8" x14ac:dyDescent="0.2">
      <c r="A275" s="378">
        <v>347</v>
      </c>
      <c r="B275" s="386">
        <f t="shared" si="13"/>
        <v>20.059999999999999</v>
      </c>
      <c r="C275" s="523"/>
      <c r="D275" s="388">
        <v>30089</v>
      </c>
      <c r="E275" s="524"/>
      <c r="F275" s="388">
        <f t="shared" si="15"/>
        <v>25431</v>
      </c>
      <c r="G275" s="466">
        <f t="shared" si="14"/>
        <v>17999</v>
      </c>
      <c r="H275" s="465">
        <v>927</v>
      </c>
    </row>
    <row r="276" spans="1:8" x14ac:dyDescent="0.2">
      <c r="A276" s="378">
        <v>348</v>
      </c>
      <c r="B276" s="386">
        <f t="shared" si="13"/>
        <v>20.07</v>
      </c>
      <c r="C276" s="523"/>
      <c r="D276" s="388">
        <v>30089</v>
      </c>
      <c r="E276" s="524"/>
      <c r="F276" s="388">
        <f t="shared" si="15"/>
        <v>25419</v>
      </c>
      <c r="G276" s="466">
        <f t="shared" si="14"/>
        <v>17990</v>
      </c>
      <c r="H276" s="465">
        <v>927</v>
      </c>
    </row>
    <row r="277" spans="1:8" x14ac:dyDescent="0.2">
      <c r="A277" s="378">
        <v>349</v>
      </c>
      <c r="B277" s="386">
        <f t="shared" si="13"/>
        <v>20.07</v>
      </c>
      <c r="C277" s="523"/>
      <c r="D277" s="388">
        <v>30089</v>
      </c>
      <c r="E277" s="524"/>
      <c r="F277" s="388">
        <f t="shared" si="15"/>
        <v>25419</v>
      </c>
      <c r="G277" s="466">
        <f t="shared" si="14"/>
        <v>17990</v>
      </c>
      <c r="H277" s="465">
        <v>927</v>
      </c>
    </row>
    <row r="278" spans="1:8" x14ac:dyDescent="0.2">
      <c r="A278" s="378">
        <v>350</v>
      </c>
      <c r="B278" s="386">
        <f t="shared" si="13"/>
        <v>20.079999999999998</v>
      </c>
      <c r="C278" s="523"/>
      <c r="D278" s="388">
        <v>30089</v>
      </c>
      <c r="E278" s="524"/>
      <c r="F278" s="388">
        <f t="shared" si="15"/>
        <v>25407</v>
      </c>
      <c r="G278" s="466">
        <f t="shared" si="14"/>
        <v>17981</v>
      </c>
      <c r="H278" s="465">
        <v>927</v>
      </c>
    </row>
    <row r="279" spans="1:8" x14ac:dyDescent="0.2">
      <c r="A279" s="378">
        <v>351</v>
      </c>
      <c r="B279" s="386">
        <f t="shared" si="13"/>
        <v>20.09</v>
      </c>
      <c r="C279" s="523"/>
      <c r="D279" s="388">
        <v>30089</v>
      </c>
      <c r="E279" s="524"/>
      <c r="F279" s="388">
        <f t="shared" si="15"/>
        <v>25395</v>
      </c>
      <c r="G279" s="466">
        <f t="shared" si="14"/>
        <v>17973</v>
      </c>
      <c r="H279" s="465">
        <v>927</v>
      </c>
    </row>
    <row r="280" spans="1:8" x14ac:dyDescent="0.2">
      <c r="A280" s="378">
        <v>352</v>
      </c>
      <c r="B280" s="386">
        <f t="shared" si="13"/>
        <v>20.09</v>
      </c>
      <c r="C280" s="523"/>
      <c r="D280" s="388">
        <v>30089</v>
      </c>
      <c r="E280" s="524"/>
      <c r="F280" s="388">
        <f t="shared" si="15"/>
        <v>25395</v>
      </c>
      <c r="G280" s="466">
        <f t="shared" si="14"/>
        <v>17973</v>
      </c>
      <c r="H280" s="465">
        <v>927</v>
      </c>
    </row>
    <row r="281" spans="1:8" x14ac:dyDescent="0.2">
      <c r="A281" s="378">
        <v>353</v>
      </c>
      <c r="B281" s="386">
        <f t="shared" si="13"/>
        <v>20.100000000000001</v>
      </c>
      <c r="C281" s="523"/>
      <c r="D281" s="388">
        <v>30089</v>
      </c>
      <c r="E281" s="524"/>
      <c r="F281" s="388">
        <f t="shared" si="15"/>
        <v>25383</v>
      </c>
      <c r="G281" s="466">
        <f t="shared" si="14"/>
        <v>17964</v>
      </c>
      <c r="H281" s="465">
        <v>927</v>
      </c>
    </row>
    <row r="282" spans="1:8" x14ac:dyDescent="0.2">
      <c r="A282" s="378">
        <v>354</v>
      </c>
      <c r="B282" s="386">
        <f t="shared" si="13"/>
        <v>20.11</v>
      </c>
      <c r="C282" s="523"/>
      <c r="D282" s="388">
        <v>30089</v>
      </c>
      <c r="E282" s="524"/>
      <c r="F282" s="388">
        <f t="shared" si="15"/>
        <v>25370</v>
      </c>
      <c r="G282" s="466">
        <f t="shared" si="14"/>
        <v>17955</v>
      </c>
      <c r="H282" s="465">
        <v>927</v>
      </c>
    </row>
    <row r="283" spans="1:8" x14ac:dyDescent="0.2">
      <c r="A283" s="378">
        <v>355</v>
      </c>
      <c r="B283" s="386">
        <f t="shared" si="13"/>
        <v>20.12</v>
      </c>
      <c r="C283" s="523"/>
      <c r="D283" s="388">
        <v>30089</v>
      </c>
      <c r="E283" s="524"/>
      <c r="F283" s="388">
        <f t="shared" si="15"/>
        <v>25358</v>
      </c>
      <c r="G283" s="466">
        <f t="shared" si="14"/>
        <v>17946</v>
      </c>
      <c r="H283" s="465">
        <v>927</v>
      </c>
    </row>
    <row r="284" spans="1:8" x14ac:dyDescent="0.2">
      <c r="A284" s="378">
        <v>356</v>
      </c>
      <c r="B284" s="386">
        <f t="shared" si="13"/>
        <v>20.12</v>
      </c>
      <c r="C284" s="523"/>
      <c r="D284" s="388">
        <v>30089</v>
      </c>
      <c r="E284" s="524"/>
      <c r="F284" s="388">
        <f t="shared" si="15"/>
        <v>25358</v>
      </c>
      <c r="G284" s="466">
        <f t="shared" si="14"/>
        <v>17946</v>
      </c>
      <c r="H284" s="465">
        <v>927</v>
      </c>
    </row>
    <row r="285" spans="1:8" x14ac:dyDescent="0.2">
      <c r="A285" s="378">
        <v>357</v>
      </c>
      <c r="B285" s="386">
        <f t="shared" si="13"/>
        <v>20.13</v>
      </c>
      <c r="C285" s="523"/>
      <c r="D285" s="388">
        <v>30089</v>
      </c>
      <c r="E285" s="524"/>
      <c r="F285" s="388">
        <f t="shared" si="15"/>
        <v>25346</v>
      </c>
      <c r="G285" s="466">
        <f t="shared" si="14"/>
        <v>17937</v>
      </c>
      <c r="H285" s="465">
        <v>927</v>
      </c>
    </row>
    <row r="286" spans="1:8" x14ac:dyDescent="0.2">
      <c r="A286" s="378">
        <v>358</v>
      </c>
      <c r="B286" s="386">
        <f t="shared" si="13"/>
        <v>20.14</v>
      </c>
      <c r="C286" s="523"/>
      <c r="D286" s="388">
        <v>30089</v>
      </c>
      <c r="E286" s="524"/>
      <c r="F286" s="388">
        <f t="shared" si="15"/>
        <v>25334</v>
      </c>
      <c r="G286" s="466">
        <f t="shared" si="14"/>
        <v>17928</v>
      </c>
      <c r="H286" s="465">
        <v>927</v>
      </c>
    </row>
    <row r="287" spans="1:8" x14ac:dyDescent="0.2">
      <c r="A287" s="378">
        <v>359</v>
      </c>
      <c r="B287" s="386">
        <f t="shared" si="13"/>
        <v>20.14</v>
      </c>
      <c r="C287" s="523"/>
      <c r="D287" s="388">
        <v>30089</v>
      </c>
      <c r="E287" s="524"/>
      <c r="F287" s="388">
        <f t="shared" si="15"/>
        <v>25334</v>
      </c>
      <c r="G287" s="466">
        <f t="shared" si="14"/>
        <v>17928</v>
      </c>
      <c r="H287" s="465">
        <v>927</v>
      </c>
    </row>
    <row r="288" spans="1:8" x14ac:dyDescent="0.2">
      <c r="A288" s="378">
        <v>360</v>
      </c>
      <c r="B288" s="386">
        <f t="shared" si="13"/>
        <v>20.149999999999999</v>
      </c>
      <c r="C288" s="523"/>
      <c r="D288" s="388">
        <v>30089</v>
      </c>
      <c r="E288" s="524"/>
      <c r="F288" s="388">
        <f t="shared" si="15"/>
        <v>25322</v>
      </c>
      <c r="G288" s="466">
        <f t="shared" si="14"/>
        <v>17919</v>
      </c>
      <c r="H288" s="465">
        <v>927</v>
      </c>
    </row>
    <row r="289" spans="1:8" x14ac:dyDescent="0.2">
      <c r="A289" s="378">
        <v>361</v>
      </c>
      <c r="B289" s="386">
        <f t="shared" si="13"/>
        <v>20.16</v>
      </c>
      <c r="C289" s="523"/>
      <c r="D289" s="388">
        <v>30089</v>
      </c>
      <c r="E289" s="524"/>
      <c r="F289" s="388">
        <f t="shared" si="15"/>
        <v>25310</v>
      </c>
      <c r="G289" s="466">
        <f t="shared" si="14"/>
        <v>17910</v>
      </c>
      <c r="H289" s="465">
        <v>927</v>
      </c>
    </row>
    <row r="290" spans="1:8" x14ac:dyDescent="0.2">
      <c r="A290" s="378">
        <v>362</v>
      </c>
      <c r="B290" s="386">
        <f t="shared" si="13"/>
        <v>20.16</v>
      </c>
      <c r="C290" s="523"/>
      <c r="D290" s="388">
        <v>30089</v>
      </c>
      <c r="E290" s="524"/>
      <c r="F290" s="388">
        <f t="shared" si="15"/>
        <v>25310</v>
      </c>
      <c r="G290" s="466">
        <f t="shared" si="14"/>
        <v>17910</v>
      </c>
      <c r="H290" s="465">
        <v>927</v>
      </c>
    </row>
    <row r="291" spans="1:8" x14ac:dyDescent="0.2">
      <c r="A291" s="378">
        <v>363</v>
      </c>
      <c r="B291" s="386">
        <f t="shared" si="13"/>
        <v>20.170000000000002</v>
      </c>
      <c r="C291" s="523"/>
      <c r="D291" s="388">
        <v>30089</v>
      </c>
      <c r="E291" s="524"/>
      <c r="F291" s="388">
        <f t="shared" si="15"/>
        <v>25298</v>
      </c>
      <c r="G291" s="466">
        <f t="shared" si="14"/>
        <v>17901</v>
      </c>
      <c r="H291" s="465">
        <v>927</v>
      </c>
    </row>
    <row r="292" spans="1:8" x14ac:dyDescent="0.2">
      <c r="A292" s="378">
        <v>364</v>
      </c>
      <c r="B292" s="386">
        <f t="shared" si="13"/>
        <v>20.18</v>
      </c>
      <c r="C292" s="523"/>
      <c r="D292" s="388">
        <v>30089</v>
      </c>
      <c r="E292" s="524"/>
      <c r="F292" s="388">
        <f t="shared" si="15"/>
        <v>25286</v>
      </c>
      <c r="G292" s="466">
        <f t="shared" si="14"/>
        <v>17892</v>
      </c>
      <c r="H292" s="465">
        <v>927</v>
      </c>
    </row>
    <row r="293" spans="1:8" x14ac:dyDescent="0.2">
      <c r="A293" s="378">
        <v>365</v>
      </c>
      <c r="B293" s="386">
        <f t="shared" si="13"/>
        <v>20.190000000000001</v>
      </c>
      <c r="C293" s="523"/>
      <c r="D293" s="388">
        <v>30089</v>
      </c>
      <c r="E293" s="524"/>
      <c r="F293" s="388">
        <f t="shared" si="15"/>
        <v>25274</v>
      </c>
      <c r="G293" s="466">
        <f t="shared" si="14"/>
        <v>17884</v>
      </c>
      <c r="H293" s="465">
        <v>927</v>
      </c>
    </row>
    <row r="294" spans="1:8" x14ac:dyDescent="0.2">
      <c r="A294" s="378">
        <v>366</v>
      </c>
      <c r="B294" s="386">
        <f t="shared" si="13"/>
        <v>20.190000000000001</v>
      </c>
      <c r="C294" s="523"/>
      <c r="D294" s="388">
        <v>30089</v>
      </c>
      <c r="E294" s="524"/>
      <c r="F294" s="388">
        <f t="shared" si="15"/>
        <v>25274</v>
      </c>
      <c r="G294" s="466">
        <f t="shared" si="14"/>
        <v>17884</v>
      </c>
      <c r="H294" s="465">
        <v>927</v>
      </c>
    </row>
    <row r="295" spans="1:8" x14ac:dyDescent="0.2">
      <c r="A295" s="378">
        <v>367</v>
      </c>
      <c r="B295" s="386">
        <f t="shared" si="13"/>
        <v>20.2</v>
      </c>
      <c r="C295" s="523"/>
      <c r="D295" s="388">
        <v>30089</v>
      </c>
      <c r="E295" s="524"/>
      <c r="F295" s="388">
        <f t="shared" si="15"/>
        <v>25262</v>
      </c>
      <c r="G295" s="466">
        <f t="shared" si="14"/>
        <v>17875</v>
      </c>
      <c r="H295" s="465">
        <v>927</v>
      </c>
    </row>
    <row r="296" spans="1:8" x14ac:dyDescent="0.2">
      <c r="A296" s="378">
        <v>368</v>
      </c>
      <c r="B296" s="386">
        <f t="shared" si="13"/>
        <v>20.21</v>
      </c>
      <c r="C296" s="523"/>
      <c r="D296" s="388">
        <v>30089</v>
      </c>
      <c r="E296" s="524"/>
      <c r="F296" s="388">
        <f t="shared" si="15"/>
        <v>25250</v>
      </c>
      <c r="G296" s="466">
        <f t="shared" si="14"/>
        <v>17866</v>
      </c>
      <c r="H296" s="465">
        <v>927</v>
      </c>
    </row>
    <row r="297" spans="1:8" x14ac:dyDescent="0.2">
      <c r="A297" s="378">
        <v>369</v>
      </c>
      <c r="B297" s="386">
        <f t="shared" si="13"/>
        <v>20.21</v>
      </c>
      <c r="C297" s="523"/>
      <c r="D297" s="388">
        <v>30089</v>
      </c>
      <c r="E297" s="524"/>
      <c r="F297" s="388">
        <f t="shared" si="15"/>
        <v>25250</v>
      </c>
      <c r="G297" s="466">
        <f t="shared" si="14"/>
        <v>17866</v>
      </c>
      <c r="H297" s="465">
        <v>927</v>
      </c>
    </row>
    <row r="298" spans="1:8" x14ac:dyDescent="0.2">
      <c r="A298" s="378">
        <v>370</v>
      </c>
      <c r="B298" s="386">
        <f t="shared" si="13"/>
        <v>20.22</v>
      </c>
      <c r="C298" s="523"/>
      <c r="D298" s="388">
        <v>30089</v>
      </c>
      <c r="E298" s="524"/>
      <c r="F298" s="388">
        <f t="shared" si="15"/>
        <v>25237</v>
      </c>
      <c r="G298" s="466">
        <f t="shared" si="14"/>
        <v>17857</v>
      </c>
      <c r="H298" s="465">
        <v>927</v>
      </c>
    </row>
    <row r="299" spans="1:8" x14ac:dyDescent="0.2">
      <c r="A299" s="378">
        <v>371</v>
      </c>
      <c r="B299" s="386">
        <f t="shared" si="13"/>
        <v>20.23</v>
      </c>
      <c r="C299" s="523"/>
      <c r="D299" s="388">
        <v>30089</v>
      </c>
      <c r="E299" s="524"/>
      <c r="F299" s="388">
        <f t="shared" si="15"/>
        <v>25225</v>
      </c>
      <c r="G299" s="466">
        <f t="shared" si="14"/>
        <v>17848</v>
      </c>
      <c r="H299" s="465">
        <v>927</v>
      </c>
    </row>
    <row r="300" spans="1:8" x14ac:dyDescent="0.2">
      <c r="A300" s="378">
        <v>372</v>
      </c>
      <c r="B300" s="386">
        <f t="shared" si="13"/>
        <v>20.23</v>
      </c>
      <c r="C300" s="523"/>
      <c r="D300" s="388">
        <v>30089</v>
      </c>
      <c r="E300" s="524"/>
      <c r="F300" s="388">
        <f t="shared" si="15"/>
        <v>25225</v>
      </c>
      <c r="G300" s="466">
        <f t="shared" si="14"/>
        <v>17848</v>
      </c>
      <c r="H300" s="465">
        <v>927</v>
      </c>
    </row>
    <row r="301" spans="1:8" x14ac:dyDescent="0.2">
      <c r="A301" s="378">
        <v>373</v>
      </c>
      <c r="B301" s="386">
        <f t="shared" si="13"/>
        <v>20.239999999999998</v>
      </c>
      <c r="C301" s="523"/>
      <c r="D301" s="388">
        <v>30089</v>
      </c>
      <c r="E301" s="524"/>
      <c r="F301" s="388">
        <f t="shared" si="15"/>
        <v>25213</v>
      </c>
      <c r="G301" s="466">
        <f t="shared" si="14"/>
        <v>17839</v>
      </c>
      <c r="H301" s="465">
        <v>927</v>
      </c>
    </row>
    <row r="302" spans="1:8" x14ac:dyDescent="0.2">
      <c r="A302" s="378">
        <v>374</v>
      </c>
      <c r="B302" s="386">
        <f t="shared" si="13"/>
        <v>20.25</v>
      </c>
      <c r="C302" s="523"/>
      <c r="D302" s="388">
        <v>30089</v>
      </c>
      <c r="E302" s="524"/>
      <c r="F302" s="388">
        <f t="shared" si="15"/>
        <v>25201</v>
      </c>
      <c r="G302" s="466">
        <f t="shared" si="14"/>
        <v>17831</v>
      </c>
      <c r="H302" s="465">
        <v>927</v>
      </c>
    </row>
    <row r="303" spans="1:8" x14ac:dyDescent="0.2">
      <c r="A303" s="378">
        <v>375</v>
      </c>
      <c r="B303" s="386">
        <f t="shared" si="13"/>
        <v>20.260000000000002</v>
      </c>
      <c r="C303" s="523"/>
      <c r="D303" s="388">
        <v>30089</v>
      </c>
      <c r="E303" s="524"/>
      <c r="F303" s="388">
        <f t="shared" si="15"/>
        <v>25189</v>
      </c>
      <c r="G303" s="466">
        <f t="shared" si="14"/>
        <v>17822</v>
      </c>
      <c r="H303" s="465">
        <v>927</v>
      </c>
    </row>
    <row r="304" spans="1:8" x14ac:dyDescent="0.2">
      <c r="A304" s="378">
        <v>376</v>
      </c>
      <c r="B304" s="386">
        <f t="shared" si="13"/>
        <v>20.260000000000002</v>
      </c>
      <c r="C304" s="523"/>
      <c r="D304" s="388">
        <v>30089</v>
      </c>
      <c r="E304" s="524"/>
      <c r="F304" s="388">
        <f t="shared" si="15"/>
        <v>25189</v>
      </c>
      <c r="G304" s="466">
        <f t="shared" si="14"/>
        <v>17822</v>
      </c>
      <c r="H304" s="465">
        <v>927</v>
      </c>
    </row>
    <row r="305" spans="1:8" x14ac:dyDescent="0.2">
      <c r="A305" s="378">
        <v>377</v>
      </c>
      <c r="B305" s="386">
        <f t="shared" si="13"/>
        <v>20.27</v>
      </c>
      <c r="C305" s="523"/>
      <c r="D305" s="388">
        <v>30089</v>
      </c>
      <c r="E305" s="524"/>
      <c r="F305" s="388">
        <f t="shared" si="15"/>
        <v>25178</v>
      </c>
      <c r="G305" s="466">
        <f t="shared" si="14"/>
        <v>17813</v>
      </c>
      <c r="H305" s="465">
        <v>927</v>
      </c>
    </row>
    <row r="306" spans="1:8" x14ac:dyDescent="0.2">
      <c r="A306" s="378">
        <v>378</v>
      </c>
      <c r="B306" s="386">
        <f t="shared" si="13"/>
        <v>20.28</v>
      </c>
      <c r="C306" s="523"/>
      <c r="D306" s="388">
        <v>30089</v>
      </c>
      <c r="E306" s="524"/>
      <c r="F306" s="388">
        <f t="shared" si="15"/>
        <v>25166</v>
      </c>
      <c r="G306" s="466">
        <f t="shared" si="14"/>
        <v>17804</v>
      </c>
      <c r="H306" s="465">
        <v>927</v>
      </c>
    </row>
    <row r="307" spans="1:8" x14ac:dyDescent="0.2">
      <c r="A307" s="378">
        <v>379</v>
      </c>
      <c r="B307" s="386">
        <f t="shared" si="13"/>
        <v>20.28</v>
      </c>
      <c r="C307" s="523"/>
      <c r="D307" s="388">
        <v>30089</v>
      </c>
      <c r="E307" s="524"/>
      <c r="F307" s="388">
        <f t="shared" si="15"/>
        <v>25166</v>
      </c>
      <c r="G307" s="466">
        <f t="shared" si="14"/>
        <v>17804</v>
      </c>
      <c r="H307" s="465">
        <v>927</v>
      </c>
    </row>
    <row r="308" spans="1:8" x14ac:dyDescent="0.2">
      <c r="A308" s="378">
        <v>380</v>
      </c>
      <c r="B308" s="386">
        <f t="shared" si="13"/>
        <v>20.29</v>
      </c>
      <c r="C308" s="523"/>
      <c r="D308" s="388">
        <v>30089</v>
      </c>
      <c r="E308" s="524"/>
      <c r="F308" s="388">
        <f t="shared" si="15"/>
        <v>25154</v>
      </c>
      <c r="G308" s="466">
        <f t="shared" si="14"/>
        <v>17795</v>
      </c>
      <c r="H308" s="465">
        <v>927</v>
      </c>
    </row>
    <row r="309" spans="1:8" x14ac:dyDescent="0.2">
      <c r="A309" s="378">
        <v>381</v>
      </c>
      <c r="B309" s="386">
        <f t="shared" si="13"/>
        <v>20.3</v>
      </c>
      <c r="C309" s="523"/>
      <c r="D309" s="388">
        <v>30089</v>
      </c>
      <c r="E309" s="524"/>
      <c r="F309" s="388">
        <f t="shared" si="15"/>
        <v>25142</v>
      </c>
      <c r="G309" s="466">
        <f t="shared" si="14"/>
        <v>17787</v>
      </c>
      <c r="H309" s="465">
        <v>927</v>
      </c>
    </row>
    <row r="310" spans="1:8" x14ac:dyDescent="0.2">
      <c r="A310" s="378">
        <v>382</v>
      </c>
      <c r="B310" s="386">
        <f t="shared" si="13"/>
        <v>20.3</v>
      </c>
      <c r="C310" s="523"/>
      <c r="D310" s="388">
        <v>30089</v>
      </c>
      <c r="E310" s="524"/>
      <c r="F310" s="388">
        <f t="shared" si="15"/>
        <v>25142</v>
      </c>
      <c r="G310" s="466">
        <f t="shared" si="14"/>
        <v>17787</v>
      </c>
      <c r="H310" s="465">
        <v>927</v>
      </c>
    </row>
    <row r="311" spans="1:8" x14ac:dyDescent="0.2">
      <c r="A311" s="378">
        <v>383</v>
      </c>
      <c r="B311" s="386">
        <f t="shared" si="13"/>
        <v>20.309999999999999</v>
      </c>
      <c r="C311" s="523"/>
      <c r="D311" s="388">
        <v>30089</v>
      </c>
      <c r="E311" s="524"/>
      <c r="F311" s="388">
        <f t="shared" si="15"/>
        <v>25130</v>
      </c>
      <c r="G311" s="466">
        <f t="shared" si="14"/>
        <v>17778</v>
      </c>
      <c r="H311" s="465">
        <v>927</v>
      </c>
    </row>
    <row r="312" spans="1:8" x14ac:dyDescent="0.2">
      <c r="A312" s="378">
        <v>384</v>
      </c>
      <c r="B312" s="386">
        <f t="shared" si="13"/>
        <v>20.32</v>
      </c>
      <c r="C312" s="523"/>
      <c r="D312" s="388">
        <v>30089</v>
      </c>
      <c r="E312" s="524"/>
      <c r="F312" s="388">
        <f t="shared" si="15"/>
        <v>25118</v>
      </c>
      <c r="G312" s="466">
        <f t="shared" si="14"/>
        <v>17769</v>
      </c>
      <c r="H312" s="465">
        <v>927</v>
      </c>
    </row>
    <row r="313" spans="1:8" x14ac:dyDescent="0.2">
      <c r="A313" s="378">
        <v>385</v>
      </c>
      <c r="B313" s="386">
        <f t="shared" si="13"/>
        <v>20.329999999999998</v>
      </c>
      <c r="C313" s="523"/>
      <c r="D313" s="388">
        <v>30089</v>
      </c>
      <c r="E313" s="524"/>
      <c r="F313" s="388">
        <f t="shared" si="15"/>
        <v>25106</v>
      </c>
      <c r="G313" s="466">
        <f t="shared" si="14"/>
        <v>17760</v>
      </c>
      <c r="H313" s="465">
        <v>927</v>
      </c>
    </row>
    <row r="314" spans="1:8" x14ac:dyDescent="0.2">
      <c r="A314" s="378">
        <v>386</v>
      </c>
      <c r="B314" s="386">
        <f t="shared" ref="B314:B327" si="16">ROUND(0.007*A314+17.63,2)</f>
        <v>20.329999999999998</v>
      </c>
      <c r="C314" s="523"/>
      <c r="D314" s="388">
        <v>30089</v>
      </c>
      <c r="E314" s="524"/>
      <c r="F314" s="388">
        <f t="shared" si="15"/>
        <v>25106</v>
      </c>
      <c r="G314" s="466">
        <f t="shared" si="14"/>
        <v>17760</v>
      </c>
      <c r="H314" s="465">
        <v>927</v>
      </c>
    </row>
    <row r="315" spans="1:8" x14ac:dyDescent="0.2">
      <c r="A315" s="378">
        <v>387</v>
      </c>
      <c r="B315" s="386">
        <f t="shared" si="16"/>
        <v>20.34</v>
      </c>
      <c r="C315" s="523"/>
      <c r="D315" s="388">
        <v>30089</v>
      </c>
      <c r="E315" s="524"/>
      <c r="F315" s="388">
        <f t="shared" si="15"/>
        <v>25094</v>
      </c>
      <c r="G315" s="466">
        <f t="shared" si="14"/>
        <v>17752</v>
      </c>
      <c r="H315" s="465">
        <v>927</v>
      </c>
    </row>
    <row r="316" spans="1:8" x14ac:dyDescent="0.2">
      <c r="A316" s="378">
        <v>388</v>
      </c>
      <c r="B316" s="386">
        <f t="shared" si="16"/>
        <v>20.350000000000001</v>
      </c>
      <c r="C316" s="523"/>
      <c r="D316" s="388">
        <v>30089</v>
      </c>
      <c r="E316" s="524"/>
      <c r="F316" s="388">
        <f t="shared" si="15"/>
        <v>25082</v>
      </c>
      <c r="G316" s="466">
        <f t="shared" si="14"/>
        <v>17743</v>
      </c>
      <c r="H316" s="465">
        <v>927</v>
      </c>
    </row>
    <row r="317" spans="1:8" x14ac:dyDescent="0.2">
      <c r="A317" s="378">
        <v>389</v>
      </c>
      <c r="B317" s="386">
        <f t="shared" si="16"/>
        <v>20.350000000000001</v>
      </c>
      <c r="C317" s="523"/>
      <c r="D317" s="388">
        <v>30089</v>
      </c>
      <c r="E317" s="524"/>
      <c r="F317" s="388">
        <f t="shared" si="15"/>
        <v>25082</v>
      </c>
      <c r="G317" s="466">
        <f t="shared" si="14"/>
        <v>17743</v>
      </c>
      <c r="H317" s="465">
        <v>927</v>
      </c>
    </row>
    <row r="318" spans="1:8" x14ac:dyDescent="0.2">
      <c r="A318" s="378">
        <v>390</v>
      </c>
      <c r="B318" s="386">
        <f t="shared" si="16"/>
        <v>20.36</v>
      </c>
      <c r="C318" s="523"/>
      <c r="D318" s="388">
        <v>30089</v>
      </c>
      <c r="E318" s="524"/>
      <c r="F318" s="388">
        <f t="shared" si="15"/>
        <v>25070</v>
      </c>
      <c r="G318" s="466">
        <f t="shared" si="14"/>
        <v>17734</v>
      </c>
      <c r="H318" s="465">
        <v>927</v>
      </c>
    </row>
    <row r="319" spans="1:8" x14ac:dyDescent="0.2">
      <c r="A319" s="378">
        <v>391</v>
      </c>
      <c r="B319" s="386">
        <f t="shared" si="16"/>
        <v>20.37</v>
      </c>
      <c r="C319" s="523"/>
      <c r="D319" s="388">
        <v>30089</v>
      </c>
      <c r="E319" s="524"/>
      <c r="F319" s="388">
        <f t="shared" si="15"/>
        <v>25058</v>
      </c>
      <c r="G319" s="466">
        <f t="shared" si="14"/>
        <v>17725</v>
      </c>
      <c r="H319" s="465">
        <v>927</v>
      </c>
    </row>
    <row r="320" spans="1:8" x14ac:dyDescent="0.2">
      <c r="A320" s="378">
        <v>392</v>
      </c>
      <c r="B320" s="386">
        <f t="shared" si="16"/>
        <v>20.37</v>
      </c>
      <c r="C320" s="523"/>
      <c r="D320" s="388">
        <v>30089</v>
      </c>
      <c r="E320" s="524"/>
      <c r="F320" s="388">
        <f t="shared" si="15"/>
        <v>25058</v>
      </c>
      <c r="G320" s="466">
        <f t="shared" si="14"/>
        <v>17725</v>
      </c>
      <c r="H320" s="465">
        <v>927</v>
      </c>
    </row>
    <row r="321" spans="1:8" x14ac:dyDescent="0.2">
      <c r="A321" s="378">
        <v>393</v>
      </c>
      <c r="B321" s="386">
        <f t="shared" si="16"/>
        <v>20.38</v>
      </c>
      <c r="C321" s="523"/>
      <c r="D321" s="388">
        <v>30089</v>
      </c>
      <c r="E321" s="524"/>
      <c r="F321" s="388">
        <f t="shared" si="15"/>
        <v>25047</v>
      </c>
      <c r="G321" s="466">
        <f t="shared" si="14"/>
        <v>17717</v>
      </c>
      <c r="H321" s="465">
        <v>927</v>
      </c>
    </row>
    <row r="322" spans="1:8" x14ac:dyDescent="0.2">
      <c r="A322" s="378">
        <v>394</v>
      </c>
      <c r="B322" s="386">
        <f t="shared" si="16"/>
        <v>20.39</v>
      </c>
      <c r="C322" s="523"/>
      <c r="D322" s="388">
        <v>30089</v>
      </c>
      <c r="E322" s="524"/>
      <c r="F322" s="388">
        <f t="shared" si="15"/>
        <v>25035</v>
      </c>
      <c r="G322" s="466">
        <f t="shared" si="14"/>
        <v>17708</v>
      </c>
      <c r="H322" s="465">
        <v>927</v>
      </c>
    </row>
    <row r="323" spans="1:8" x14ac:dyDescent="0.2">
      <c r="A323" s="378">
        <v>395</v>
      </c>
      <c r="B323" s="386">
        <f t="shared" si="16"/>
        <v>20.399999999999999</v>
      </c>
      <c r="C323" s="523"/>
      <c r="D323" s="388">
        <v>30089</v>
      </c>
      <c r="E323" s="524"/>
      <c r="F323" s="388">
        <f t="shared" si="15"/>
        <v>25023</v>
      </c>
      <c r="G323" s="466">
        <f t="shared" si="14"/>
        <v>17699</v>
      </c>
      <c r="H323" s="465">
        <v>927</v>
      </c>
    </row>
    <row r="324" spans="1:8" x14ac:dyDescent="0.2">
      <c r="A324" s="378">
        <v>396</v>
      </c>
      <c r="B324" s="386">
        <f t="shared" si="16"/>
        <v>20.399999999999999</v>
      </c>
      <c r="C324" s="523"/>
      <c r="D324" s="388">
        <v>30089</v>
      </c>
      <c r="E324" s="524"/>
      <c r="F324" s="388">
        <f t="shared" si="15"/>
        <v>25023</v>
      </c>
      <c r="G324" s="466">
        <f t="shared" si="14"/>
        <v>17699</v>
      </c>
      <c r="H324" s="465">
        <v>927</v>
      </c>
    </row>
    <row r="325" spans="1:8" x14ac:dyDescent="0.2">
      <c r="A325" s="378">
        <v>397</v>
      </c>
      <c r="B325" s="386">
        <f t="shared" si="16"/>
        <v>20.41</v>
      </c>
      <c r="C325" s="523"/>
      <c r="D325" s="388">
        <v>30089</v>
      </c>
      <c r="E325" s="524"/>
      <c r="F325" s="388">
        <f t="shared" si="15"/>
        <v>25011</v>
      </c>
      <c r="G325" s="466">
        <f t="shared" si="14"/>
        <v>17691</v>
      </c>
      <c r="H325" s="465">
        <v>927</v>
      </c>
    </row>
    <row r="326" spans="1:8" x14ac:dyDescent="0.2">
      <c r="A326" s="378">
        <v>398</v>
      </c>
      <c r="B326" s="386">
        <f t="shared" si="16"/>
        <v>20.420000000000002</v>
      </c>
      <c r="C326" s="523"/>
      <c r="D326" s="388">
        <v>30089</v>
      </c>
      <c r="E326" s="524"/>
      <c r="F326" s="388">
        <f t="shared" si="15"/>
        <v>24999</v>
      </c>
      <c r="G326" s="466">
        <f t="shared" si="14"/>
        <v>17682</v>
      </c>
      <c r="H326" s="465">
        <v>927</v>
      </c>
    </row>
    <row r="327" spans="1:8" x14ac:dyDescent="0.2">
      <c r="A327" s="378">
        <v>399</v>
      </c>
      <c r="B327" s="386">
        <f t="shared" si="16"/>
        <v>20.420000000000002</v>
      </c>
      <c r="C327" s="523"/>
      <c r="D327" s="388">
        <v>30089</v>
      </c>
      <c r="E327" s="524"/>
      <c r="F327" s="388">
        <f t="shared" si="15"/>
        <v>24999</v>
      </c>
      <c r="G327" s="466">
        <f t="shared" si="14"/>
        <v>17682</v>
      </c>
      <c r="H327" s="465">
        <v>927</v>
      </c>
    </row>
    <row r="328" spans="1:8" x14ac:dyDescent="0.2">
      <c r="A328" s="378">
        <v>400</v>
      </c>
      <c r="B328" s="386">
        <v>20.47</v>
      </c>
      <c r="C328" s="523"/>
      <c r="D328" s="388">
        <v>30089</v>
      </c>
      <c r="E328" s="524"/>
      <c r="F328" s="388">
        <f t="shared" si="15"/>
        <v>24941</v>
      </c>
      <c r="G328" s="466">
        <f t="shared" si="14"/>
        <v>17639</v>
      </c>
      <c r="H328" s="465">
        <v>927</v>
      </c>
    </row>
    <row r="329" spans="1:8" x14ac:dyDescent="0.2">
      <c r="A329" s="378">
        <v>401</v>
      </c>
      <c r="B329" s="386">
        <v>20.47</v>
      </c>
      <c r="C329" s="523"/>
      <c r="D329" s="388">
        <v>30089</v>
      </c>
      <c r="E329" s="524"/>
      <c r="F329" s="388">
        <f t="shared" si="15"/>
        <v>24941</v>
      </c>
      <c r="G329" s="466">
        <f t="shared" si="14"/>
        <v>17639</v>
      </c>
      <c r="H329" s="465">
        <v>927</v>
      </c>
    </row>
    <row r="330" spans="1:8" x14ac:dyDescent="0.2">
      <c r="A330" s="378">
        <v>402</v>
      </c>
      <c r="B330" s="386">
        <v>20.47</v>
      </c>
      <c r="C330" s="523"/>
      <c r="D330" s="388">
        <v>30089</v>
      </c>
      <c r="E330" s="524"/>
      <c r="F330" s="388">
        <f t="shared" si="15"/>
        <v>24941</v>
      </c>
      <c r="G330" s="466">
        <f t="shared" si="14"/>
        <v>17639</v>
      </c>
      <c r="H330" s="465">
        <v>927</v>
      </c>
    </row>
    <row r="331" spans="1:8" x14ac:dyDescent="0.2">
      <c r="A331" s="378">
        <v>403</v>
      </c>
      <c r="B331" s="386">
        <v>20.47</v>
      </c>
      <c r="C331" s="523"/>
      <c r="D331" s="388">
        <v>30089</v>
      </c>
      <c r="E331" s="524"/>
      <c r="F331" s="388">
        <f t="shared" si="15"/>
        <v>24941</v>
      </c>
      <c r="G331" s="466">
        <f t="shared" si="14"/>
        <v>17639</v>
      </c>
      <c r="H331" s="465">
        <v>927</v>
      </c>
    </row>
    <row r="332" spans="1:8" x14ac:dyDescent="0.2">
      <c r="A332" s="378">
        <v>404</v>
      </c>
      <c r="B332" s="386">
        <v>20.47</v>
      </c>
      <c r="C332" s="523"/>
      <c r="D332" s="388">
        <v>30089</v>
      </c>
      <c r="E332" s="524"/>
      <c r="F332" s="388">
        <f t="shared" si="15"/>
        <v>24941</v>
      </c>
      <c r="G332" s="466">
        <f t="shared" si="14"/>
        <v>17639</v>
      </c>
      <c r="H332" s="465">
        <v>927</v>
      </c>
    </row>
    <row r="333" spans="1:8" x14ac:dyDescent="0.2">
      <c r="A333" s="378">
        <v>405</v>
      </c>
      <c r="B333" s="386">
        <v>20.47</v>
      </c>
      <c r="C333" s="523"/>
      <c r="D333" s="388">
        <v>30089</v>
      </c>
      <c r="E333" s="524"/>
      <c r="F333" s="388">
        <f t="shared" si="15"/>
        <v>24941</v>
      </c>
      <c r="G333" s="466">
        <f t="shared" si="14"/>
        <v>17639</v>
      </c>
      <c r="H333" s="465">
        <v>927</v>
      </c>
    </row>
    <row r="334" spans="1:8" x14ac:dyDescent="0.2">
      <c r="A334" s="378">
        <v>406</v>
      </c>
      <c r="B334" s="386">
        <v>20.47</v>
      </c>
      <c r="C334" s="523"/>
      <c r="D334" s="388">
        <v>30089</v>
      </c>
      <c r="E334" s="524"/>
      <c r="F334" s="388">
        <f t="shared" si="15"/>
        <v>24941</v>
      </c>
      <c r="G334" s="466">
        <f t="shared" si="14"/>
        <v>17639</v>
      </c>
      <c r="H334" s="465">
        <v>927</v>
      </c>
    </row>
    <row r="335" spans="1:8" x14ac:dyDescent="0.2">
      <c r="A335" s="378">
        <v>407</v>
      </c>
      <c r="B335" s="386">
        <v>20.47</v>
      </c>
      <c r="C335" s="523"/>
      <c r="D335" s="388">
        <v>30089</v>
      </c>
      <c r="E335" s="524"/>
      <c r="F335" s="388">
        <f t="shared" si="15"/>
        <v>24941</v>
      </c>
      <c r="G335" s="466">
        <f t="shared" si="14"/>
        <v>17639</v>
      </c>
      <c r="H335" s="465">
        <v>927</v>
      </c>
    </row>
    <row r="336" spans="1:8" x14ac:dyDescent="0.2">
      <c r="A336" s="378">
        <v>408</v>
      </c>
      <c r="B336" s="386">
        <v>20.47</v>
      </c>
      <c r="C336" s="523"/>
      <c r="D336" s="388">
        <v>30089</v>
      </c>
      <c r="E336" s="524"/>
      <c r="F336" s="388">
        <f t="shared" si="15"/>
        <v>24941</v>
      </c>
      <c r="G336" s="466">
        <f t="shared" si="14"/>
        <v>17639</v>
      </c>
      <c r="H336" s="465">
        <v>927</v>
      </c>
    </row>
    <row r="337" spans="1:8" x14ac:dyDescent="0.2">
      <c r="A337" s="378">
        <v>409</v>
      </c>
      <c r="B337" s="386">
        <v>20.47</v>
      </c>
      <c r="C337" s="523"/>
      <c r="D337" s="388">
        <v>30089</v>
      </c>
      <c r="E337" s="524"/>
      <c r="F337" s="388">
        <f t="shared" si="15"/>
        <v>24941</v>
      </c>
      <c r="G337" s="466">
        <f t="shared" ref="G337:G398" si="17">ROUND(12*(1/B337*D337),0)</f>
        <v>17639</v>
      </c>
      <c r="H337" s="465">
        <v>927</v>
      </c>
    </row>
    <row r="338" spans="1:8" x14ac:dyDescent="0.2">
      <c r="A338" s="378">
        <v>410</v>
      </c>
      <c r="B338" s="386">
        <v>20.47</v>
      </c>
      <c r="C338" s="523"/>
      <c r="D338" s="388">
        <v>30089</v>
      </c>
      <c r="E338" s="524"/>
      <c r="F338" s="388">
        <f t="shared" ref="F338:F398" si="18">ROUND(12*1.3614*(1/B338*D338)+H338,0)</f>
        <v>24941</v>
      </c>
      <c r="G338" s="466">
        <f t="shared" si="17"/>
        <v>17639</v>
      </c>
      <c r="H338" s="465">
        <v>927</v>
      </c>
    </row>
    <row r="339" spans="1:8" x14ac:dyDescent="0.2">
      <c r="A339" s="378">
        <v>411</v>
      </c>
      <c r="B339" s="386">
        <v>20.47</v>
      </c>
      <c r="C339" s="523"/>
      <c r="D339" s="388">
        <v>30089</v>
      </c>
      <c r="E339" s="524"/>
      <c r="F339" s="388">
        <f t="shared" si="18"/>
        <v>24941</v>
      </c>
      <c r="G339" s="466">
        <f t="shared" si="17"/>
        <v>17639</v>
      </c>
      <c r="H339" s="465">
        <v>927</v>
      </c>
    </row>
    <row r="340" spans="1:8" x14ac:dyDescent="0.2">
      <c r="A340" s="378">
        <v>412</v>
      </c>
      <c r="B340" s="386">
        <v>20.47</v>
      </c>
      <c r="C340" s="523"/>
      <c r="D340" s="388">
        <v>30089</v>
      </c>
      <c r="E340" s="524"/>
      <c r="F340" s="388">
        <f t="shared" si="18"/>
        <v>24941</v>
      </c>
      <c r="G340" s="466">
        <f t="shared" si="17"/>
        <v>17639</v>
      </c>
      <c r="H340" s="465">
        <v>927</v>
      </c>
    </row>
    <row r="341" spans="1:8" x14ac:dyDescent="0.2">
      <c r="A341" s="378">
        <v>413</v>
      </c>
      <c r="B341" s="386">
        <v>20.47</v>
      </c>
      <c r="C341" s="523"/>
      <c r="D341" s="388">
        <v>30089</v>
      </c>
      <c r="E341" s="524"/>
      <c r="F341" s="388">
        <f t="shared" si="18"/>
        <v>24941</v>
      </c>
      <c r="G341" s="466">
        <f t="shared" si="17"/>
        <v>17639</v>
      </c>
      <c r="H341" s="465">
        <v>927</v>
      </c>
    </row>
    <row r="342" spans="1:8" x14ac:dyDescent="0.2">
      <c r="A342" s="378">
        <v>414</v>
      </c>
      <c r="B342" s="386">
        <v>20.47</v>
      </c>
      <c r="C342" s="523"/>
      <c r="D342" s="388">
        <v>30089</v>
      </c>
      <c r="E342" s="524"/>
      <c r="F342" s="388">
        <f t="shared" si="18"/>
        <v>24941</v>
      </c>
      <c r="G342" s="466">
        <f t="shared" si="17"/>
        <v>17639</v>
      </c>
      <c r="H342" s="465">
        <v>927</v>
      </c>
    </row>
    <row r="343" spans="1:8" x14ac:dyDescent="0.2">
      <c r="A343" s="378">
        <v>415</v>
      </c>
      <c r="B343" s="386">
        <v>20.47</v>
      </c>
      <c r="C343" s="523"/>
      <c r="D343" s="388">
        <v>30089</v>
      </c>
      <c r="E343" s="524"/>
      <c r="F343" s="388">
        <f t="shared" si="18"/>
        <v>24941</v>
      </c>
      <c r="G343" s="466">
        <f t="shared" si="17"/>
        <v>17639</v>
      </c>
      <c r="H343" s="465">
        <v>927</v>
      </c>
    </row>
    <row r="344" spans="1:8" x14ac:dyDescent="0.2">
      <c r="A344" s="378">
        <v>416</v>
      </c>
      <c r="B344" s="386">
        <v>20.47</v>
      </c>
      <c r="C344" s="523"/>
      <c r="D344" s="388">
        <v>30089</v>
      </c>
      <c r="E344" s="524"/>
      <c r="F344" s="388">
        <f t="shared" si="18"/>
        <v>24941</v>
      </c>
      <c r="G344" s="466">
        <f t="shared" si="17"/>
        <v>17639</v>
      </c>
      <c r="H344" s="465">
        <v>927</v>
      </c>
    </row>
    <row r="345" spans="1:8" x14ac:dyDescent="0.2">
      <c r="A345" s="378">
        <v>417</v>
      </c>
      <c r="B345" s="386">
        <v>20.47</v>
      </c>
      <c r="C345" s="523"/>
      <c r="D345" s="388">
        <v>30089</v>
      </c>
      <c r="E345" s="524"/>
      <c r="F345" s="388">
        <f t="shared" si="18"/>
        <v>24941</v>
      </c>
      <c r="G345" s="466">
        <f t="shared" si="17"/>
        <v>17639</v>
      </c>
      <c r="H345" s="465">
        <v>927</v>
      </c>
    </row>
    <row r="346" spans="1:8" x14ac:dyDescent="0.2">
      <c r="A346" s="378">
        <v>418</v>
      </c>
      <c r="B346" s="386">
        <v>20.47</v>
      </c>
      <c r="C346" s="523"/>
      <c r="D346" s="388">
        <v>30089</v>
      </c>
      <c r="E346" s="524"/>
      <c r="F346" s="388">
        <f t="shared" si="18"/>
        <v>24941</v>
      </c>
      <c r="G346" s="466">
        <f t="shared" si="17"/>
        <v>17639</v>
      </c>
      <c r="H346" s="465">
        <v>927</v>
      </c>
    </row>
    <row r="347" spans="1:8" x14ac:dyDescent="0.2">
      <c r="A347" s="378">
        <v>419</v>
      </c>
      <c r="B347" s="386">
        <v>20.47</v>
      </c>
      <c r="C347" s="523"/>
      <c r="D347" s="388">
        <v>30089</v>
      </c>
      <c r="E347" s="524"/>
      <c r="F347" s="388">
        <f t="shared" si="18"/>
        <v>24941</v>
      </c>
      <c r="G347" s="466">
        <f t="shared" si="17"/>
        <v>17639</v>
      </c>
      <c r="H347" s="465">
        <v>927</v>
      </c>
    </row>
    <row r="348" spans="1:8" x14ac:dyDescent="0.2">
      <c r="A348" s="378">
        <v>420</v>
      </c>
      <c r="B348" s="386">
        <v>20.47</v>
      </c>
      <c r="C348" s="523"/>
      <c r="D348" s="388">
        <v>30089</v>
      </c>
      <c r="E348" s="524"/>
      <c r="F348" s="388">
        <f t="shared" si="18"/>
        <v>24941</v>
      </c>
      <c r="G348" s="466">
        <f t="shared" si="17"/>
        <v>17639</v>
      </c>
      <c r="H348" s="465">
        <v>927</v>
      </c>
    </row>
    <row r="349" spans="1:8" x14ac:dyDescent="0.2">
      <c r="A349" s="378">
        <v>421</v>
      </c>
      <c r="B349" s="386">
        <v>20.47</v>
      </c>
      <c r="C349" s="523"/>
      <c r="D349" s="388">
        <v>30089</v>
      </c>
      <c r="E349" s="524"/>
      <c r="F349" s="388">
        <f t="shared" si="18"/>
        <v>24941</v>
      </c>
      <c r="G349" s="466">
        <f t="shared" si="17"/>
        <v>17639</v>
      </c>
      <c r="H349" s="465">
        <v>927</v>
      </c>
    </row>
    <row r="350" spans="1:8" x14ac:dyDescent="0.2">
      <c r="A350" s="378">
        <v>422</v>
      </c>
      <c r="B350" s="386">
        <v>20.47</v>
      </c>
      <c r="C350" s="523"/>
      <c r="D350" s="388">
        <v>30089</v>
      </c>
      <c r="E350" s="524"/>
      <c r="F350" s="388">
        <f t="shared" si="18"/>
        <v>24941</v>
      </c>
      <c r="G350" s="466">
        <f t="shared" si="17"/>
        <v>17639</v>
      </c>
      <c r="H350" s="465">
        <v>927</v>
      </c>
    </row>
    <row r="351" spans="1:8" x14ac:dyDescent="0.2">
      <c r="A351" s="378">
        <v>423</v>
      </c>
      <c r="B351" s="386">
        <v>20.47</v>
      </c>
      <c r="C351" s="523"/>
      <c r="D351" s="388">
        <v>30089</v>
      </c>
      <c r="E351" s="524"/>
      <c r="F351" s="388">
        <f t="shared" si="18"/>
        <v>24941</v>
      </c>
      <c r="G351" s="466">
        <f t="shared" si="17"/>
        <v>17639</v>
      </c>
      <c r="H351" s="465">
        <v>927</v>
      </c>
    </row>
    <row r="352" spans="1:8" x14ac:dyDescent="0.2">
      <c r="A352" s="378">
        <v>424</v>
      </c>
      <c r="B352" s="386">
        <v>20.47</v>
      </c>
      <c r="C352" s="523"/>
      <c r="D352" s="388">
        <v>30089</v>
      </c>
      <c r="E352" s="524"/>
      <c r="F352" s="388">
        <f t="shared" si="18"/>
        <v>24941</v>
      </c>
      <c r="G352" s="466">
        <f t="shared" si="17"/>
        <v>17639</v>
      </c>
      <c r="H352" s="465">
        <v>927</v>
      </c>
    </row>
    <row r="353" spans="1:8" x14ac:dyDescent="0.2">
      <c r="A353" s="378">
        <v>425</v>
      </c>
      <c r="B353" s="386">
        <v>20.47</v>
      </c>
      <c r="C353" s="523"/>
      <c r="D353" s="388">
        <v>30089</v>
      </c>
      <c r="E353" s="524"/>
      <c r="F353" s="388">
        <f t="shared" si="18"/>
        <v>24941</v>
      </c>
      <c r="G353" s="466">
        <f t="shared" si="17"/>
        <v>17639</v>
      </c>
      <c r="H353" s="465">
        <v>927</v>
      </c>
    </row>
    <row r="354" spans="1:8" x14ac:dyDescent="0.2">
      <c r="A354" s="378">
        <v>426</v>
      </c>
      <c r="B354" s="386">
        <v>20.47</v>
      </c>
      <c r="C354" s="523"/>
      <c r="D354" s="388">
        <v>30089</v>
      </c>
      <c r="E354" s="524"/>
      <c r="F354" s="388">
        <f t="shared" si="18"/>
        <v>24941</v>
      </c>
      <c r="G354" s="466">
        <f t="shared" si="17"/>
        <v>17639</v>
      </c>
      <c r="H354" s="465">
        <v>927</v>
      </c>
    </row>
    <row r="355" spans="1:8" x14ac:dyDescent="0.2">
      <c r="A355" s="378">
        <v>427</v>
      </c>
      <c r="B355" s="386">
        <v>20.47</v>
      </c>
      <c r="C355" s="523"/>
      <c r="D355" s="388">
        <v>30089</v>
      </c>
      <c r="E355" s="524"/>
      <c r="F355" s="388">
        <f t="shared" si="18"/>
        <v>24941</v>
      </c>
      <c r="G355" s="466">
        <f t="shared" si="17"/>
        <v>17639</v>
      </c>
      <c r="H355" s="465">
        <v>927</v>
      </c>
    </row>
    <row r="356" spans="1:8" x14ac:dyDescent="0.2">
      <c r="A356" s="378">
        <v>428</v>
      </c>
      <c r="B356" s="386">
        <v>20.47</v>
      </c>
      <c r="C356" s="523"/>
      <c r="D356" s="388">
        <v>30089</v>
      </c>
      <c r="E356" s="524"/>
      <c r="F356" s="388">
        <f t="shared" si="18"/>
        <v>24941</v>
      </c>
      <c r="G356" s="466">
        <f t="shared" si="17"/>
        <v>17639</v>
      </c>
      <c r="H356" s="465">
        <v>927</v>
      </c>
    </row>
    <row r="357" spans="1:8" x14ac:dyDescent="0.2">
      <c r="A357" s="378">
        <v>429</v>
      </c>
      <c r="B357" s="386">
        <v>20.47</v>
      </c>
      <c r="C357" s="523"/>
      <c r="D357" s="388">
        <v>30089</v>
      </c>
      <c r="E357" s="524"/>
      <c r="F357" s="388">
        <f t="shared" si="18"/>
        <v>24941</v>
      </c>
      <c r="G357" s="466">
        <f t="shared" si="17"/>
        <v>17639</v>
      </c>
      <c r="H357" s="465">
        <v>927</v>
      </c>
    </row>
    <row r="358" spans="1:8" x14ac:dyDescent="0.2">
      <c r="A358" s="378">
        <v>430</v>
      </c>
      <c r="B358" s="386">
        <v>20.47</v>
      </c>
      <c r="C358" s="523"/>
      <c r="D358" s="388">
        <v>30089</v>
      </c>
      <c r="E358" s="524"/>
      <c r="F358" s="388">
        <f t="shared" si="18"/>
        <v>24941</v>
      </c>
      <c r="G358" s="466">
        <f t="shared" si="17"/>
        <v>17639</v>
      </c>
      <c r="H358" s="465">
        <v>927</v>
      </c>
    </row>
    <row r="359" spans="1:8" x14ac:dyDescent="0.2">
      <c r="A359" s="378">
        <v>431</v>
      </c>
      <c r="B359" s="386">
        <v>20.47</v>
      </c>
      <c r="C359" s="523"/>
      <c r="D359" s="388">
        <v>30089</v>
      </c>
      <c r="E359" s="524"/>
      <c r="F359" s="388">
        <f t="shared" si="18"/>
        <v>24941</v>
      </c>
      <c r="G359" s="466">
        <f t="shared" si="17"/>
        <v>17639</v>
      </c>
      <c r="H359" s="465">
        <v>927</v>
      </c>
    </row>
    <row r="360" spans="1:8" x14ac:dyDescent="0.2">
      <c r="A360" s="378">
        <v>432</v>
      </c>
      <c r="B360" s="386">
        <v>20.47</v>
      </c>
      <c r="C360" s="523"/>
      <c r="D360" s="388">
        <v>30089</v>
      </c>
      <c r="E360" s="524"/>
      <c r="F360" s="388">
        <f t="shared" si="18"/>
        <v>24941</v>
      </c>
      <c r="G360" s="466">
        <f t="shared" si="17"/>
        <v>17639</v>
      </c>
      <c r="H360" s="465">
        <v>927</v>
      </c>
    </row>
    <row r="361" spans="1:8" x14ac:dyDescent="0.2">
      <c r="A361" s="378">
        <v>433</v>
      </c>
      <c r="B361" s="386">
        <v>20.47</v>
      </c>
      <c r="C361" s="523"/>
      <c r="D361" s="388">
        <v>30089</v>
      </c>
      <c r="E361" s="524"/>
      <c r="F361" s="388">
        <f t="shared" si="18"/>
        <v>24941</v>
      </c>
      <c r="G361" s="466">
        <f t="shared" si="17"/>
        <v>17639</v>
      </c>
      <c r="H361" s="465">
        <v>927</v>
      </c>
    </row>
    <row r="362" spans="1:8" x14ac:dyDescent="0.2">
      <c r="A362" s="378">
        <v>434</v>
      </c>
      <c r="B362" s="386">
        <v>20.47</v>
      </c>
      <c r="C362" s="523"/>
      <c r="D362" s="388">
        <v>30089</v>
      </c>
      <c r="E362" s="524"/>
      <c r="F362" s="388">
        <f t="shared" si="18"/>
        <v>24941</v>
      </c>
      <c r="G362" s="466">
        <f t="shared" si="17"/>
        <v>17639</v>
      </c>
      <c r="H362" s="465">
        <v>927</v>
      </c>
    </row>
    <row r="363" spans="1:8" x14ac:dyDescent="0.2">
      <c r="A363" s="378">
        <v>435</v>
      </c>
      <c r="B363" s="386">
        <v>20.47</v>
      </c>
      <c r="C363" s="523"/>
      <c r="D363" s="388">
        <v>30089</v>
      </c>
      <c r="E363" s="524"/>
      <c r="F363" s="388">
        <f t="shared" si="18"/>
        <v>24941</v>
      </c>
      <c r="G363" s="466">
        <f t="shared" si="17"/>
        <v>17639</v>
      </c>
      <c r="H363" s="465">
        <v>927</v>
      </c>
    </row>
    <row r="364" spans="1:8" x14ac:dyDescent="0.2">
      <c r="A364" s="378">
        <v>436</v>
      </c>
      <c r="B364" s="386">
        <v>20.47</v>
      </c>
      <c r="C364" s="523"/>
      <c r="D364" s="388">
        <v>30089</v>
      </c>
      <c r="E364" s="524"/>
      <c r="F364" s="388">
        <f t="shared" si="18"/>
        <v>24941</v>
      </c>
      <c r="G364" s="466">
        <f t="shared" si="17"/>
        <v>17639</v>
      </c>
      <c r="H364" s="465">
        <v>927</v>
      </c>
    </row>
    <row r="365" spans="1:8" x14ac:dyDescent="0.2">
      <c r="A365" s="378">
        <v>437</v>
      </c>
      <c r="B365" s="386">
        <v>20.47</v>
      </c>
      <c r="C365" s="523"/>
      <c r="D365" s="388">
        <v>30089</v>
      </c>
      <c r="E365" s="524"/>
      <c r="F365" s="388">
        <f t="shared" si="18"/>
        <v>24941</v>
      </c>
      <c r="G365" s="466">
        <f t="shared" si="17"/>
        <v>17639</v>
      </c>
      <c r="H365" s="465">
        <v>927</v>
      </c>
    </row>
    <row r="366" spans="1:8" x14ac:dyDescent="0.2">
      <c r="A366" s="378">
        <v>438</v>
      </c>
      <c r="B366" s="386">
        <v>20.47</v>
      </c>
      <c r="C366" s="523"/>
      <c r="D366" s="388">
        <v>30089</v>
      </c>
      <c r="E366" s="524"/>
      <c r="F366" s="388">
        <f t="shared" si="18"/>
        <v>24941</v>
      </c>
      <c r="G366" s="466">
        <f t="shared" si="17"/>
        <v>17639</v>
      </c>
      <c r="H366" s="465">
        <v>927</v>
      </c>
    </row>
    <row r="367" spans="1:8" x14ac:dyDescent="0.2">
      <c r="A367" s="378">
        <v>439</v>
      </c>
      <c r="B367" s="386">
        <v>20.47</v>
      </c>
      <c r="C367" s="523"/>
      <c r="D367" s="388">
        <v>30089</v>
      </c>
      <c r="E367" s="524"/>
      <c r="F367" s="388">
        <f t="shared" si="18"/>
        <v>24941</v>
      </c>
      <c r="G367" s="466">
        <f t="shared" si="17"/>
        <v>17639</v>
      </c>
      <c r="H367" s="465">
        <v>927</v>
      </c>
    </row>
    <row r="368" spans="1:8" x14ac:dyDescent="0.2">
      <c r="A368" s="378">
        <v>440</v>
      </c>
      <c r="B368" s="386">
        <v>20.47</v>
      </c>
      <c r="C368" s="523"/>
      <c r="D368" s="388">
        <v>30089</v>
      </c>
      <c r="E368" s="524"/>
      <c r="F368" s="388">
        <f t="shared" si="18"/>
        <v>24941</v>
      </c>
      <c r="G368" s="466">
        <f t="shared" si="17"/>
        <v>17639</v>
      </c>
      <c r="H368" s="465">
        <v>927</v>
      </c>
    </row>
    <row r="369" spans="1:8" x14ac:dyDescent="0.2">
      <c r="A369" s="378">
        <v>441</v>
      </c>
      <c r="B369" s="386">
        <v>20.47</v>
      </c>
      <c r="C369" s="523"/>
      <c r="D369" s="388">
        <v>30089</v>
      </c>
      <c r="E369" s="524"/>
      <c r="F369" s="388">
        <f t="shared" si="18"/>
        <v>24941</v>
      </c>
      <c r="G369" s="466">
        <f t="shared" si="17"/>
        <v>17639</v>
      </c>
      <c r="H369" s="465">
        <v>927</v>
      </c>
    </row>
    <row r="370" spans="1:8" x14ac:dyDescent="0.2">
      <c r="A370" s="378">
        <v>442</v>
      </c>
      <c r="B370" s="386">
        <v>20.47</v>
      </c>
      <c r="C370" s="523"/>
      <c r="D370" s="388">
        <v>30089</v>
      </c>
      <c r="E370" s="524"/>
      <c r="F370" s="388">
        <f t="shared" si="18"/>
        <v>24941</v>
      </c>
      <c r="G370" s="466">
        <f t="shared" si="17"/>
        <v>17639</v>
      </c>
      <c r="H370" s="465">
        <v>927</v>
      </c>
    </row>
    <row r="371" spans="1:8" x14ac:dyDescent="0.2">
      <c r="A371" s="378">
        <v>443</v>
      </c>
      <c r="B371" s="386">
        <v>20.47</v>
      </c>
      <c r="C371" s="523"/>
      <c r="D371" s="388">
        <v>30089</v>
      </c>
      <c r="E371" s="524"/>
      <c r="F371" s="388">
        <f t="shared" si="18"/>
        <v>24941</v>
      </c>
      <c r="G371" s="466">
        <f t="shared" si="17"/>
        <v>17639</v>
      </c>
      <c r="H371" s="465">
        <v>927</v>
      </c>
    </row>
    <row r="372" spans="1:8" x14ac:dyDescent="0.2">
      <c r="A372" s="378">
        <v>444</v>
      </c>
      <c r="B372" s="386">
        <v>20.47</v>
      </c>
      <c r="C372" s="523"/>
      <c r="D372" s="388">
        <v>30089</v>
      </c>
      <c r="E372" s="524"/>
      <c r="F372" s="388">
        <f t="shared" si="18"/>
        <v>24941</v>
      </c>
      <c r="G372" s="466">
        <f t="shared" si="17"/>
        <v>17639</v>
      </c>
      <c r="H372" s="465">
        <v>927</v>
      </c>
    </row>
    <row r="373" spans="1:8" x14ac:dyDescent="0.2">
      <c r="A373" s="378">
        <v>445</v>
      </c>
      <c r="B373" s="386">
        <v>20.47</v>
      </c>
      <c r="C373" s="523"/>
      <c r="D373" s="388">
        <v>30089</v>
      </c>
      <c r="E373" s="524"/>
      <c r="F373" s="388">
        <f t="shared" si="18"/>
        <v>24941</v>
      </c>
      <c r="G373" s="466">
        <f t="shared" si="17"/>
        <v>17639</v>
      </c>
      <c r="H373" s="465">
        <v>927</v>
      </c>
    </row>
    <row r="374" spans="1:8" x14ac:dyDescent="0.2">
      <c r="A374" s="378">
        <v>446</v>
      </c>
      <c r="B374" s="386">
        <v>20.47</v>
      </c>
      <c r="C374" s="523"/>
      <c r="D374" s="388">
        <v>30089</v>
      </c>
      <c r="E374" s="524"/>
      <c r="F374" s="388">
        <f t="shared" si="18"/>
        <v>24941</v>
      </c>
      <c r="G374" s="466">
        <f t="shared" si="17"/>
        <v>17639</v>
      </c>
      <c r="H374" s="465">
        <v>927</v>
      </c>
    </row>
    <row r="375" spans="1:8" x14ac:dyDescent="0.2">
      <c r="A375" s="378">
        <v>447</v>
      </c>
      <c r="B375" s="386">
        <v>20.47</v>
      </c>
      <c r="C375" s="523"/>
      <c r="D375" s="388">
        <v>30089</v>
      </c>
      <c r="E375" s="524"/>
      <c r="F375" s="388">
        <f t="shared" si="18"/>
        <v>24941</v>
      </c>
      <c r="G375" s="466">
        <f t="shared" si="17"/>
        <v>17639</v>
      </c>
      <c r="H375" s="465">
        <v>927</v>
      </c>
    </row>
    <row r="376" spans="1:8" x14ac:dyDescent="0.2">
      <c r="A376" s="378">
        <v>448</v>
      </c>
      <c r="B376" s="386">
        <v>20.47</v>
      </c>
      <c r="C376" s="523"/>
      <c r="D376" s="388">
        <v>30089</v>
      </c>
      <c r="E376" s="524"/>
      <c r="F376" s="388">
        <f t="shared" si="18"/>
        <v>24941</v>
      </c>
      <c r="G376" s="466">
        <f t="shared" si="17"/>
        <v>17639</v>
      </c>
      <c r="H376" s="465">
        <v>927</v>
      </c>
    </row>
    <row r="377" spans="1:8" x14ac:dyDescent="0.2">
      <c r="A377" s="378">
        <v>449</v>
      </c>
      <c r="B377" s="386">
        <v>20.47</v>
      </c>
      <c r="C377" s="523"/>
      <c r="D377" s="388">
        <v>30089</v>
      </c>
      <c r="E377" s="524"/>
      <c r="F377" s="388">
        <f t="shared" si="18"/>
        <v>24941</v>
      </c>
      <c r="G377" s="466">
        <f t="shared" si="17"/>
        <v>17639</v>
      </c>
      <c r="H377" s="465">
        <v>927</v>
      </c>
    </row>
    <row r="378" spans="1:8" x14ac:dyDescent="0.2">
      <c r="A378" s="378">
        <v>450</v>
      </c>
      <c r="B378" s="386">
        <v>20.47</v>
      </c>
      <c r="C378" s="523"/>
      <c r="D378" s="388">
        <v>30089</v>
      </c>
      <c r="E378" s="524"/>
      <c r="F378" s="388">
        <f t="shared" si="18"/>
        <v>24941</v>
      </c>
      <c r="G378" s="466">
        <f t="shared" si="17"/>
        <v>17639</v>
      </c>
      <c r="H378" s="465">
        <v>927</v>
      </c>
    </row>
    <row r="379" spans="1:8" x14ac:dyDescent="0.2">
      <c r="A379" s="378">
        <v>451</v>
      </c>
      <c r="B379" s="386">
        <v>20.47</v>
      </c>
      <c r="C379" s="523"/>
      <c r="D379" s="388">
        <v>30089</v>
      </c>
      <c r="E379" s="524"/>
      <c r="F379" s="388">
        <f t="shared" si="18"/>
        <v>24941</v>
      </c>
      <c r="G379" s="466">
        <f t="shared" si="17"/>
        <v>17639</v>
      </c>
      <c r="H379" s="465">
        <v>927</v>
      </c>
    </row>
    <row r="380" spans="1:8" x14ac:dyDescent="0.2">
      <c r="A380" s="378">
        <v>452</v>
      </c>
      <c r="B380" s="386">
        <v>20.47</v>
      </c>
      <c r="C380" s="523"/>
      <c r="D380" s="388">
        <v>30089</v>
      </c>
      <c r="E380" s="524"/>
      <c r="F380" s="388">
        <f t="shared" si="18"/>
        <v>24941</v>
      </c>
      <c r="G380" s="466">
        <f t="shared" si="17"/>
        <v>17639</v>
      </c>
      <c r="H380" s="465">
        <v>927</v>
      </c>
    </row>
    <row r="381" spans="1:8" x14ac:dyDescent="0.2">
      <c r="A381" s="378">
        <v>453</v>
      </c>
      <c r="B381" s="386">
        <v>20.47</v>
      </c>
      <c r="C381" s="523"/>
      <c r="D381" s="388">
        <v>30089</v>
      </c>
      <c r="E381" s="524"/>
      <c r="F381" s="388">
        <f t="shared" si="18"/>
        <v>24941</v>
      </c>
      <c r="G381" s="466">
        <f t="shared" si="17"/>
        <v>17639</v>
      </c>
      <c r="H381" s="465">
        <v>927</v>
      </c>
    </row>
    <row r="382" spans="1:8" x14ac:dyDescent="0.2">
      <c r="A382" s="378">
        <v>454</v>
      </c>
      <c r="B382" s="386">
        <v>20.47</v>
      </c>
      <c r="C382" s="523"/>
      <c r="D382" s="388">
        <v>30089</v>
      </c>
      <c r="E382" s="524"/>
      <c r="F382" s="388">
        <f t="shared" si="18"/>
        <v>24941</v>
      </c>
      <c r="G382" s="466">
        <f t="shared" si="17"/>
        <v>17639</v>
      </c>
      <c r="H382" s="465">
        <v>927</v>
      </c>
    </row>
    <row r="383" spans="1:8" x14ac:dyDescent="0.2">
      <c r="A383" s="378">
        <v>455</v>
      </c>
      <c r="B383" s="386">
        <v>20.47</v>
      </c>
      <c r="C383" s="523"/>
      <c r="D383" s="388">
        <v>30089</v>
      </c>
      <c r="E383" s="524"/>
      <c r="F383" s="388">
        <f t="shared" si="18"/>
        <v>24941</v>
      </c>
      <c r="G383" s="466">
        <f t="shared" si="17"/>
        <v>17639</v>
      </c>
      <c r="H383" s="465">
        <v>927</v>
      </c>
    </row>
    <row r="384" spans="1:8" x14ac:dyDescent="0.2">
      <c r="A384" s="378">
        <v>456</v>
      </c>
      <c r="B384" s="386">
        <v>20.47</v>
      </c>
      <c r="C384" s="523"/>
      <c r="D384" s="388">
        <v>30089</v>
      </c>
      <c r="E384" s="524"/>
      <c r="F384" s="388">
        <f t="shared" si="18"/>
        <v>24941</v>
      </c>
      <c r="G384" s="466">
        <f t="shared" si="17"/>
        <v>17639</v>
      </c>
      <c r="H384" s="465">
        <v>927</v>
      </c>
    </row>
    <row r="385" spans="1:8" x14ac:dyDescent="0.2">
      <c r="A385" s="378">
        <v>457</v>
      </c>
      <c r="B385" s="386">
        <v>20.47</v>
      </c>
      <c r="C385" s="523"/>
      <c r="D385" s="388">
        <v>30089</v>
      </c>
      <c r="E385" s="524"/>
      <c r="F385" s="388">
        <f t="shared" si="18"/>
        <v>24941</v>
      </c>
      <c r="G385" s="466">
        <f t="shared" si="17"/>
        <v>17639</v>
      </c>
      <c r="H385" s="465">
        <v>927</v>
      </c>
    </row>
    <row r="386" spans="1:8" x14ac:dyDescent="0.2">
      <c r="A386" s="378">
        <v>458</v>
      </c>
      <c r="B386" s="386">
        <v>20.47</v>
      </c>
      <c r="C386" s="523"/>
      <c r="D386" s="388">
        <v>30089</v>
      </c>
      <c r="E386" s="524"/>
      <c r="F386" s="388">
        <f t="shared" si="18"/>
        <v>24941</v>
      </c>
      <c r="G386" s="466">
        <f t="shared" si="17"/>
        <v>17639</v>
      </c>
      <c r="H386" s="465">
        <v>927</v>
      </c>
    </row>
    <row r="387" spans="1:8" x14ac:dyDescent="0.2">
      <c r="A387" s="378">
        <v>459</v>
      </c>
      <c r="B387" s="386">
        <v>20.47</v>
      </c>
      <c r="C387" s="523"/>
      <c r="D387" s="388">
        <v>30089</v>
      </c>
      <c r="E387" s="524"/>
      <c r="F387" s="388">
        <f t="shared" si="18"/>
        <v>24941</v>
      </c>
      <c r="G387" s="466">
        <f t="shared" si="17"/>
        <v>17639</v>
      </c>
      <c r="H387" s="465">
        <v>927</v>
      </c>
    </row>
    <row r="388" spans="1:8" x14ac:dyDescent="0.2">
      <c r="A388" s="378">
        <v>460</v>
      </c>
      <c r="B388" s="386">
        <v>20.47</v>
      </c>
      <c r="C388" s="523"/>
      <c r="D388" s="388">
        <v>30089</v>
      </c>
      <c r="E388" s="524"/>
      <c r="F388" s="388">
        <f t="shared" si="18"/>
        <v>24941</v>
      </c>
      <c r="G388" s="466">
        <f t="shared" si="17"/>
        <v>17639</v>
      </c>
      <c r="H388" s="465">
        <v>927</v>
      </c>
    </row>
    <row r="389" spans="1:8" x14ac:dyDescent="0.2">
      <c r="A389" s="378">
        <v>461</v>
      </c>
      <c r="B389" s="386">
        <v>20.47</v>
      </c>
      <c r="C389" s="523"/>
      <c r="D389" s="388">
        <v>30089</v>
      </c>
      <c r="E389" s="524"/>
      <c r="F389" s="388">
        <f t="shared" si="18"/>
        <v>24941</v>
      </c>
      <c r="G389" s="466">
        <f t="shared" si="17"/>
        <v>17639</v>
      </c>
      <c r="H389" s="465">
        <v>927</v>
      </c>
    </row>
    <row r="390" spans="1:8" x14ac:dyDescent="0.2">
      <c r="A390" s="378">
        <v>462</v>
      </c>
      <c r="B390" s="386">
        <v>20.47</v>
      </c>
      <c r="C390" s="523"/>
      <c r="D390" s="388">
        <v>30089</v>
      </c>
      <c r="E390" s="524"/>
      <c r="F390" s="388">
        <f t="shared" si="18"/>
        <v>24941</v>
      </c>
      <c r="G390" s="466">
        <f t="shared" si="17"/>
        <v>17639</v>
      </c>
      <c r="H390" s="465">
        <v>927</v>
      </c>
    </row>
    <row r="391" spans="1:8" x14ac:dyDescent="0.2">
      <c r="A391" s="378">
        <v>463</v>
      </c>
      <c r="B391" s="386">
        <v>20.47</v>
      </c>
      <c r="C391" s="523"/>
      <c r="D391" s="388">
        <v>30089</v>
      </c>
      <c r="E391" s="524"/>
      <c r="F391" s="388">
        <f t="shared" si="18"/>
        <v>24941</v>
      </c>
      <c r="G391" s="466">
        <f t="shared" si="17"/>
        <v>17639</v>
      </c>
      <c r="H391" s="465">
        <v>927</v>
      </c>
    </row>
    <row r="392" spans="1:8" x14ac:dyDescent="0.2">
      <c r="A392" s="378">
        <v>464</v>
      </c>
      <c r="B392" s="386">
        <v>20.47</v>
      </c>
      <c r="C392" s="523"/>
      <c r="D392" s="388">
        <v>30089</v>
      </c>
      <c r="E392" s="524"/>
      <c r="F392" s="388">
        <f t="shared" si="18"/>
        <v>24941</v>
      </c>
      <c r="G392" s="466">
        <f t="shared" si="17"/>
        <v>17639</v>
      </c>
      <c r="H392" s="465">
        <v>927</v>
      </c>
    </row>
    <row r="393" spans="1:8" x14ac:dyDescent="0.2">
      <c r="A393" s="378">
        <v>465</v>
      </c>
      <c r="B393" s="386">
        <v>20.47</v>
      </c>
      <c r="C393" s="523"/>
      <c r="D393" s="388">
        <v>30089</v>
      </c>
      <c r="E393" s="524"/>
      <c r="F393" s="388">
        <f t="shared" si="18"/>
        <v>24941</v>
      </c>
      <c r="G393" s="466">
        <f t="shared" si="17"/>
        <v>17639</v>
      </c>
      <c r="H393" s="465">
        <v>927</v>
      </c>
    </row>
    <row r="394" spans="1:8" x14ac:dyDescent="0.2">
      <c r="A394" s="378">
        <v>466</v>
      </c>
      <c r="B394" s="386">
        <v>20.47</v>
      </c>
      <c r="C394" s="523"/>
      <c r="D394" s="388">
        <v>30089</v>
      </c>
      <c r="E394" s="524"/>
      <c r="F394" s="388">
        <f t="shared" si="18"/>
        <v>24941</v>
      </c>
      <c r="G394" s="466">
        <f t="shared" si="17"/>
        <v>17639</v>
      </c>
      <c r="H394" s="465">
        <v>927</v>
      </c>
    </row>
    <row r="395" spans="1:8" x14ac:dyDescent="0.2">
      <c r="A395" s="378">
        <v>467</v>
      </c>
      <c r="B395" s="386">
        <v>20.47</v>
      </c>
      <c r="C395" s="523"/>
      <c r="D395" s="388">
        <v>30089</v>
      </c>
      <c r="E395" s="524"/>
      <c r="F395" s="388">
        <f t="shared" si="18"/>
        <v>24941</v>
      </c>
      <c r="G395" s="466">
        <f t="shared" si="17"/>
        <v>17639</v>
      </c>
      <c r="H395" s="465">
        <v>927</v>
      </c>
    </row>
    <row r="396" spans="1:8" x14ac:dyDescent="0.2">
      <c r="A396" s="378">
        <v>468</v>
      </c>
      <c r="B396" s="386">
        <v>20.47</v>
      </c>
      <c r="C396" s="523"/>
      <c r="D396" s="388">
        <v>30089</v>
      </c>
      <c r="E396" s="524"/>
      <c r="F396" s="388">
        <f t="shared" si="18"/>
        <v>24941</v>
      </c>
      <c r="G396" s="466">
        <f t="shared" si="17"/>
        <v>17639</v>
      </c>
      <c r="H396" s="465">
        <v>927</v>
      </c>
    </row>
    <row r="397" spans="1:8" x14ac:dyDescent="0.2">
      <c r="A397" s="378">
        <v>469</v>
      </c>
      <c r="B397" s="386">
        <v>20.47</v>
      </c>
      <c r="C397" s="523"/>
      <c r="D397" s="388">
        <v>30089</v>
      </c>
      <c r="E397" s="524"/>
      <c r="F397" s="388">
        <f t="shared" si="18"/>
        <v>24941</v>
      </c>
      <c r="G397" s="466">
        <f t="shared" si="17"/>
        <v>17639</v>
      </c>
      <c r="H397" s="465">
        <v>927</v>
      </c>
    </row>
    <row r="398" spans="1:8" ht="13.5" thickBot="1" x14ac:dyDescent="0.25">
      <c r="A398" s="392">
        <v>470</v>
      </c>
      <c r="B398" s="393">
        <v>20.47</v>
      </c>
      <c r="C398" s="525"/>
      <c r="D398" s="395">
        <v>30089</v>
      </c>
      <c r="E398" s="396"/>
      <c r="F398" s="395">
        <f t="shared" si="18"/>
        <v>24941</v>
      </c>
      <c r="G398" s="469">
        <f t="shared" si="17"/>
        <v>17639</v>
      </c>
      <c r="H398" s="468">
        <v>927</v>
      </c>
    </row>
    <row r="399" spans="1:8" x14ac:dyDescent="0.2">
      <c r="A399" s="526"/>
    </row>
  </sheetData>
  <mergeCells count="1">
    <mergeCell ref="A13:B13"/>
  </mergeCells>
  <pageMargins left="0.59055118110236227" right="0.39370078740157483" top="0.98425196850393704" bottom="0.98425196850393704" header="0.51181102362204722" footer="0.51181102362204722"/>
  <pageSetup paperSize="9" fitToHeight="9" orientation="portrait" r:id="rId1"/>
  <headerFooter alignWithMargins="0">
    <oddHeader>&amp;LKrajský úřad Plzeňského kraje&amp;R3. 3. 2017</oddHeader>
    <oddFooter>Stránka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7"/>
  <sheetViews>
    <sheetView workbookViewId="0">
      <pane ySplit="15" topLeftCell="A259" activePane="bottomLeft" state="frozenSplit"/>
      <selection activeCell="J36" sqref="J36"/>
      <selection pane="bottomLeft" activeCell="A268" sqref="A268:XFD268"/>
    </sheetView>
  </sheetViews>
  <sheetFormatPr defaultRowHeight="12.75" x14ac:dyDescent="0.2"/>
  <cols>
    <col min="1" max="1" width="10" style="471" customWidth="1"/>
    <col min="2" max="2" width="9.5703125" style="471" customWidth="1"/>
    <col min="3" max="3" width="10.85546875" style="471" customWidth="1"/>
    <col min="4" max="4" width="13.42578125" style="471" customWidth="1"/>
    <col min="5" max="5" width="13.5703125" style="471" customWidth="1"/>
    <col min="6" max="7" width="12.85546875" style="471" customWidth="1"/>
    <col min="8" max="8" width="10.7109375" style="471" customWidth="1"/>
    <col min="9" max="9" width="16.140625" style="471" customWidth="1"/>
    <col min="10" max="16384" width="9.140625" style="471"/>
  </cols>
  <sheetData>
    <row r="1" spans="1:9" x14ac:dyDescent="0.2">
      <c r="H1" s="471" t="s">
        <v>705</v>
      </c>
    </row>
    <row r="2" spans="1:9" ht="4.5" customHeight="1" x14ac:dyDescent="0.2"/>
    <row r="3" spans="1:9" ht="20.25" x14ac:dyDescent="0.3">
      <c r="A3" s="472" t="s">
        <v>667</v>
      </c>
      <c r="C3" s="473"/>
      <c r="D3" s="473"/>
      <c r="E3" s="473"/>
      <c r="F3" s="474"/>
      <c r="G3" s="474"/>
      <c r="H3" s="475"/>
      <c r="I3" s="475"/>
    </row>
    <row r="4" spans="1:9" ht="15" x14ac:dyDescent="0.25">
      <c r="A4" s="476" t="s">
        <v>706</v>
      </c>
      <c r="B4" s="477"/>
      <c r="C4" s="477"/>
      <c r="D4" s="477"/>
      <c r="E4" s="477"/>
      <c r="F4" s="477"/>
      <c r="G4" s="477"/>
      <c r="I4" s="475"/>
    </row>
    <row r="5" spans="1:9" ht="5.25" customHeight="1" x14ac:dyDescent="0.25">
      <c r="A5" s="476"/>
      <c r="B5" s="477"/>
      <c r="C5" s="477"/>
      <c r="D5" s="477"/>
      <c r="E5" s="477"/>
      <c r="F5" s="477"/>
      <c r="G5" s="477"/>
      <c r="I5" s="475"/>
    </row>
    <row r="6" spans="1:9" ht="15.75" x14ac:dyDescent="0.25">
      <c r="A6" s="478"/>
      <c r="B6" s="479"/>
      <c r="C6" s="480" t="s">
        <v>707</v>
      </c>
      <c r="E6" s="481" t="s">
        <v>8</v>
      </c>
      <c r="I6" s="475"/>
    </row>
    <row r="7" spans="1:9" ht="15.75" x14ac:dyDescent="0.25">
      <c r="A7" s="482" t="s">
        <v>708</v>
      </c>
      <c r="B7" s="479"/>
      <c r="C7" s="483">
        <v>9.75</v>
      </c>
      <c r="D7" s="484"/>
      <c r="E7" s="483"/>
      <c r="I7" s="475"/>
    </row>
    <row r="8" spans="1:9" ht="15.75" x14ac:dyDescent="0.25">
      <c r="A8" s="482" t="s">
        <v>713</v>
      </c>
      <c r="B8" s="479"/>
      <c r="C8" s="483" t="s">
        <v>91</v>
      </c>
      <c r="D8" s="484"/>
      <c r="E8" s="483"/>
      <c r="I8" s="475"/>
    </row>
    <row r="9" spans="1:9" ht="15.75" x14ac:dyDescent="0.25">
      <c r="A9" s="482" t="s">
        <v>714</v>
      </c>
      <c r="B9" s="479"/>
      <c r="C9" s="483" t="s">
        <v>94</v>
      </c>
      <c r="D9" s="484"/>
      <c r="E9" s="483"/>
      <c r="I9" s="475"/>
    </row>
    <row r="10" spans="1:9" ht="15.75" x14ac:dyDescent="0.25">
      <c r="A10" s="482" t="s">
        <v>709</v>
      </c>
      <c r="B10" s="479"/>
      <c r="C10" s="483" t="s">
        <v>96</v>
      </c>
      <c r="D10" s="484"/>
      <c r="E10" s="483"/>
      <c r="I10" s="475"/>
    </row>
    <row r="11" spans="1:9" ht="15.75" x14ac:dyDescent="0.25">
      <c r="A11" s="482" t="s">
        <v>710</v>
      </c>
      <c r="B11" s="479"/>
      <c r="C11" s="483" t="s">
        <v>98</v>
      </c>
      <c r="D11" s="484"/>
      <c r="E11" s="483"/>
      <c r="I11" s="475"/>
    </row>
    <row r="12" spans="1:9" ht="15.75" x14ac:dyDescent="0.25">
      <c r="A12" s="482" t="s">
        <v>711</v>
      </c>
      <c r="B12" s="479"/>
      <c r="C12" s="483">
        <v>14.26</v>
      </c>
      <c r="D12" s="484"/>
      <c r="E12" s="483"/>
      <c r="I12" s="475"/>
    </row>
    <row r="13" spans="1:9" ht="6" customHeight="1" thickBot="1" x14ac:dyDescent="0.25">
      <c r="A13" s="600"/>
      <c r="B13" s="600"/>
      <c r="C13" s="486"/>
      <c r="D13" s="487"/>
      <c r="E13" s="488"/>
      <c r="F13" s="488"/>
      <c r="G13" s="488"/>
      <c r="I13" s="475"/>
    </row>
    <row r="14" spans="1:9" ht="15.75" x14ac:dyDescent="0.2">
      <c r="A14" s="489"/>
      <c r="B14" s="490" t="s">
        <v>1</v>
      </c>
      <c r="C14" s="491"/>
      <c r="D14" s="490" t="s">
        <v>2</v>
      </c>
      <c r="E14" s="491"/>
      <c r="F14" s="492" t="s">
        <v>3</v>
      </c>
      <c r="G14" s="601" t="s">
        <v>4</v>
      </c>
      <c r="H14" s="602"/>
    </row>
    <row r="15" spans="1:9" ht="45.75" thickBot="1" x14ac:dyDescent="0.25">
      <c r="A15" s="493" t="s">
        <v>664</v>
      </c>
      <c r="B15" s="494" t="s">
        <v>7</v>
      </c>
      <c r="C15" s="495" t="s">
        <v>8</v>
      </c>
      <c r="D15" s="528" t="s">
        <v>9</v>
      </c>
      <c r="E15" s="529" t="s">
        <v>665</v>
      </c>
      <c r="F15" s="528" t="s">
        <v>3</v>
      </c>
      <c r="G15" s="530" t="s">
        <v>12</v>
      </c>
      <c r="H15" s="529" t="s">
        <v>13</v>
      </c>
    </row>
    <row r="16" spans="1:9" x14ac:dyDescent="0.2">
      <c r="A16" s="555" t="s">
        <v>712</v>
      </c>
      <c r="B16" s="532">
        <v>9.75</v>
      </c>
      <c r="C16" s="533"/>
      <c r="D16" s="534">
        <v>30089</v>
      </c>
      <c r="E16" s="535"/>
      <c r="F16" s="534">
        <f>ROUND(12*1.3614*(1/B16*D16)+H16,0)</f>
        <v>51282</v>
      </c>
      <c r="G16" s="536">
        <f t="shared" ref="G16:G79" si="0">ROUND(12*(1/B16*D16),0)</f>
        <v>37033</v>
      </c>
      <c r="H16" s="537">
        <v>866</v>
      </c>
    </row>
    <row r="17" spans="1:8" x14ac:dyDescent="0.2">
      <c r="A17" s="531">
        <v>70</v>
      </c>
      <c r="B17" s="538">
        <f>ROUND(-0.000009*POWER(A17,3)+0.0009*POWER(A17,2)+0.118*A17+0.15,2)</f>
        <v>9.73</v>
      </c>
      <c r="C17" s="539"/>
      <c r="D17" s="540">
        <v>30089</v>
      </c>
      <c r="E17" s="541"/>
      <c r="F17" s="540">
        <f>ROUND(12*1.3614*(1/B17*D17)+H17,0)</f>
        <v>51386</v>
      </c>
      <c r="G17" s="542">
        <f t="shared" si="0"/>
        <v>37109</v>
      </c>
      <c r="H17" s="543">
        <v>866</v>
      </c>
    </row>
    <row r="18" spans="1:8" x14ac:dyDescent="0.2">
      <c r="A18" s="531">
        <v>71</v>
      </c>
      <c r="B18" s="538">
        <f t="shared" ref="B18:B57" si="1">ROUND(-0.000009*POWER(A18,3)+0.0009*POWER(A18,2)+0.118*A18+0.15,2)</f>
        <v>9.84</v>
      </c>
      <c r="C18" s="539"/>
      <c r="D18" s="540">
        <v>30089</v>
      </c>
      <c r="E18" s="541"/>
      <c r="F18" s="540">
        <f t="shared" ref="F18:F81" si="2">ROUND(12*1.3614*(1/B18*D18)+H18,0)</f>
        <v>50821</v>
      </c>
      <c r="G18" s="542">
        <f t="shared" si="0"/>
        <v>36694</v>
      </c>
      <c r="H18" s="543">
        <v>866</v>
      </c>
    </row>
    <row r="19" spans="1:8" x14ac:dyDescent="0.2">
      <c r="A19" s="531">
        <v>72</v>
      </c>
      <c r="B19" s="538">
        <f t="shared" si="1"/>
        <v>9.9499999999999993</v>
      </c>
      <c r="C19" s="539"/>
      <c r="D19" s="540">
        <v>30089</v>
      </c>
      <c r="E19" s="541"/>
      <c r="F19" s="540">
        <f t="shared" si="2"/>
        <v>50269</v>
      </c>
      <c r="G19" s="542">
        <f t="shared" si="0"/>
        <v>36288</v>
      </c>
      <c r="H19" s="543">
        <v>866</v>
      </c>
    </row>
    <row r="20" spans="1:8" x14ac:dyDescent="0.2">
      <c r="A20" s="531">
        <v>73</v>
      </c>
      <c r="B20" s="538">
        <f t="shared" si="1"/>
        <v>10.06</v>
      </c>
      <c r="C20" s="539"/>
      <c r="D20" s="540">
        <v>30089</v>
      </c>
      <c r="E20" s="541"/>
      <c r="F20" s="540">
        <f t="shared" si="2"/>
        <v>49729</v>
      </c>
      <c r="G20" s="542">
        <f t="shared" si="0"/>
        <v>35891</v>
      </c>
      <c r="H20" s="543">
        <v>866</v>
      </c>
    </row>
    <row r="21" spans="1:8" x14ac:dyDescent="0.2">
      <c r="A21" s="531">
        <v>74</v>
      </c>
      <c r="B21" s="538">
        <f t="shared" si="1"/>
        <v>10.16</v>
      </c>
      <c r="C21" s="539"/>
      <c r="D21" s="540">
        <v>30089</v>
      </c>
      <c r="E21" s="541"/>
      <c r="F21" s="540">
        <f t="shared" si="2"/>
        <v>49248</v>
      </c>
      <c r="G21" s="542">
        <f t="shared" si="0"/>
        <v>35538</v>
      </c>
      <c r="H21" s="543">
        <v>866</v>
      </c>
    </row>
    <row r="22" spans="1:8" x14ac:dyDescent="0.2">
      <c r="A22" s="531">
        <v>75</v>
      </c>
      <c r="B22" s="538">
        <f t="shared" si="1"/>
        <v>10.27</v>
      </c>
      <c r="C22" s="539"/>
      <c r="D22" s="540">
        <v>30089</v>
      </c>
      <c r="E22" s="541"/>
      <c r="F22" s="540">
        <f t="shared" si="2"/>
        <v>48729</v>
      </c>
      <c r="G22" s="542">
        <f t="shared" si="0"/>
        <v>35158</v>
      </c>
      <c r="H22" s="543">
        <v>866</v>
      </c>
    </row>
    <row r="23" spans="1:8" x14ac:dyDescent="0.2">
      <c r="A23" s="531">
        <v>76</v>
      </c>
      <c r="B23" s="538">
        <f t="shared" si="1"/>
        <v>10.37</v>
      </c>
      <c r="C23" s="539"/>
      <c r="D23" s="540">
        <v>30089</v>
      </c>
      <c r="E23" s="541"/>
      <c r="F23" s="540">
        <f t="shared" si="2"/>
        <v>48268</v>
      </c>
      <c r="G23" s="542">
        <f t="shared" si="0"/>
        <v>34819</v>
      </c>
      <c r="H23" s="543">
        <v>866</v>
      </c>
    </row>
    <row r="24" spans="1:8" x14ac:dyDescent="0.2">
      <c r="A24" s="531">
        <v>77</v>
      </c>
      <c r="B24" s="538">
        <f t="shared" si="1"/>
        <v>10.46</v>
      </c>
      <c r="C24" s="539"/>
      <c r="D24" s="540">
        <v>30089</v>
      </c>
      <c r="E24" s="541"/>
      <c r="F24" s="540">
        <f t="shared" si="2"/>
        <v>47860</v>
      </c>
      <c r="G24" s="542">
        <f t="shared" si="0"/>
        <v>34519</v>
      </c>
      <c r="H24" s="543">
        <v>866</v>
      </c>
    </row>
    <row r="25" spans="1:8" x14ac:dyDescent="0.2">
      <c r="A25" s="531">
        <v>78</v>
      </c>
      <c r="B25" s="538">
        <f t="shared" si="1"/>
        <v>10.56</v>
      </c>
      <c r="C25" s="539"/>
      <c r="D25" s="540">
        <v>30089</v>
      </c>
      <c r="E25" s="541"/>
      <c r="F25" s="540">
        <f t="shared" si="2"/>
        <v>47415</v>
      </c>
      <c r="G25" s="542">
        <f t="shared" si="0"/>
        <v>34192</v>
      </c>
      <c r="H25" s="543">
        <v>866</v>
      </c>
    </row>
    <row r="26" spans="1:8" x14ac:dyDescent="0.2">
      <c r="A26" s="531">
        <v>79</v>
      </c>
      <c r="B26" s="538">
        <f t="shared" si="1"/>
        <v>10.65</v>
      </c>
      <c r="C26" s="539"/>
      <c r="D26" s="540">
        <v>30089</v>
      </c>
      <c r="E26" s="541"/>
      <c r="F26" s="540">
        <f t="shared" si="2"/>
        <v>47022</v>
      </c>
      <c r="G26" s="542">
        <f t="shared" si="0"/>
        <v>33903</v>
      </c>
      <c r="H26" s="543">
        <v>866</v>
      </c>
    </row>
    <row r="27" spans="1:8" x14ac:dyDescent="0.2">
      <c r="A27" s="531">
        <v>80</v>
      </c>
      <c r="B27" s="538">
        <f t="shared" si="1"/>
        <v>10.74</v>
      </c>
      <c r="C27" s="539"/>
      <c r="D27" s="540">
        <v>30089</v>
      </c>
      <c r="E27" s="541"/>
      <c r="F27" s="540">
        <f t="shared" si="2"/>
        <v>46635</v>
      </c>
      <c r="G27" s="542">
        <f t="shared" si="0"/>
        <v>33619</v>
      </c>
      <c r="H27" s="543">
        <v>866</v>
      </c>
    </row>
    <row r="28" spans="1:8" x14ac:dyDescent="0.2">
      <c r="A28" s="531">
        <v>81</v>
      </c>
      <c r="B28" s="538">
        <f t="shared" si="1"/>
        <v>10.83</v>
      </c>
      <c r="C28" s="539"/>
      <c r="D28" s="540">
        <v>30089</v>
      </c>
      <c r="E28" s="541"/>
      <c r="F28" s="540">
        <f t="shared" si="2"/>
        <v>46255</v>
      </c>
      <c r="G28" s="542">
        <f t="shared" si="0"/>
        <v>33340</v>
      </c>
      <c r="H28" s="543">
        <v>866</v>
      </c>
    </row>
    <row r="29" spans="1:8" x14ac:dyDescent="0.2">
      <c r="A29" s="531">
        <v>82</v>
      </c>
      <c r="B29" s="538">
        <f t="shared" si="1"/>
        <v>10.92</v>
      </c>
      <c r="C29" s="539"/>
      <c r="D29" s="540">
        <v>30089</v>
      </c>
      <c r="E29" s="541"/>
      <c r="F29" s="540">
        <f t="shared" si="2"/>
        <v>45880</v>
      </c>
      <c r="G29" s="542">
        <f t="shared" si="0"/>
        <v>33065</v>
      </c>
      <c r="H29" s="543">
        <v>866</v>
      </c>
    </row>
    <row r="30" spans="1:8" x14ac:dyDescent="0.2">
      <c r="A30" s="531">
        <v>83</v>
      </c>
      <c r="B30" s="538">
        <f t="shared" si="1"/>
        <v>11</v>
      </c>
      <c r="C30" s="539"/>
      <c r="D30" s="540">
        <v>30089</v>
      </c>
      <c r="E30" s="541"/>
      <c r="F30" s="540">
        <f t="shared" si="2"/>
        <v>45553</v>
      </c>
      <c r="G30" s="542">
        <f t="shared" si="0"/>
        <v>32824</v>
      </c>
      <c r="H30" s="543">
        <v>866</v>
      </c>
    </row>
    <row r="31" spans="1:8" x14ac:dyDescent="0.2">
      <c r="A31" s="531">
        <v>84</v>
      </c>
      <c r="B31" s="538">
        <f t="shared" si="1"/>
        <v>11.08</v>
      </c>
      <c r="C31" s="539"/>
      <c r="D31" s="540">
        <v>30089</v>
      </c>
      <c r="E31" s="541"/>
      <c r="F31" s="540">
        <f t="shared" si="2"/>
        <v>45230</v>
      </c>
      <c r="G31" s="542">
        <f t="shared" si="0"/>
        <v>32587</v>
      </c>
      <c r="H31" s="543">
        <v>866</v>
      </c>
    </row>
    <row r="32" spans="1:8" x14ac:dyDescent="0.2">
      <c r="A32" s="531">
        <v>85</v>
      </c>
      <c r="B32" s="538">
        <f t="shared" si="1"/>
        <v>11.16</v>
      </c>
      <c r="C32" s="539"/>
      <c r="D32" s="540">
        <v>30089</v>
      </c>
      <c r="E32" s="541"/>
      <c r="F32" s="540">
        <f t="shared" si="2"/>
        <v>44912</v>
      </c>
      <c r="G32" s="542">
        <f t="shared" si="0"/>
        <v>32354</v>
      </c>
      <c r="H32" s="543">
        <v>866</v>
      </c>
    </row>
    <row r="33" spans="1:8" x14ac:dyDescent="0.2">
      <c r="A33" s="531">
        <v>86</v>
      </c>
      <c r="B33" s="538">
        <f t="shared" si="1"/>
        <v>11.23</v>
      </c>
      <c r="C33" s="539"/>
      <c r="D33" s="540">
        <v>30089</v>
      </c>
      <c r="E33" s="541"/>
      <c r="F33" s="540">
        <f t="shared" si="2"/>
        <v>44638</v>
      </c>
      <c r="G33" s="542">
        <f t="shared" si="0"/>
        <v>32152</v>
      </c>
      <c r="H33" s="543">
        <v>866</v>
      </c>
    </row>
    <row r="34" spans="1:8" x14ac:dyDescent="0.2">
      <c r="A34" s="531">
        <v>87</v>
      </c>
      <c r="B34" s="538">
        <f t="shared" si="1"/>
        <v>11.3</v>
      </c>
      <c r="C34" s="539"/>
      <c r="D34" s="540">
        <v>30089</v>
      </c>
      <c r="E34" s="541"/>
      <c r="F34" s="540">
        <f t="shared" si="2"/>
        <v>44367</v>
      </c>
      <c r="G34" s="542">
        <f t="shared" si="0"/>
        <v>31953</v>
      </c>
      <c r="H34" s="543">
        <v>866</v>
      </c>
    </row>
    <row r="35" spans="1:8" x14ac:dyDescent="0.2">
      <c r="A35" s="531">
        <v>88</v>
      </c>
      <c r="B35" s="538">
        <f t="shared" si="1"/>
        <v>11.37</v>
      </c>
      <c r="C35" s="539"/>
      <c r="D35" s="540">
        <v>30089</v>
      </c>
      <c r="E35" s="541"/>
      <c r="F35" s="540">
        <f t="shared" si="2"/>
        <v>44099</v>
      </c>
      <c r="G35" s="542">
        <f t="shared" si="0"/>
        <v>31756</v>
      </c>
      <c r="H35" s="543">
        <v>866</v>
      </c>
    </row>
    <row r="36" spans="1:8" x14ac:dyDescent="0.2">
      <c r="A36" s="531">
        <v>89</v>
      </c>
      <c r="B36" s="538">
        <f t="shared" si="1"/>
        <v>11.44</v>
      </c>
      <c r="C36" s="539"/>
      <c r="D36" s="540">
        <v>30089</v>
      </c>
      <c r="E36" s="541"/>
      <c r="F36" s="540">
        <f t="shared" si="2"/>
        <v>43834</v>
      </c>
      <c r="G36" s="542">
        <f t="shared" si="0"/>
        <v>31562</v>
      </c>
      <c r="H36" s="543">
        <v>866</v>
      </c>
    </row>
    <row r="37" spans="1:8" x14ac:dyDescent="0.2">
      <c r="A37" s="531">
        <v>90</v>
      </c>
      <c r="B37" s="538">
        <f t="shared" si="1"/>
        <v>11.5</v>
      </c>
      <c r="C37" s="539"/>
      <c r="D37" s="540">
        <v>30089</v>
      </c>
      <c r="E37" s="541"/>
      <c r="F37" s="540">
        <f t="shared" si="2"/>
        <v>43610</v>
      </c>
      <c r="G37" s="542">
        <f t="shared" si="0"/>
        <v>31397</v>
      </c>
      <c r="H37" s="543">
        <v>866</v>
      </c>
    </row>
    <row r="38" spans="1:8" x14ac:dyDescent="0.2">
      <c r="A38" s="531">
        <v>91</v>
      </c>
      <c r="B38" s="538">
        <f t="shared" si="1"/>
        <v>11.56</v>
      </c>
      <c r="C38" s="539"/>
      <c r="D38" s="540">
        <v>30089</v>
      </c>
      <c r="E38" s="541"/>
      <c r="F38" s="540">
        <f t="shared" si="2"/>
        <v>43388</v>
      </c>
      <c r="G38" s="542">
        <f t="shared" si="0"/>
        <v>31234</v>
      </c>
      <c r="H38" s="543">
        <v>866</v>
      </c>
    </row>
    <row r="39" spans="1:8" x14ac:dyDescent="0.2">
      <c r="A39" s="531">
        <v>92</v>
      </c>
      <c r="B39" s="538">
        <f t="shared" si="1"/>
        <v>11.62</v>
      </c>
      <c r="C39" s="539"/>
      <c r="D39" s="540">
        <v>30089</v>
      </c>
      <c r="E39" s="541"/>
      <c r="F39" s="540">
        <f t="shared" si="2"/>
        <v>43169</v>
      </c>
      <c r="G39" s="542">
        <f t="shared" si="0"/>
        <v>31073</v>
      </c>
      <c r="H39" s="543">
        <v>866</v>
      </c>
    </row>
    <row r="40" spans="1:8" x14ac:dyDescent="0.2">
      <c r="A40" s="531">
        <v>93</v>
      </c>
      <c r="B40" s="538">
        <f t="shared" si="1"/>
        <v>11.67</v>
      </c>
      <c r="C40" s="539"/>
      <c r="D40" s="540">
        <v>30089</v>
      </c>
      <c r="E40" s="541"/>
      <c r="F40" s="540">
        <f t="shared" si="2"/>
        <v>42988</v>
      </c>
      <c r="G40" s="542">
        <f t="shared" si="0"/>
        <v>30940</v>
      </c>
      <c r="H40" s="543">
        <v>866</v>
      </c>
    </row>
    <row r="41" spans="1:8" x14ac:dyDescent="0.2">
      <c r="A41" s="531">
        <v>94</v>
      </c>
      <c r="B41" s="538">
        <f t="shared" si="1"/>
        <v>11.72</v>
      </c>
      <c r="C41" s="539"/>
      <c r="D41" s="540">
        <v>30089</v>
      </c>
      <c r="E41" s="541"/>
      <c r="F41" s="540">
        <f t="shared" si="2"/>
        <v>42808</v>
      </c>
      <c r="G41" s="542">
        <f t="shared" si="0"/>
        <v>30808</v>
      </c>
      <c r="H41" s="543">
        <v>866</v>
      </c>
    </row>
    <row r="42" spans="1:8" x14ac:dyDescent="0.2">
      <c r="A42" s="531">
        <v>95</v>
      </c>
      <c r="B42" s="538">
        <f t="shared" si="1"/>
        <v>11.77</v>
      </c>
      <c r="C42" s="539"/>
      <c r="D42" s="540">
        <v>30089</v>
      </c>
      <c r="E42" s="541"/>
      <c r="F42" s="540">
        <f t="shared" si="2"/>
        <v>42630</v>
      </c>
      <c r="G42" s="542">
        <f t="shared" si="0"/>
        <v>30677</v>
      </c>
      <c r="H42" s="543">
        <v>866</v>
      </c>
    </row>
    <row r="43" spans="1:8" x14ac:dyDescent="0.2">
      <c r="A43" s="531">
        <v>96</v>
      </c>
      <c r="B43" s="538">
        <f t="shared" si="1"/>
        <v>11.81</v>
      </c>
      <c r="C43" s="539"/>
      <c r="D43" s="540">
        <v>30089</v>
      </c>
      <c r="E43" s="541"/>
      <c r="F43" s="540">
        <f t="shared" si="2"/>
        <v>42488</v>
      </c>
      <c r="G43" s="542">
        <f t="shared" si="0"/>
        <v>30573</v>
      </c>
      <c r="H43" s="543">
        <v>866</v>
      </c>
    </row>
    <row r="44" spans="1:8" x14ac:dyDescent="0.2">
      <c r="A44" s="531">
        <v>97</v>
      </c>
      <c r="B44" s="538">
        <f t="shared" si="1"/>
        <v>11.85</v>
      </c>
      <c r="C44" s="539"/>
      <c r="D44" s="540">
        <v>30089</v>
      </c>
      <c r="E44" s="541"/>
      <c r="F44" s="540">
        <f t="shared" si="2"/>
        <v>42348</v>
      </c>
      <c r="G44" s="542">
        <f t="shared" si="0"/>
        <v>30470</v>
      </c>
      <c r="H44" s="543">
        <v>866</v>
      </c>
    </row>
    <row r="45" spans="1:8" x14ac:dyDescent="0.2">
      <c r="A45" s="531">
        <v>98</v>
      </c>
      <c r="B45" s="538">
        <f t="shared" si="1"/>
        <v>11.89</v>
      </c>
      <c r="C45" s="539"/>
      <c r="D45" s="540">
        <v>30089</v>
      </c>
      <c r="E45" s="541"/>
      <c r="F45" s="540">
        <f t="shared" si="2"/>
        <v>42208</v>
      </c>
      <c r="G45" s="542">
        <f t="shared" si="0"/>
        <v>30367</v>
      </c>
      <c r="H45" s="543">
        <v>866</v>
      </c>
    </row>
    <row r="46" spans="1:8" x14ac:dyDescent="0.2">
      <c r="A46" s="531">
        <v>99</v>
      </c>
      <c r="B46" s="538">
        <f t="shared" si="1"/>
        <v>11.92</v>
      </c>
      <c r="C46" s="539"/>
      <c r="D46" s="540">
        <v>30089</v>
      </c>
      <c r="E46" s="541"/>
      <c r="F46" s="540">
        <f t="shared" si="2"/>
        <v>42104</v>
      </c>
      <c r="G46" s="542">
        <f t="shared" si="0"/>
        <v>30291</v>
      </c>
      <c r="H46" s="543">
        <v>866</v>
      </c>
    </row>
    <row r="47" spans="1:8" x14ac:dyDescent="0.2">
      <c r="A47" s="531">
        <v>100</v>
      </c>
      <c r="B47" s="538">
        <f t="shared" si="1"/>
        <v>11.95</v>
      </c>
      <c r="C47" s="539"/>
      <c r="D47" s="540">
        <v>30089</v>
      </c>
      <c r="E47" s="541"/>
      <c r="F47" s="540">
        <f t="shared" si="2"/>
        <v>42001</v>
      </c>
      <c r="G47" s="542">
        <f t="shared" si="0"/>
        <v>30215</v>
      </c>
      <c r="H47" s="543">
        <v>866</v>
      </c>
    </row>
    <row r="48" spans="1:8" x14ac:dyDescent="0.2">
      <c r="A48" s="531">
        <v>101</v>
      </c>
      <c r="B48" s="538">
        <f t="shared" si="1"/>
        <v>11.98</v>
      </c>
      <c r="C48" s="539"/>
      <c r="D48" s="540">
        <v>30089</v>
      </c>
      <c r="E48" s="541"/>
      <c r="F48" s="540">
        <f t="shared" si="2"/>
        <v>41898</v>
      </c>
      <c r="G48" s="542">
        <f t="shared" si="0"/>
        <v>30139</v>
      </c>
      <c r="H48" s="543">
        <v>866</v>
      </c>
    </row>
    <row r="49" spans="1:8" x14ac:dyDescent="0.2">
      <c r="A49" s="531">
        <v>102</v>
      </c>
      <c r="B49" s="538">
        <f t="shared" si="1"/>
        <v>12</v>
      </c>
      <c r="C49" s="539"/>
      <c r="D49" s="540">
        <v>30089</v>
      </c>
      <c r="E49" s="541"/>
      <c r="F49" s="540">
        <f t="shared" si="2"/>
        <v>41829</v>
      </c>
      <c r="G49" s="542">
        <f t="shared" si="0"/>
        <v>30089</v>
      </c>
      <c r="H49" s="543">
        <v>866</v>
      </c>
    </row>
    <row r="50" spans="1:8" x14ac:dyDescent="0.2">
      <c r="A50" s="531">
        <v>103</v>
      </c>
      <c r="B50" s="538">
        <f t="shared" si="1"/>
        <v>12.02</v>
      </c>
      <c r="C50" s="539"/>
      <c r="D50" s="540">
        <v>30089</v>
      </c>
      <c r="E50" s="541"/>
      <c r="F50" s="540">
        <f t="shared" si="2"/>
        <v>41761</v>
      </c>
      <c r="G50" s="542">
        <f t="shared" si="0"/>
        <v>30039</v>
      </c>
      <c r="H50" s="543">
        <v>866</v>
      </c>
    </row>
    <row r="51" spans="1:8" x14ac:dyDescent="0.2">
      <c r="A51" s="531">
        <v>104</v>
      </c>
      <c r="B51" s="538">
        <f t="shared" si="1"/>
        <v>12.03</v>
      </c>
      <c r="C51" s="539"/>
      <c r="D51" s="540">
        <v>30089</v>
      </c>
      <c r="E51" s="541"/>
      <c r="F51" s="540">
        <f t="shared" si="2"/>
        <v>41727</v>
      </c>
      <c r="G51" s="542">
        <f t="shared" si="0"/>
        <v>30014</v>
      </c>
      <c r="H51" s="543">
        <v>866</v>
      </c>
    </row>
    <row r="52" spans="1:8" x14ac:dyDescent="0.2">
      <c r="A52" s="531">
        <v>105</v>
      </c>
      <c r="B52" s="538">
        <f t="shared" si="1"/>
        <v>12.04</v>
      </c>
      <c r="C52" s="539"/>
      <c r="D52" s="540">
        <v>30089</v>
      </c>
      <c r="E52" s="541"/>
      <c r="F52" s="540">
        <f t="shared" si="2"/>
        <v>41693</v>
      </c>
      <c r="G52" s="542">
        <f t="shared" si="0"/>
        <v>29989</v>
      </c>
      <c r="H52" s="543">
        <v>866</v>
      </c>
    </row>
    <row r="53" spans="1:8" x14ac:dyDescent="0.2">
      <c r="A53" s="531">
        <v>106</v>
      </c>
      <c r="B53" s="538">
        <f t="shared" si="1"/>
        <v>12.05</v>
      </c>
      <c r="C53" s="539"/>
      <c r="D53" s="540">
        <v>30089</v>
      </c>
      <c r="E53" s="541"/>
      <c r="F53" s="540">
        <f t="shared" si="2"/>
        <v>41659</v>
      </c>
      <c r="G53" s="542">
        <f t="shared" si="0"/>
        <v>29964</v>
      </c>
      <c r="H53" s="543">
        <v>866</v>
      </c>
    </row>
    <row r="54" spans="1:8" x14ac:dyDescent="0.2">
      <c r="A54" s="531">
        <v>107</v>
      </c>
      <c r="B54" s="538">
        <f t="shared" si="1"/>
        <v>12.05</v>
      </c>
      <c r="C54" s="539"/>
      <c r="D54" s="540">
        <v>30089</v>
      </c>
      <c r="E54" s="541"/>
      <c r="F54" s="540">
        <f t="shared" si="2"/>
        <v>41659</v>
      </c>
      <c r="G54" s="542">
        <f t="shared" si="0"/>
        <v>29964</v>
      </c>
      <c r="H54" s="543">
        <v>866</v>
      </c>
    </row>
    <row r="55" spans="1:8" x14ac:dyDescent="0.2">
      <c r="A55" s="531">
        <v>108</v>
      </c>
      <c r="B55" s="538">
        <f t="shared" si="1"/>
        <v>12.05</v>
      </c>
      <c r="C55" s="539"/>
      <c r="D55" s="540">
        <v>30089</v>
      </c>
      <c r="E55" s="541"/>
      <c r="F55" s="540">
        <f t="shared" si="2"/>
        <v>41659</v>
      </c>
      <c r="G55" s="542">
        <f t="shared" si="0"/>
        <v>29964</v>
      </c>
      <c r="H55" s="543">
        <v>866</v>
      </c>
    </row>
    <row r="56" spans="1:8" x14ac:dyDescent="0.2">
      <c r="A56" s="531">
        <v>109</v>
      </c>
      <c r="B56" s="538">
        <f t="shared" si="1"/>
        <v>12.05</v>
      </c>
      <c r="C56" s="539"/>
      <c r="D56" s="540">
        <v>30089</v>
      </c>
      <c r="E56" s="541"/>
      <c r="F56" s="540">
        <f t="shared" si="2"/>
        <v>41659</v>
      </c>
      <c r="G56" s="542">
        <f t="shared" si="0"/>
        <v>29964</v>
      </c>
      <c r="H56" s="543">
        <v>866</v>
      </c>
    </row>
    <row r="57" spans="1:8" x14ac:dyDescent="0.2">
      <c r="A57" s="531">
        <v>110</v>
      </c>
      <c r="B57" s="538">
        <f t="shared" si="1"/>
        <v>12.04</v>
      </c>
      <c r="C57" s="539"/>
      <c r="D57" s="540">
        <v>30089</v>
      </c>
      <c r="E57" s="541"/>
      <c r="F57" s="540">
        <f t="shared" si="2"/>
        <v>41693</v>
      </c>
      <c r="G57" s="542">
        <f t="shared" si="0"/>
        <v>29989</v>
      </c>
      <c r="H57" s="543">
        <v>866</v>
      </c>
    </row>
    <row r="58" spans="1:8" x14ac:dyDescent="0.2">
      <c r="A58" s="531">
        <v>111</v>
      </c>
      <c r="B58" s="547">
        <f t="shared" ref="B58:B62" si="3">ROUND(0.0094*A58+11,2)</f>
        <v>12.04</v>
      </c>
      <c r="C58" s="539"/>
      <c r="D58" s="540">
        <v>30089</v>
      </c>
      <c r="E58" s="541"/>
      <c r="F58" s="540">
        <f t="shared" si="2"/>
        <v>41693</v>
      </c>
      <c r="G58" s="542">
        <f t="shared" si="0"/>
        <v>29989</v>
      </c>
      <c r="H58" s="543">
        <v>866</v>
      </c>
    </row>
    <row r="59" spans="1:8" x14ac:dyDescent="0.2">
      <c r="A59" s="531">
        <v>112</v>
      </c>
      <c r="B59" s="547">
        <f t="shared" si="3"/>
        <v>12.05</v>
      </c>
      <c r="C59" s="539"/>
      <c r="D59" s="540">
        <v>30089</v>
      </c>
      <c r="E59" s="541"/>
      <c r="F59" s="540">
        <f t="shared" si="2"/>
        <v>41659</v>
      </c>
      <c r="G59" s="542">
        <f t="shared" si="0"/>
        <v>29964</v>
      </c>
      <c r="H59" s="543">
        <v>866</v>
      </c>
    </row>
    <row r="60" spans="1:8" x14ac:dyDescent="0.2">
      <c r="A60" s="531">
        <v>113</v>
      </c>
      <c r="B60" s="547">
        <f t="shared" si="3"/>
        <v>12.06</v>
      </c>
      <c r="C60" s="539"/>
      <c r="D60" s="540">
        <v>30089</v>
      </c>
      <c r="E60" s="541"/>
      <c r="F60" s="540">
        <f t="shared" si="2"/>
        <v>41625</v>
      </c>
      <c r="G60" s="542">
        <f t="shared" si="0"/>
        <v>29939</v>
      </c>
      <c r="H60" s="543">
        <v>866</v>
      </c>
    </row>
    <row r="61" spans="1:8" x14ac:dyDescent="0.2">
      <c r="A61" s="531">
        <v>114</v>
      </c>
      <c r="B61" s="547">
        <f t="shared" si="3"/>
        <v>12.07</v>
      </c>
      <c r="C61" s="539"/>
      <c r="D61" s="540">
        <v>30089</v>
      </c>
      <c r="E61" s="541"/>
      <c r="F61" s="540">
        <f t="shared" si="2"/>
        <v>41592</v>
      </c>
      <c r="G61" s="542">
        <f t="shared" si="0"/>
        <v>29914</v>
      </c>
      <c r="H61" s="543">
        <v>866</v>
      </c>
    </row>
    <row r="62" spans="1:8" x14ac:dyDescent="0.2">
      <c r="A62" s="544">
        <v>115</v>
      </c>
      <c r="B62" s="547">
        <f t="shared" si="3"/>
        <v>12.08</v>
      </c>
      <c r="C62" s="545"/>
      <c r="D62" s="540">
        <v>30089</v>
      </c>
      <c r="E62" s="546"/>
      <c r="F62" s="540">
        <f t="shared" si="2"/>
        <v>41558</v>
      </c>
      <c r="G62" s="542">
        <f t="shared" si="0"/>
        <v>29890</v>
      </c>
      <c r="H62" s="543">
        <v>866</v>
      </c>
    </row>
    <row r="63" spans="1:8" x14ac:dyDescent="0.2">
      <c r="A63" s="544">
        <v>116</v>
      </c>
      <c r="B63" s="547">
        <f>ROUND(0.0094*A63+11,2)</f>
        <v>12.09</v>
      </c>
      <c r="C63" s="545"/>
      <c r="D63" s="540">
        <v>30089</v>
      </c>
      <c r="E63" s="546"/>
      <c r="F63" s="540">
        <f t="shared" si="2"/>
        <v>41524</v>
      </c>
      <c r="G63" s="542">
        <f t="shared" si="0"/>
        <v>29865</v>
      </c>
      <c r="H63" s="543">
        <v>866</v>
      </c>
    </row>
    <row r="64" spans="1:8" x14ac:dyDescent="0.2">
      <c r="A64" s="531">
        <v>117</v>
      </c>
      <c r="B64" s="547">
        <f t="shared" ref="B64:B107" si="4">ROUND(0.0094*A64+11,2)</f>
        <v>12.1</v>
      </c>
      <c r="C64" s="539"/>
      <c r="D64" s="540">
        <v>30089</v>
      </c>
      <c r="E64" s="541"/>
      <c r="F64" s="540">
        <f t="shared" si="2"/>
        <v>41491</v>
      </c>
      <c r="G64" s="542">
        <f t="shared" si="0"/>
        <v>29840</v>
      </c>
      <c r="H64" s="543">
        <v>866</v>
      </c>
    </row>
    <row r="65" spans="1:8" x14ac:dyDescent="0.2">
      <c r="A65" s="531">
        <v>118</v>
      </c>
      <c r="B65" s="547">
        <f t="shared" si="4"/>
        <v>12.11</v>
      </c>
      <c r="C65" s="539"/>
      <c r="D65" s="540">
        <v>30089</v>
      </c>
      <c r="E65" s="541"/>
      <c r="F65" s="540">
        <f t="shared" si="2"/>
        <v>41457</v>
      </c>
      <c r="G65" s="542">
        <f t="shared" si="0"/>
        <v>29816</v>
      </c>
      <c r="H65" s="543">
        <v>866</v>
      </c>
    </row>
    <row r="66" spans="1:8" x14ac:dyDescent="0.2">
      <c r="A66" s="531">
        <v>119</v>
      </c>
      <c r="B66" s="547">
        <f t="shared" si="4"/>
        <v>12.12</v>
      </c>
      <c r="C66" s="539"/>
      <c r="D66" s="540">
        <v>30089</v>
      </c>
      <c r="E66" s="541"/>
      <c r="F66" s="540">
        <f t="shared" si="2"/>
        <v>41424</v>
      </c>
      <c r="G66" s="542">
        <f t="shared" si="0"/>
        <v>29791</v>
      </c>
      <c r="H66" s="543">
        <v>866</v>
      </c>
    </row>
    <row r="67" spans="1:8" x14ac:dyDescent="0.2">
      <c r="A67" s="531">
        <v>120</v>
      </c>
      <c r="B67" s="547">
        <f t="shared" si="4"/>
        <v>12.13</v>
      </c>
      <c r="C67" s="539"/>
      <c r="D67" s="540">
        <v>30089</v>
      </c>
      <c r="E67" s="541"/>
      <c r="F67" s="540">
        <f t="shared" si="2"/>
        <v>41390</v>
      </c>
      <c r="G67" s="542">
        <f t="shared" si="0"/>
        <v>29767</v>
      </c>
      <c r="H67" s="543">
        <v>866</v>
      </c>
    </row>
    <row r="68" spans="1:8" x14ac:dyDescent="0.2">
      <c r="A68" s="531">
        <v>121</v>
      </c>
      <c r="B68" s="547">
        <f t="shared" si="4"/>
        <v>12.14</v>
      </c>
      <c r="C68" s="539"/>
      <c r="D68" s="540">
        <v>30089</v>
      </c>
      <c r="E68" s="541"/>
      <c r="F68" s="540">
        <f t="shared" si="2"/>
        <v>41357</v>
      </c>
      <c r="G68" s="542">
        <f t="shared" si="0"/>
        <v>29742</v>
      </c>
      <c r="H68" s="543">
        <v>866</v>
      </c>
    </row>
    <row r="69" spans="1:8" x14ac:dyDescent="0.2">
      <c r="A69" s="531">
        <v>122</v>
      </c>
      <c r="B69" s="547">
        <f t="shared" si="4"/>
        <v>12.15</v>
      </c>
      <c r="C69" s="539"/>
      <c r="D69" s="540">
        <v>30089</v>
      </c>
      <c r="E69" s="541"/>
      <c r="F69" s="540">
        <f t="shared" si="2"/>
        <v>41323</v>
      </c>
      <c r="G69" s="542">
        <f t="shared" si="0"/>
        <v>29718</v>
      </c>
      <c r="H69" s="543">
        <v>866</v>
      </c>
    </row>
    <row r="70" spans="1:8" x14ac:dyDescent="0.2">
      <c r="A70" s="531">
        <v>123</v>
      </c>
      <c r="B70" s="547">
        <f t="shared" si="4"/>
        <v>12.16</v>
      </c>
      <c r="C70" s="539"/>
      <c r="D70" s="540">
        <v>30089</v>
      </c>
      <c r="E70" s="541"/>
      <c r="F70" s="540">
        <f t="shared" si="2"/>
        <v>41290</v>
      </c>
      <c r="G70" s="542">
        <f t="shared" si="0"/>
        <v>29693</v>
      </c>
      <c r="H70" s="543">
        <v>866</v>
      </c>
    </row>
    <row r="71" spans="1:8" x14ac:dyDescent="0.2">
      <c r="A71" s="531">
        <v>124</v>
      </c>
      <c r="B71" s="547">
        <f t="shared" si="4"/>
        <v>12.17</v>
      </c>
      <c r="C71" s="539"/>
      <c r="D71" s="540">
        <v>30089</v>
      </c>
      <c r="E71" s="541"/>
      <c r="F71" s="540">
        <f t="shared" si="2"/>
        <v>41257</v>
      </c>
      <c r="G71" s="542">
        <f t="shared" si="0"/>
        <v>29669</v>
      </c>
      <c r="H71" s="543">
        <v>866</v>
      </c>
    </row>
    <row r="72" spans="1:8" x14ac:dyDescent="0.2">
      <c r="A72" s="531">
        <v>125</v>
      </c>
      <c r="B72" s="547">
        <f t="shared" si="4"/>
        <v>12.18</v>
      </c>
      <c r="C72" s="539"/>
      <c r="D72" s="540">
        <v>30089</v>
      </c>
      <c r="E72" s="541"/>
      <c r="F72" s="540">
        <f t="shared" si="2"/>
        <v>41224</v>
      </c>
      <c r="G72" s="542">
        <f t="shared" si="0"/>
        <v>29644</v>
      </c>
      <c r="H72" s="543">
        <v>866</v>
      </c>
    </row>
    <row r="73" spans="1:8" x14ac:dyDescent="0.2">
      <c r="A73" s="531">
        <v>126</v>
      </c>
      <c r="B73" s="547">
        <f t="shared" si="4"/>
        <v>12.18</v>
      </c>
      <c r="C73" s="539"/>
      <c r="D73" s="540">
        <v>30089</v>
      </c>
      <c r="E73" s="541"/>
      <c r="F73" s="540">
        <f t="shared" si="2"/>
        <v>41224</v>
      </c>
      <c r="G73" s="542">
        <f t="shared" si="0"/>
        <v>29644</v>
      </c>
      <c r="H73" s="543">
        <v>866</v>
      </c>
    </row>
    <row r="74" spans="1:8" x14ac:dyDescent="0.2">
      <c r="A74" s="531">
        <v>127</v>
      </c>
      <c r="B74" s="547">
        <f t="shared" si="4"/>
        <v>12.19</v>
      </c>
      <c r="C74" s="539"/>
      <c r="D74" s="540">
        <v>30089</v>
      </c>
      <c r="E74" s="541"/>
      <c r="F74" s="540">
        <f t="shared" si="2"/>
        <v>41191</v>
      </c>
      <c r="G74" s="542">
        <f t="shared" si="0"/>
        <v>29620</v>
      </c>
      <c r="H74" s="543">
        <v>866</v>
      </c>
    </row>
    <row r="75" spans="1:8" x14ac:dyDescent="0.2">
      <c r="A75" s="531">
        <v>128</v>
      </c>
      <c r="B75" s="547">
        <f t="shared" si="4"/>
        <v>12.2</v>
      </c>
      <c r="C75" s="539"/>
      <c r="D75" s="540">
        <v>30089</v>
      </c>
      <c r="E75" s="541"/>
      <c r="F75" s="540">
        <f t="shared" si="2"/>
        <v>41158</v>
      </c>
      <c r="G75" s="542">
        <f t="shared" si="0"/>
        <v>29596</v>
      </c>
      <c r="H75" s="543">
        <v>866</v>
      </c>
    </row>
    <row r="76" spans="1:8" x14ac:dyDescent="0.2">
      <c r="A76" s="531">
        <v>129</v>
      </c>
      <c r="B76" s="547">
        <f t="shared" si="4"/>
        <v>12.21</v>
      </c>
      <c r="C76" s="539"/>
      <c r="D76" s="540">
        <v>30089</v>
      </c>
      <c r="E76" s="541"/>
      <c r="F76" s="540">
        <f t="shared" si="2"/>
        <v>41125</v>
      </c>
      <c r="G76" s="542">
        <f t="shared" si="0"/>
        <v>29571</v>
      </c>
      <c r="H76" s="543">
        <v>866</v>
      </c>
    </row>
    <row r="77" spans="1:8" x14ac:dyDescent="0.2">
      <c r="A77" s="531">
        <v>130</v>
      </c>
      <c r="B77" s="547">
        <f t="shared" si="4"/>
        <v>12.22</v>
      </c>
      <c r="C77" s="539"/>
      <c r="D77" s="540">
        <v>30089</v>
      </c>
      <c r="E77" s="541"/>
      <c r="F77" s="540">
        <f t="shared" si="2"/>
        <v>41092</v>
      </c>
      <c r="G77" s="542">
        <f t="shared" si="0"/>
        <v>29547</v>
      </c>
      <c r="H77" s="543">
        <v>866</v>
      </c>
    </row>
    <row r="78" spans="1:8" x14ac:dyDescent="0.2">
      <c r="A78" s="531">
        <v>131</v>
      </c>
      <c r="B78" s="547">
        <f t="shared" si="4"/>
        <v>12.23</v>
      </c>
      <c r="C78" s="539"/>
      <c r="D78" s="540">
        <v>30089</v>
      </c>
      <c r="E78" s="541"/>
      <c r="F78" s="540">
        <f t="shared" si="2"/>
        <v>41059</v>
      </c>
      <c r="G78" s="542">
        <f t="shared" si="0"/>
        <v>29523</v>
      </c>
      <c r="H78" s="543">
        <v>866</v>
      </c>
    </row>
    <row r="79" spans="1:8" x14ac:dyDescent="0.2">
      <c r="A79" s="531">
        <v>132</v>
      </c>
      <c r="B79" s="547">
        <f t="shared" si="4"/>
        <v>12.24</v>
      </c>
      <c r="C79" s="539"/>
      <c r="D79" s="540">
        <v>30089</v>
      </c>
      <c r="E79" s="541"/>
      <c r="F79" s="540">
        <f t="shared" si="2"/>
        <v>41026</v>
      </c>
      <c r="G79" s="542">
        <f t="shared" si="0"/>
        <v>29499</v>
      </c>
      <c r="H79" s="543">
        <v>866</v>
      </c>
    </row>
    <row r="80" spans="1:8" x14ac:dyDescent="0.2">
      <c r="A80" s="531">
        <v>133</v>
      </c>
      <c r="B80" s="547">
        <f t="shared" si="4"/>
        <v>12.25</v>
      </c>
      <c r="C80" s="539"/>
      <c r="D80" s="540">
        <v>30089</v>
      </c>
      <c r="E80" s="541"/>
      <c r="F80" s="540">
        <f t="shared" si="2"/>
        <v>40993</v>
      </c>
      <c r="G80" s="542">
        <f t="shared" ref="G80:G143" si="5">ROUND(12*(1/B80*D80),0)</f>
        <v>29475</v>
      </c>
      <c r="H80" s="543">
        <v>866</v>
      </c>
    </row>
    <row r="81" spans="1:8" x14ac:dyDescent="0.2">
      <c r="A81" s="531">
        <v>134</v>
      </c>
      <c r="B81" s="547">
        <f t="shared" si="4"/>
        <v>12.26</v>
      </c>
      <c r="C81" s="539"/>
      <c r="D81" s="540">
        <v>30089</v>
      </c>
      <c r="E81" s="541"/>
      <c r="F81" s="540">
        <f t="shared" si="2"/>
        <v>40960</v>
      </c>
      <c r="G81" s="542">
        <f t="shared" si="5"/>
        <v>29451</v>
      </c>
      <c r="H81" s="543">
        <v>866</v>
      </c>
    </row>
    <row r="82" spans="1:8" x14ac:dyDescent="0.2">
      <c r="A82" s="531">
        <v>135</v>
      </c>
      <c r="B82" s="547">
        <f t="shared" si="4"/>
        <v>12.27</v>
      </c>
      <c r="C82" s="539"/>
      <c r="D82" s="540">
        <v>30089</v>
      </c>
      <c r="E82" s="541"/>
      <c r="F82" s="540">
        <f t="shared" ref="F82:F145" si="6">ROUND(12*1.3614*(1/B82*D82)+H82,0)</f>
        <v>40928</v>
      </c>
      <c r="G82" s="542">
        <f t="shared" si="5"/>
        <v>29427</v>
      </c>
      <c r="H82" s="543">
        <v>866</v>
      </c>
    </row>
    <row r="83" spans="1:8" x14ac:dyDescent="0.2">
      <c r="A83" s="531">
        <v>136</v>
      </c>
      <c r="B83" s="547">
        <f t="shared" si="4"/>
        <v>12.28</v>
      </c>
      <c r="C83" s="539"/>
      <c r="D83" s="540">
        <v>30089</v>
      </c>
      <c r="E83" s="541"/>
      <c r="F83" s="540">
        <f t="shared" si="6"/>
        <v>40895</v>
      </c>
      <c r="G83" s="542">
        <f t="shared" si="5"/>
        <v>29403</v>
      </c>
      <c r="H83" s="543">
        <v>866</v>
      </c>
    </row>
    <row r="84" spans="1:8" x14ac:dyDescent="0.2">
      <c r="A84" s="531">
        <v>137</v>
      </c>
      <c r="B84" s="547">
        <f t="shared" si="4"/>
        <v>12.29</v>
      </c>
      <c r="C84" s="539"/>
      <c r="D84" s="540">
        <v>30089</v>
      </c>
      <c r="E84" s="541"/>
      <c r="F84" s="540">
        <f t="shared" si="6"/>
        <v>40863</v>
      </c>
      <c r="G84" s="542">
        <f t="shared" si="5"/>
        <v>29379</v>
      </c>
      <c r="H84" s="543">
        <v>866</v>
      </c>
    </row>
    <row r="85" spans="1:8" x14ac:dyDescent="0.2">
      <c r="A85" s="531">
        <v>138</v>
      </c>
      <c r="B85" s="547">
        <f t="shared" si="4"/>
        <v>12.3</v>
      </c>
      <c r="C85" s="539"/>
      <c r="D85" s="540">
        <v>30089</v>
      </c>
      <c r="E85" s="541"/>
      <c r="F85" s="540">
        <f t="shared" si="6"/>
        <v>40830</v>
      </c>
      <c r="G85" s="542">
        <f t="shared" si="5"/>
        <v>29355</v>
      </c>
      <c r="H85" s="543">
        <v>866</v>
      </c>
    </row>
    <row r="86" spans="1:8" x14ac:dyDescent="0.2">
      <c r="A86" s="531">
        <v>139</v>
      </c>
      <c r="B86" s="547">
        <f t="shared" si="4"/>
        <v>12.31</v>
      </c>
      <c r="C86" s="539"/>
      <c r="D86" s="540">
        <v>30089</v>
      </c>
      <c r="E86" s="541"/>
      <c r="F86" s="540">
        <f t="shared" si="6"/>
        <v>40798</v>
      </c>
      <c r="G86" s="542">
        <f t="shared" si="5"/>
        <v>29331</v>
      </c>
      <c r="H86" s="543">
        <v>866</v>
      </c>
    </row>
    <row r="87" spans="1:8" x14ac:dyDescent="0.2">
      <c r="A87" s="531">
        <v>140</v>
      </c>
      <c r="B87" s="547">
        <f t="shared" si="4"/>
        <v>12.32</v>
      </c>
      <c r="C87" s="539"/>
      <c r="D87" s="540">
        <v>30089</v>
      </c>
      <c r="E87" s="541"/>
      <c r="F87" s="540">
        <f t="shared" si="6"/>
        <v>40765</v>
      </c>
      <c r="G87" s="542">
        <f t="shared" si="5"/>
        <v>29307</v>
      </c>
      <c r="H87" s="543">
        <v>866</v>
      </c>
    </row>
    <row r="88" spans="1:8" x14ac:dyDescent="0.2">
      <c r="A88" s="531">
        <v>141</v>
      </c>
      <c r="B88" s="547">
        <f t="shared" si="4"/>
        <v>12.33</v>
      </c>
      <c r="C88" s="539"/>
      <c r="D88" s="540">
        <v>30089</v>
      </c>
      <c r="E88" s="541"/>
      <c r="F88" s="540">
        <f t="shared" si="6"/>
        <v>40733</v>
      </c>
      <c r="G88" s="542">
        <f t="shared" si="5"/>
        <v>29284</v>
      </c>
      <c r="H88" s="543">
        <v>866</v>
      </c>
    </row>
    <row r="89" spans="1:8" x14ac:dyDescent="0.2">
      <c r="A89" s="531">
        <v>142</v>
      </c>
      <c r="B89" s="547">
        <f t="shared" si="4"/>
        <v>12.33</v>
      </c>
      <c r="C89" s="539"/>
      <c r="D89" s="540">
        <v>30089</v>
      </c>
      <c r="E89" s="541"/>
      <c r="F89" s="540">
        <f t="shared" si="6"/>
        <v>40733</v>
      </c>
      <c r="G89" s="542">
        <f t="shared" si="5"/>
        <v>29284</v>
      </c>
      <c r="H89" s="543">
        <v>866</v>
      </c>
    </row>
    <row r="90" spans="1:8" x14ac:dyDescent="0.2">
      <c r="A90" s="531">
        <v>143</v>
      </c>
      <c r="B90" s="547">
        <f t="shared" si="4"/>
        <v>12.34</v>
      </c>
      <c r="C90" s="539"/>
      <c r="D90" s="540">
        <v>30089</v>
      </c>
      <c r="E90" s="541"/>
      <c r="F90" s="540">
        <f t="shared" si="6"/>
        <v>40701</v>
      </c>
      <c r="G90" s="542">
        <f t="shared" si="5"/>
        <v>29260</v>
      </c>
      <c r="H90" s="543">
        <v>866</v>
      </c>
    </row>
    <row r="91" spans="1:8" x14ac:dyDescent="0.2">
      <c r="A91" s="531">
        <v>144</v>
      </c>
      <c r="B91" s="547">
        <f t="shared" si="4"/>
        <v>12.35</v>
      </c>
      <c r="C91" s="539"/>
      <c r="D91" s="540">
        <v>30089</v>
      </c>
      <c r="E91" s="541"/>
      <c r="F91" s="540">
        <f t="shared" si="6"/>
        <v>40668</v>
      </c>
      <c r="G91" s="542">
        <f t="shared" si="5"/>
        <v>29236</v>
      </c>
      <c r="H91" s="543">
        <v>866</v>
      </c>
    </row>
    <row r="92" spans="1:8" x14ac:dyDescent="0.2">
      <c r="A92" s="531">
        <v>145</v>
      </c>
      <c r="B92" s="547">
        <f t="shared" si="4"/>
        <v>12.36</v>
      </c>
      <c r="C92" s="539"/>
      <c r="D92" s="540">
        <v>30089</v>
      </c>
      <c r="E92" s="541"/>
      <c r="F92" s="540">
        <f t="shared" si="6"/>
        <v>40636</v>
      </c>
      <c r="G92" s="542">
        <f t="shared" si="5"/>
        <v>29213</v>
      </c>
      <c r="H92" s="543">
        <v>866</v>
      </c>
    </row>
    <row r="93" spans="1:8" x14ac:dyDescent="0.2">
      <c r="A93" s="531">
        <v>146</v>
      </c>
      <c r="B93" s="547">
        <f t="shared" si="4"/>
        <v>12.37</v>
      </c>
      <c r="C93" s="539"/>
      <c r="D93" s="540">
        <v>30089</v>
      </c>
      <c r="E93" s="541"/>
      <c r="F93" s="540">
        <f t="shared" si="6"/>
        <v>40604</v>
      </c>
      <c r="G93" s="542">
        <f t="shared" si="5"/>
        <v>29189</v>
      </c>
      <c r="H93" s="543">
        <v>866</v>
      </c>
    </row>
    <row r="94" spans="1:8" x14ac:dyDescent="0.2">
      <c r="A94" s="531">
        <v>147</v>
      </c>
      <c r="B94" s="547">
        <f t="shared" si="4"/>
        <v>12.38</v>
      </c>
      <c r="C94" s="539"/>
      <c r="D94" s="540">
        <v>30089</v>
      </c>
      <c r="E94" s="541"/>
      <c r="F94" s="540">
        <f t="shared" si="6"/>
        <v>40572</v>
      </c>
      <c r="G94" s="542">
        <f t="shared" si="5"/>
        <v>29165</v>
      </c>
      <c r="H94" s="543">
        <v>866</v>
      </c>
    </row>
    <row r="95" spans="1:8" x14ac:dyDescent="0.2">
      <c r="A95" s="531">
        <v>148</v>
      </c>
      <c r="B95" s="547">
        <f t="shared" si="4"/>
        <v>12.39</v>
      </c>
      <c r="C95" s="539"/>
      <c r="D95" s="540">
        <v>30089</v>
      </c>
      <c r="E95" s="541"/>
      <c r="F95" s="540">
        <f t="shared" si="6"/>
        <v>40540</v>
      </c>
      <c r="G95" s="542">
        <f t="shared" si="5"/>
        <v>29142</v>
      </c>
      <c r="H95" s="543">
        <v>866</v>
      </c>
    </row>
    <row r="96" spans="1:8" x14ac:dyDescent="0.2">
      <c r="A96" s="531">
        <v>149</v>
      </c>
      <c r="B96" s="547">
        <f t="shared" si="4"/>
        <v>12.4</v>
      </c>
      <c r="C96" s="539"/>
      <c r="D96" s="540">
        <v>30089</v>
      </c>
      <c r="E96" s="541"/>
      <c r="F96" s="540">
        <f t="shared" si="6"/>
        <v>40508</v>
      </c>
      <c r="G96" s="542">
        <f t="shared" si="5"/>
        <v>29118</v>
      </c>
      <c r="H96" s="543">
        <v>866</v>
      </c>
    </row>
    <row r="97" spans="1:8" x14ac:dyDescent="0.2">
      <c r="A97" s="531">
        <v>150</v>
      </c>
      <c r="B97" s="547">
        <f t="shared" si="4"/>
        <v>12.41</v>
      </c>
      <c r="C97" s="539"/>
      <c r="D97" s="540">
        <v>30089</v>
      </c>
      <c r="E97" s="541"/>
      <c r="F97" s="540">
        <f t="shared" si="6"/>
        <v>40476</v>
      </c>
      <c r="G97" s="542">
        <f t="shared" si="5"/>
        <v>29095</v>
      </c>
      <c r="H97" s="543">
        <v>866</v>
      </c>
    </row>
    <row r="98" spans="1:8" x14ac:dyDescent="0.2">
      <c r="A98" s="531">
        <v>151</v>
      </c>
      <c r="B98" s="547">
        <f t="shared" si="4"/>
        <v>12.42</v>
      </c>
      <c r="C98" s="539"/>
      <c r="D98" s="540">
        <v>30089</v>
      </c>
      <c r="E98" s="541"/>
      <c r="F98" s="540">
        <f t="shared" si="6"/>
        <v>40444</v>
      </c>
      <c r="G98" s="542">
        <f t="shared" si="5"/>
        <v>29071</v>
      </c>
      <c r="H98" s="543">
        <v>866</v>
      </c>
    </row>
    <row r="99" spans="1:8" x14ac:dyDescent="0.2">
      <c r="A99" s="531">
        <v>152</v>
      </c>
      <c r="B99" s="547">
        <f t="shared" si="4"/>
        <v>12.43</v>
      </c>
      <c r="C99" s="539"/>
      <c r="D99" s="540">
        <v>30089</v>
      </c>
      <c r="E99" s="541"/>
      <c r="F99" s="540">
        <f t="shared" si="6"/>
        <v>40412</v>
      </c>
      <c r="G99" s="542">
        <f t="shared" si="5"/>
        <v>29048</v>
      </c>
      <c r="H99" s="543">
        <v>866</v>
      </c>
    </row>
    <row r="100" spans="1:8" x14ac:dyDescent="0.2">
      <c r="A100" s="531">
        <v>153</v>
      </c>
      <c r="B100" s="547">
        <f t="shared" si="4"/>
        <v>12.44</v>
      </c>
      <c r="C100" s="539"/>
      <c r="D100" s="540">
        <v>30089</v>
      </c>
      <c r="E100" s="541"/>
      <c r="F100" s="540">
        <f t="shared" si="6"/>
        <v>40380</v>
      </c>
      <c r="G100" s="542">
        <f t="shared" si="5"/>
        <v>29025</v>
      </c>
      <c r="H100" s="543">
        <v>866</v>
      </c>
    </row>
    <row r="101" spans="1:8" x14ac:dyDescent="0.2">
      <c r="A101" s="531">
        <v>154</v>
      </c>
      <c r="B101" s="547">
        <f t="shared" si="4"/>
        <v>12.45</v>
      </c>
      <c r="C101" s="539"/>
      <c r="D101" s="540">
        <v>30089</v>
      </c>
      <c r="E101" s="541"/>
      <c r="F101" s="540">
        <f t="shared" si="6"/>
        <v>40349</v>
      </c>
      <c r="G101" s="542">
        <f t="shared" si="5"/>
        <v>29001</v>
      </c>
      <c r="H101" s="543">
        <v>866</v>
      </c>
    </row>
    <row r="102" spans="1:8" x14ac:dyDescent="0.2">
      <c r="A102" s="531">
        <v>155</v>
      </c>
      <c r="B102" s="547">
        <f t="shared" si="4"/>
        <v>12.46</v>
      </c>
      <c r="C102" s="539"/>
      <c r="D102" s="540">
        <v>30089</v>
      </c>
      <c r="E102" s="541"/>
      <c r="F102" s="540">
        <f t="shared" si="6"/>
        <v>40317</v>
      </c>
      <c r="G102" s="542">
        <f t="shared" si="5"/>
        <v>28978</v>
      </c>
      <c r="H102" s="543">
        <v>866</v>
      </c>
    </row>
    <row r="103" spans="1:8" x14ac:dyDescent="0.2">
      <c r="A103" s="531">
        <v>156</v>
      </c>
      <c r="B103" s="547">
        <f t="shared" si="4"/>
        <v>12.47</v>
      </c>
      <c r="C103" s="539"/>
      <c r="D103" s="540">
        <v>30089</v>
      </c>
      <c r="E103" s="541"/>
      <c r="F103" s="540">
        <f t="shared" si="6"/>
        <v>40285</v>
      </c>
      <c r="G103" s="542">
        <f t="shared" si="5"/>
        <v>28955</v>
      </c>
      <c r="H103" s="543">
        <v>866</v>
      </c>
    </row>
    <row r="104" spans="1:8" x14ac:dyDescent="0.2">
      <c r="A104" s="531">
        <v>157</v>
      </c>
      <c r="B104" s="547">
        <f t="shared" si="4"/>
        <v>12.48</v>
      </c>
      <c r="C104" s="539"/>
      <c r="D104" s="540">
        <v>30089</v>
      </c>
      <c r="E104" s="541"/>
      <c r="F104" s="540">
        <f t="shared" si="6"/>
        <v>40254</v>
      </c>
      <c r="G104" s="542">
        <f t="shared" si="5"/>
        <v>28932</v>
      </c>
      <c r="H104" s="543">
        <v>866</v>
      </c>
    </row>
    <row r="105" spans="1:8" x14ac:dyDescent="0.2">
      <c r="A105" s="531">
        <v>158</v>
      </c>
      <c r="B105" s="547">
        <f t="shared" si="4"/>
        <v>12.49</v>
      </c>
      <c r="C105" s="539"/>
      <c r="D105" s="540">
        <v>30089</v>
      </c>
      <c r="E105" s="541"/>
      <c r="F105" s="540">
        <f t="shared" si="6"/>
        <v>40222</v>
      </c>
      <c r="G105" s="542">
        <f t="shared" si="5"/>
        <v>28909</v>
      </c>
      <c r="H105" s="543">
        <v>866</v>
      </c>
    </row>
    <row r="106" spans="1:8" x14ac:dyDescent="0.2">
      <c r="A106" s="531">
        <v>159</v>
      </c>
      <c r="B106" s="547">
        <f t="shared" si="4"/>
        <v>12.49</v>
      </c>
      <c r="C106" s="539"/>
      <c r="D106" s="540">
        <v>30089</v>
      </c>
      <c r="E106" s="541"/>
      <c r="F106" s="540">
        <f t="shared" si="6"/>
        <v>40222</v>
      </c>
      <c r="G106" s="542">
        <f t="shared" si="5"/>
        <v>28909</v>
      </c>
      <c r="H106" s="543">
        <v>866</v>
      </c>
    </row>
    <row r="107" spans="1:8" x14ac:dyDescent="0.2">
      <c r="A107" s="544">
        <v>160</v>
      </c>
      <c r="B107" s="547">
        <f t="shared" si="4"/>
        <v>12.5</v>
      </c>
      <c r="C107" s="545"/>
      <c r="D107" s="540">
        <v>30089</v>
      </c>
      <c r="E107" s="546"/>
      <c r="F107" s="540">
        <f t="shared" si="6"/>
        <v>40191</v>
      </c>
      <c r="G107" s="542">
        <f t="shared" si="5"/>
        <v>28885</v>
      </c>
      <c r="H107" s="543">
        <v>866</v>
      </c>
    </row>
    <row r="108" spans="1:8" x14ac:dyDescent="0.2">
      <c r="A108" s="544">
        <v>161</v>
      </c>
      <c r="B108" s="547">
        <f>ROUND(0.01*A108+11.07,2)</f>
        <v>12.68</v>
      </c>
      <c r="C108" s="545"/>
      <c r="D108" s="540">
        <v>30089</v>
      </c>
      <c r="E108" s="546"/>
      <c r="F108" s="540">
        <f t="shared" si="6"/>
        <v>39632</v>
      </c>
      <c r="G108" s="542">
        <f t="shared" si="5"/>
        <v>28475</v>
      </c>
      <c r="H108" s="543">
        <v>866</v>
      </c>
    </row>
    <row r="109" spans="1:8" x14ac:dyDescent="0.2">
      <c r="A109" s="544">
        <v>162</v>
      </c>
      <c r="B109" s="547">
        <f t="shared" ref="B109:B157" si="7">ROUND(0.01*A109+11.07,2)</f>
        <v>12.69</v>
      </c>
      <c r="C109" s="545"/>
      <c r="D109" s="540">
        <v>30089</v>
      </c>
      <c r="E109" s="546"/>
      <c r="F109" s="540">
        <f t="shared" si="6"/>
        <v>39602</v>
      </c>
      <c r="G109" s="542">
        <f t="shared" si="5"/>
        <v>28453</v>
      </c>
      <c r="H109" s="543">
        <v>866</v>
      </c>
    </row>
    <row r="110" spans="1:8" x14ac:dyDescent="0.2">
      <c r="A110" s="531">
        <v>163</v>
      </c>
      <c r="B110" s="547">
        <f t="shared" si="7"/>
        <v>12.7</v>
      </c>
      <c r="C110" s="539"/>
      <c r="D110" s="540">
        <v>30089</v>
      </c>
      <c r="E110" s="541"/>
      <c r="F110" s="540">
        <f t="shared" si="6"/>
        <v>39571</v>
      </c>
      <c r="G110" s="542">
        <f t="shared" si="5"/>
        <v>28431</v>
      </c>
      <c r="H110" s="543">
        <v>866</v>
      </c>
    </row>
    <row r="111" spans="1:8" x14ac:dyDescent="0.2">
      <c r="A111" s="531">
        <v>164</v>
      </c>
      <c r="B111" s="547">
        <f t="shared" si="7"/>
        <v>12.71</v>
      </c>
      <c r="C111" s="539"/>
      <c r="D111" s="540">
        <v>30089</v>
      </c>
      <c r="E111" s="541"/>
      <c r="F111" s="540">
        <f t="shared" si="6"/>
        <v>39541</v>
      </c>
      <c r="G111" s="542">
        <f t="shared" si="5"/>
        <v>28408</v>
      </c>
      <c r="H111" s="543">
        <v>866</v>
      </c>
    </row>
    <row r="112" spans="1:8" x14ac:dyDescent="0.2">
      <c r="A112" s="531">
        <v>165</v>
      </c>
      <c r="B112" s="547">
        <f t="shared" si="7"/>
        <v>12.72</v>
      </c>
      <c r="C112" s="539"/>
      <c r="D112" s="540">
        <v>30089</v>
      </c>
      <c r="E112" s="541"/>
      <c r="F112" s="540">
        <f t="shared" si="6"/>
        <v>39510</v>
      </c>
      <c r="G112" s="542">
        <f t="shared" si="5"/>
        <v>28386</v>
      </c>
      <c r="H112" s="543">
        <v>866</v>
      </c>
    </row>
    <row r="113" spans="1:8" x14ac:dyDescent="0.2">
      <c r="A113" s="531">
        <v>166</v>
      </c>
      <c r="B113" s="547">
        <f t="shared" si="7"/>
        <v>12.73</v>
      </c>
      <c r="C113" s="539"/>
      <c r="D113" s="540">
        <v>30089</v>
      </c>
      <c r="E113" s="541"/>
      <c r="F113" s="540">
        <f t="shared" si="6"/>
        <v>39480</v>
      </c>
      <c r="G113" s="542">
        <f t="shared" si="5"/>
        <v>28364</v>
      </c>
      <c r="H113" s="543">
        <v>866</v>
      </c>
    </row>
    <row r="114" spans="1:8" x14ac:dyDescent="0.2">
      <c r="A114" s="531">
        <v>167</v>
      </c>
      <c r="B114" s="547">
        <f t="shared" si="7"/>
        <v>12.74</v>
      </c>
      <c r="C114" s="539"/>
      <c r="D114" s="540">
        <v>30089</v>
      </c>
      <c r="E114" s="541"/>
      <c r="F114" s="540">
        <f t="shared" si="6"/>
        <v>39450</v>
      </c>
      <c r="G114" s="542">
        <f t="shared" si="5"/>
        <v>28341</v>
      </c>
      <c r="H114" s="543">
        <v>866</v>
      </c>
    </row>
    <row r="115" spans="1:8" x14ac:dyDescent="0.2">
      <c r="A115" s="531">
        <v>168</v>
      </c>
      <c r="B115" s="547">
        <f t="shared" si="7"/>
        <v>12.75</v>
      </c>
      <c r="C115" s="539"/>
      <c r="D115" s="540">
        <v>30089</v>
      </c>
      <c r="E115" s="541"/>
      <c r="F115" s="540">
        <f t="shared" si="6"/>
        <v>39420</v>
      </c>
      <c r="G115" s="542">
        <f t="shared" si="5"/>
        <v>28319</v>
      </c>
      <c r="H115" s="543">
        <v>866</v>
      </c>
    </row>
    <row r="116" spans="1:8" x14ac:dyDescent="0.2">
      <c r="A116" s="531">
        <v>169</v>
      </c>
      <c r="B116" s="547">
        <f t="shared" si="7"/>
        <v>12.76</v>
      </c>
      <c r="C116" s="539"/>
      <c r="D116" s="540">
        <v>30089</v>
      </c>
      <c r="E116" s="541"/>
      <c r="F116" s="540">
        <f t="shared" si="6"/>
        <v>39389</v>
      </c>
      <c r="G116" s="542">
        <f t="shared" si="5"/>
        <v>28297</v>
      </c>
      <c r="H116" s="543">
        <v>866</v>
      </c>
    </row>
    <row r="117" spans="1:8" x14ac:dyDescent="0.2">
      <c r="A117" s="531">
        <v>170</v>
      </c>
      <c r="B117" s="547">
        <f t="shared" si="7"/>
        <v>12.77</v>
      </c>
      <c r="C117" s="539"/>
      <c r="D117" s="540">
        <v>30089</v>
      </c>
      <c r="E117" s="541"/>
      <c r="F117" s="540">
        <f t="shared" si="6"/>
        <v>39359</v>
      </c>
      <c r="G117" s="542">
        <f t="shared" si="5"/>
        <v>28275</v>
      </c>
      <c r="H117" s="543">
        <v>866</v>
      </c>
    </row>
    <row r="118" spans="1:8" x14ac:dyDescent="0.2">
      <c r="A118" s="531">
        <v>171</v>
      </c>
      <c r="B118" s="547">
        <f t="shared" si="7"/>
        <v>12.78</v>
      </c>
      <c r="C118" s="539"/>
      <c r="D118" s="540">
        <v>30089</v>
      </c>
      <c r="E118" s="541"/>
      <c r="F118" s="540">
        <f t="shared" si="6"/>
        <v>39329</v>
      </c>
      <c r="G118" s="542">
        <f t="shared" si="5"/>
        <v>28253</v>
      </c>
      <c r="H118" s="543">
        <v>866</v>
      </c>
    </row>
    <row r="119" spans="1:8" x14ac:dyDescent="0.2">
      <c r="A119" s="531">
        <v>172</v>
      </c>
      <c r="B119" s="547">
        <f t="shared" si="7"/>
        <v>12.79</v>
      </c>
      <c r="C119" s="539"/>
      <c r="D119" s="540">
        <v>30089</v>
      </c>
      <c r="E119" s="541"/>
      <c r="F119" s="540">
        <f t="shared" si="6"/>
        <v>39299</v>
      </c>
      <c r="G119" s="542">
        <f t="shared" si="5"/>
        <v>28230</v>
      </c>
      <c r="H119" s="543">
        <v>866</v>
      </c>
    </row>
    <row r="120" spans="1:8" x14ac:dyDescent="0.2">
      <c r="A120" s="531">
        <v>173</v>
      </c>
      <c r="B120" s="547">
        <f t="shared" si="7"/>
        <v>12.8</v>
      </c>
      <c r="C120" s="539"/>
      <c r="D120" s="540">
        <v>30089</v>
      </c>
      <c r="E120" s="541"/>
      <c r="F120" s="540">
        <f t="shared" si="6"/>
        <v>39269</v>
      </c>
      <c r="G120" s="542">
        <f t="shared" si="5"/>
        <v>28208</v>
      </c>
      <c r="H120" s="543">
        <v>866</v>
      </c>
    </row>
    <row r="121" spans="1:8" x14ac:dyDescent="0.2">
      <c r="A121" s="531">
        <v>174</v>
      </c>
      <c r="B121" s="547">
        <f t="shared" si="7"/>
        <v>12.81</v>
      </c>
      <c r="C121" s="539"/>
      <c r="D121" s="540">
        <v>30089</v>
      </c>
      <c r="E121" s="541"/>
      <c r="F121" s="540">
        <f t="shared" si="6"/>
        <v>39239</v>
      </c>
      <c r="G121" s="542">
        <f t="shared" si="5"/>
        <v>28186</v>
      </c>
      <c r="H121" s="543">
        <v>866</v>
      </c>
    </row>
    <row r="122" spans="1:8" x14ac:dyDescent="0.2">
      <c r="A122" s="531">
        <v>175</v>
      </c>
      <c r="B122" s="547">
        <f t="shared" si="7"/>
        <v>12.82</v>
      </c>
      <c r="C122" s="539"/>
      <c r="D122" s="540">
        <v>30089</v>
      </c>
      <c r="E122" s="541"/>
      <c r="F122" s="540">
        <f t="shared" si="6"/>
        <v>39209</v>
      </c>
      <c r="G122" s="542">
        <f t="shared" si="5"/>
        <v>28164</v>
      </c>
      <c r="H122" s="543">
        <v>866</v>
      </c>
    </row>
    <row r="123" spans="1:8" x14ac:dyDescent="0.2">
      <c r="A123" s="531">
        <v>176</v>
      </c>
      <c r="B123" s="547">
        <f t="shared" si="7"/>
        <v>12.83</v>
      </c>
      <c r="C123" s="539"/>
      <c r="D123" s="540">
        <v>30089</v>
      </c>
      <c r="E123" s="541"/>
      <c r="F123" s="540">
        <f t="shared" si="6"/>
        <v>39179</v>
      </c>
      <c r="G123" s="542">
        <f t="shared" si="5"/>
        <v>28142</v>
      </c>
      <c r="H123" s="543">
        <v>866</v>
      </c>
    </row>
    <row r="124" spans="1:8" x14ac:dyDescent="0.2">
      <c r="A124" s="531">
        <v>177</v>
      </c>
      <c r="B124" s="547">
        <f t="shared" si="7"/>
        <v>12.84</v>
      </c>
      <c r="C124" s="539"/>
      <c r="D124" s="540">
        <v>30089</v>
      </c>
      <c r="E124" s="541"/>
      <c r="F124" s="540">
        <f t="shared" si="6"/>
        <v>39149</v>
      </c>
      <c r="G124" s="542">
        <f t="shared" si="5"/>
        <v>28121</v>
      </c>
      <c r="H124" s="543">
        <v>866</v>
      </c>
    </row>
    <row r="125" spans="1:8" x14ac:dyDescent="0.2">
      <c r="A125" s="531">
        <v>178</v>
      </c>
      <c r="B125" s="547">
        <f t="shared" si="7"/>
        <v>12.85</v>
      </c>
      <c r="C125" s="539"/>
      <c r="D125" s="540">
        <v>30089</v>
      </c>
      <c r="E125" s="541"/>
      <c r="F125" s="540">
        <f t="shared" si="6"/>
        <v>39120</v>
      </c>
      <c r="G125" s="542">
        <f t="shared" si="5"/>
        <v>28099</v>
      </c>
      <c r="H125" s="543">
        <v>866</v>
      </c>
    </row>
    <row r="126" spans="1:8" x14ac:dyDescent="0.2">
      <c r="A126" s="531">
        <v>179</v>
      </c>
      <c r="B126" s="547">
        <f t="shared" si="7"/>
        <v>12.86</v>
      </c>
      <c r="C126" s="539"/>
      <c r="D126" s="540">
        <v>30089</v>
      </c>
      <c r="E126" s="541"/>
      <c r="F126" s="540">
        <f t="shared" si="6"/>
        <v>39090</v>
      </c>
      <c r="G126" s="542">
        <f t="shared" si="5"/>
        <v>28077</v>
      </c>
      <c r="H126" s="543">
        <v>866</v>
      </c>
    </row>
    <row r="127" spans="1:8" x14ac:dyDescent="0.2">
      <c r="A127" s="531">
        <v>180</v>
      </c>
      <c r="B127" s="547">
        <f t="shared" si="7"/>
        <v>12.87</v>
      </c>
      <c r="C127" s="539"/>
      <c r="D127" s="540">
        <v>30089</v>
      </c>
      <c r="E127" s="541"/>
      <c r="F127" s="540">
        <f t="shared" si="6"/>
        <v>39060</v>
      </c>
      <c r="G127" s="542">
        <f t="shared" si="5"/>
        <v>28055</v>
      </c>
      <c r="H127" s="543">
        <v>866</v>
      </c>
    </row>
    <row r="128" spans="1:8" x14ac:dyDescent="0.2">
      <c r="A128" s="531">
        <v>181</v>
      </c>
      <c r="B128" s="547">
        <f t="shared" si="7"/>
        <v>12.88</v>
      </c>
      <c r="C128" s="539"/>
      <c r="D128" s="540">
        <v>30089</v>
      </c>
      <c r="E128" s="541"/>
      <c r="F128" s="540">
        <f t="shared" si="6"/>
        <v>39030</v>
      </c>
      <c r="G128" s="542">
        <f t="shared" si="5"/>
        <v>28033</v>
      </c>
      <c r="H128" s="543">
        <v>866</v>
      </c>
    </row>
    <row r="129" spans="1:8" x14ac:dyDescent="0.2">
      <c r="A129" s="531">
        <v>182</v>
      </c>
      <c r="B129" s="547">
        <f t="shared" si="7"/>
        <v>12.89</v>
      </c>
      <c r="C129" s="539"/>
      <c r="D129" s="540">
        <v>30089</v>
      </c>
      <c r="E129" s="541"/>
      <c r="F129" s="540">
        <f t="shared" si="6"/>
        <v>39001</v>
      </c>
      <c r="G129" s="542">
        <f t="shared" si="5"/>
        <v>28011</v>
      </c>
      <c r="H129" s="543">
        <v>866</v>
      </c>
    </row>
    <row r="130" spans="1:8" x14ac:dyDescent="0.2">
      <c r="A130" s="531">
        <v>183</v>
      </c>
      <c r="B130" s="547">
        <f t="shared" si="7"/>
        <v>12.9</v>
      </c>
      <c r="C130" s="539"/>
      <c r="D130" s="540">
        <v>30089</v>
      </c>
      <c r="E130" s="541"/>
      <c r="F130" s="540">
        <f t="shared" si="6"/>
        <v>38971</v>
      </c>
      <c r="G130" s="542">
        <f t="shared" si="5"/>
        <v>27990</v>
      </c>
      <c r="H130" s="543">
        <v>866</v>
      </c>
    </row>
    <row r="131" spans="1:8" x14ac:dyDescent="0.2">
      <c r="A131" s="531">
        <v>184</v>
      </c>
      <c r="B131" s="547">
        <f t="shared" si="7"/>
        <v>12.91</v>
      </c>
      <c r="C131" s="539"/>
      <c r="D131" s="540">
        <v>30089</v>
      </c>
      <c r="E131" s="541"/>
      <c r="F131" s="540">
        <f t="shared" si="6"/>
        <v>38942</v>
      </c>
      <c r="G131" s="542">
        <f t="shared" si="5"/>
        <v>27968</v>
      </c>
      <c r="H131" s="543">
        <v>866</v>
      </c>
    </row>
    <row r="132" spans="1:8" x14ac:dyDescent="0.2">
      <c r="A132" s="531">
        <v>185</v>
      </c>
      <c r="B132" s="547">
        <f t="shared" si="7"/>
        <v>12.92</v>
      </c>
      <c r="C132" s="539"/>
      <c r="D132" s="540">
        <v>30089</v>
      </c>
      <c r="E132" s="541"/>
      <c r="F132" s="540">
        <f t="shared" si="6"/>
        <v>38912</v>
      </c>
      <c r="G132" s="542">
        <f t="shared" si="5"/>
        <v>27946</v>
      </c>
      <c r="H132" s="543">
        <v>866</v>
      </c>
    </row>
    <row r="133" spans="1:8" x14ac:dyDescent="0.2">
      <c r="A133" s="531">
        <v>186</v>
      </c>
      <c r="B133" s="547">
        <f t="shared" si="7"/>
        <v>12.93</v>
      </c>
      <c r="C133" s="539"/>
      <c r="D133" s="540">
        <v>30089</v>
      </c>
      <c r="E133" s="541"/>
      <c r="F133" s="540">
        <f t="shared" si="6"/>
        <v>38883</v>
      </c>
      <c r="G133" s="542">
        <f t="shared" si="5"/>
        <v>27925</v>
      </c>
      <c r="H133" s="543">
        <v>866</v>
      </c>
    </row>
    <row r="134" spans="1:8" x14ac:dyDescent="0.2">
      <c r="A134" s="531">
        <v>187</v>
      </c>
      <c r="B134" s="547">
        <f t="shared" si="7"/>
        <v>12.94</v>
      </c>
      <c r="C134" s="539"/>
      <c r="D134" s="540">
        <v>30089</v>
      </c>
      <c r="E134" s="541"/>
      <c r="F134" s="540">
        <f t="shared" si="6"/>
        <v>38853</v>
      </c>
      <c r="G134" s="542">
        <f t="shared" si="5"/>
        <v>27903</v>
      </c>
      <c r="H134" s="543">
        <v>866</v>
      </c>
    </row>
    <row r="135" spans="1:8" x14ac:dyDescent="0.2">
      <c r="A135" s="531">
        <v>188</v>
      </c>
      <c r="B135" s="547">
        <f t="shared" si="7"/>
        <v>12.95</v>
      </c>
      <c r="C135" s="539"/>
      <c r="D135" s="540">
        <v>30089</v>
      </c>
      <c r="E135" s="541"/>
      <c r="F135" s="540">
        <f t="shared" si="6"/>
        <v>38824</v>
      </c>
      <c r="G135" s="542">
        <f t="shared" si="5"/>
        <v>27882</v>
      </c>
      <c r="H135" s="543">
        <v>866</v>
      </c>
    </row>
    <row r="136" spans="1:8" x14ac:dyDescent="0.2">
      <c r="A136" s="531">
        <v>189</v>
      </c>
      <c r="B136" s="547">
        <f t="shared" si="7"/>
        <v>12.96</v>
      </c>
      <c r="C136" s="539"/>
      <c r="D136" s="540">
        <v>30089</v>
      </c>
      <c r="E136" s="541"/>
      <c r="F136" s="540">
        <f t="shared" si="6"/>
        <v>38795</v>
      </c>
      <c r="G136" s="542">
        <f t="shared" si="5"/>
        <v>27860</v>
      </c>
      <c r="H136" s="543">
        <v>866</v>
      </c>
    </row>
    <row r="137" spans="1:8" x14ac:dyDescent="0.2">
      <c r="A137" s="531">
        <v>190</v>
      </c>
      <c r="B137" s="547">
        <f t="shared" si="7"/>
        <v>12.97</v>
      </c>
      <c r="C137" s="539"/>
      <c r="D137" s="540">
        <v>30089</v>
      </c>
      <c r="E137" s="541"/>
      <c r="F137" s="540">
        <f t="shared" si="6"/>
        <v>38766</v>
      </c>
      <c r="G137" s="542">
        <f t="shared" si="5"/>
        <v>27839</v>
      </c>
      <c r="H137" s="543">
        <v>866</v>
      </c>
    </row>
    <row r="138" spans="1:8" x14ac:dyDescent="0.2">
      <c r="A138" s="531">
        <v>191</v>
      </c>
      <c r="B138" s="547">
        <f t="shared" si="7"/>
        <v>12.98</v>
      </c>
      <c r="C138" s="539"/>
      <c r="D138" s="540">
        <v>30089</v>
      </c>
      <c r="E138" s="541"/>
      <c r="F138" s="540">
        <f t="shared" si="6"/>
        <v>38736</v>
      </c>
      <c r="G138" s="542">
        <f t="shared" si="5"/>
        <v>27817</v>
      </c>
      <c r="H138" s="543">
        <v>866</v>
      </c>
    </row>
    <row r="139" spans="1:8" x14ac:dyDescent="0.2">
      <c r="A139" s="531">
        <v>192</v>
      </c>
      <c r="B139" s="547">
        <f t="shared" si="7"/>
        <v>12.99</v>
      </c>
      <c r="C139" s="539"/>
      <c r="D139" s="540">
        <v>30089</v>
      </c>
      <c r="E139" s="541"/>
      <c r="F139" s="540">
        <f t="shared" si="6"/>
        <v>38707</v>
      </c>
      <c r="G139" s="542">
        <f t="shared" si="5"/>
        <v>27796</v>
      </c>
      <c r="H139" s="543">
        <v>866</v>
      </c>
    </row>
    <row r="140" spans="1:8" x14ac:dyDescent="0.2">
      <c r="A140" s="531">
        <v>193</v>
      </c>
      <c r="B140" s="547">
        <f t="shared" si="7"/>
        <v>13</v>
      </c>
      <c r="C140" s="539"/>
      <c r="D140" s="540">
        <v>30089</v>
      </c>
      <c r="E140" s="541"/>
      <c r="F140" s="540">
        <f t="shared" si="6"/>
        <v>38678</v>
      </c>
      <c r="G140" s="542">
        <f t="shared" si="5"/>
        <v>27774</v>
      </c>
      <c r="H140" s="543">
        <v>866</v>
      </c>
    </row>
    <row r="141" spans="1:8" x14ac:dyDescent="0.2">
      <c r="A141" s="531">
        <v>194</v>
      </c>
      <c r="B141" s="547">
        <f t="shared" si="7"/>
        <v>13.01</v>
      </c>
      <c r="C141" s="539"/>
      <c r="D141" s="540">
        <v>30089</v>
      </c>
      <c r="E141" s="541"/>
      <c r="F141" s="540">
        <f t="shared" si="6"/>
        <v>38649</v>
      </c>
      <c r="G141" s="542">
        <f t="shared" si="5"/>
        <v>27753</v>
      </c>
      <c r="H141" s="543">
        <v>866</v>
      </c>
    </row>
    <row r="142" spans="1:8" x14ac:dyDescent="0.2">
      <c r="A142" s="531">
        <v>195</v>
      </c>
      <c r="B142" s="547">
        <f t="shared" si="7"/>
        <v>13.02</v>
      </c>
      <c r="C142" s="539"/>
      <c r="D142" s="540">
        <v>30089</v>
      </c>
      <c r="E142" s="541"/>
      <c r="F142" s="540">
        <f t="shared" si="6"/>
        <v>38620</v>
      </c>
      <c r="G142" s="542">
        <f t="shared" si="5"/>
        <v>27732</v>
      </c>
      <c r="H142" s="543">
        <v>866</v>
      </c>
    </row>
    <row r="143" spans="1:8" x14ac:dyDescent="0.2">
      <c r="A143" s="531">
        <v>196</v>
      </c>
      <c r="B143" s="547">
        <f t="shared" si="7"/>
        <v>13.03</v>
      </c>
      <c r="C143" s="539"/>
      <c r="D143" s="540">
        <v>30089</v>
      </c>
      <c r="E143" s="541"/>
      <c r="F143" s="540">
        <f t="shared" si="6"/>
        <v>38591</v>
      </c>
      <c r="G143" s="542">
        <f t="shared" si="5"/>
        <v>27711</v>
      </c>
      <c r="H143" s="543">
        <v>866</v>
      </c>
    </row>
    <row r="144" spans="1:8" x14ac:dyDescent="0.2">
      <c r="A144" s="531">
        <v>197</v>
      </c>
      <c r="B144" s="547">
        <f t="shared" si="7"/>
        <v>13.04</v>
      </c>
      <c r="C144" s="539"/>
      <c r="D144" s="540">
        <v>30089</v>
      </c>
      <c r="E144" s="541"/>
      <c r="F144" s="540">
        <f t="shared" si="6"/>
        <v>38562</v>
      </c>
      <c r="G144" s="542">
        <f t="shared" ref="G144:G207" si="8">ROUND(12*(1/B144*D144),0)</f>
        <v>27689</v>
      </c>
      <c r="H144" s="543">
        <v>866</v>
      </c>
    </row>
    <row r="145" spans="1:8" x14ac:dyDescent="0.2">
      <c r="A145" s="531">
        <v>198</v>
      </c>
      <c r="B145" s="547">
        <f t="shared" si="7"/>
        <v>13.05</v>
      </c>
      <c r="C145" s="539"/>
      <c r="D145" s="540">
        <v>30089</v>
      </c>
      <c r="E145" s="541"/>
      <c r="F145" s="540">
        <f t="shared" si="6"/>
        <v>38533</v>
      </c>
      <c r="G145" s="542">
        <f t="shared" si="8"/>
        <v>27668</v>
      </c>
      <c r="H145" s="543">
        <v>866</v>
      </c>
    </row>
    <row r="146" spans="1:8" x14ac:dyDescent="0.2">
      <c r="A146" s="531">
        <v>199</v>
      </c>
      <c r="B146" s="547">
        <f t="shared" si="7"/>
        <v>13.06</v>
      </c>
      <c r="C146" s="539"/>
      <c r="D146" s="540">
        <v>30089</v>
      </c>
      <c r="E146" s="541"/>
      <c r="F146" s="540">
        <f t="shared" ref="F146:F209" si="9">ROUND(12*1.3614*(1/B146*D146)+H146,0)</f>
        <v>38504</v>
      </c>
      <c r="G146" s="542">
        <f t="shared" si="8"/>
        <v>27647</v>
      </c>
      <c r="H146" s="543">
        <v>866</v>
      </c>
    </row>
    <row r="147" spans="1:8" x14ac:dyDescent="0.2">
      <c r="A147" s="531">
        <v>200</v>
      </c>
      <c r="B147" s="547">
        <f t="shared" si="7"/>
        <v>13.07</v>
      </c>
      <c r="C147" s="539"/>
      <c r="D147" s="540">
        <v>30089</v>
      </c>
      <c r="E147" s="541"/>
      <c r="F147" s="540">
        <f t="shared" si="9"/>
        <v>38476</v>
      </c>
      <c r="G147" s="542">
        <f t="shared" si="8"/>
        <v>27626</v>
      </c>
      <c r="H147" s="543">
        <v>866</v>
      </c>
    </row>
    <row r="148" spans="1:8" x14ac:dyDescent="0.2">
      <c r="A148" s="531">
        <v>201</v>
      </c>
      <c r="B148" s="547">
        <f t="shared" si="7"/>
        <v>13.08</v>
      </c>
      <c r="C148" s="539"/>
      <c r="D148" s="540">
        <v>30089</v>
      </c>
      <c r="E148" s="541"/>
      <c r="F148" s="540">
        <f t="shared" si="9"/>
        <v>38447</v>
      </c>
      <c r="G148" s="542">
        <f t="shared" si="8"/>
        <v>27605</v>
      </c>
      <c r="H148" s="543">
        <v>866</v>
      </c>
    </row>
    <row r="149" spans="1:8" x14ac:dyDescent="0.2">
      <c r="A149" s="531">
        <v>202</v>
      </c>
      <c r="B149" s="547">
        <f t="shared" si="7"/>
        <v>13.09</v>
      </c>
      <c r="C149" s="539"/>
      <c r="D149" s="540">
        <v>30089</v>
      </c>
      <c r="E149" s="541"/>
      <c r="F149" s="540">
        <f t="shared" si="9"/>
        <v>38418</v>
      </c>
      <c r="G149" s="542">
        <f t="shared" si="8"/>
        <v>27583</v>
      </c>
      <c r="H149" s="543">
        <v>866</v>
      </c>
    </row>
    <row r="150" spans="1:8" x14ac:dyDescent="0.2">
      <c r="A150" s="531">
        <v>203</v>
      </c>
      <c r="B150" s="547">
        <f t="shared" si="7"/>
        <v>13.1</v>
      </c>
      <c r="C150" s="539"/>
      <c r="D150" s="540">
        <v>30089</v>
      </c>
      <c r="E150" s="541"/>
      <c r="F150" s="540">
        <f t="shared" si="9"/>
        <v>38390</v>
      </c>
      <c r="G150" s="542">
        <f t="shared" si="8"/>
        <v>27562</v>
      </c>
      <c r="H150" s="543">
        <v>866</v>
      </c>
    </row>
    <row r="151" spans="1:8" x14ac:dyDescent="0.2">
      <c r="A151" s="531">
        <v>204</v>
      </c>
      <c r="B151" s="547">
        <f t="shared" si="7"/>
        <v>13.11</v>
      </c>
      <c r="C151" s="539"/>
      <c r="D151" s="540">
        <v>30089</v>
      </c>
      <c r="E151" s="541"/>
      <c r="F151" s="540">
        <f t="shared" si="9"/>
        <v>38361</v>
      </c>
      <c r="G151" s="542">
        <f t="shared" si="8"/>
        <v>27541</v>
      </c>
      <c r="H151" s="543">
        <v>866</v>
      </c>
    </row>
    <row r="152" spans="1:8" x14ac:dyDescent="0.2">
      <c r="A152" s="531">
        <v>205</v>
      </c>
      <c r="B152" s="547">
        <f t="shared" si="7"/>
        <v>13.12</v>
      </c>
      <c r="C152" s="539"/>
      <c r="D152" s="540">
        <v>30089</v>
      </c>
      <c r="E152" s="541"/>
      <c r="F152" s="540">
        <f t="shared" si="9"/>
        <v>38332</v>
      </c>
      <c r="G152" s="542">
        <f t="shared" si="8"/>
        <v>27520</v>
      </c>
      <c r="H152" s="543">
        <v>866</v>
      </c>
    </row>
    <row r="153" spans="1:8" x14ac:dyDescent="0.2">
      <c r="A153" s="531">
        <v>206</v>
      </c>
      <c r="B153" s="547">
        <f t="shared" si="7"/>
        <v>13.13</v>
      </c>
      <c r="C153" s="539"/>
      <c r="D153" s="540">
        <v>30089</v>
      </c>
      <c r="E153" s="541"/>
      <c r="F153" s="540">
        <f t="shared" si="9"/>
        <v>38304</v>
      </c>
      <c r="G153" s="542">
        <f t="shared" si="8"/>
        <v>27499</v>
      </c>
      <c r="H153" s="543">
        <v>866</v>
      </c>
    </row>
    <row r="154" spans="1:8" x14ac:dyDescent="0.2">
      <c r="A154" s="531">
        <v>207</v>
      </c>
      <c r="B154" s="547">
        <f t="shared" si="7"/>
        <v>13.14</v>
      </c>
      <c r="C154" s="539"/>
      <c r="D154" s="540">
        <v>30089</v>
      </c>
      <c r="E154" s="541"/>
      <c r="F154" s="540">
        <f t="shared" si="9"/>
        <v>38275</v>
      </c>
      <c r="G154" s="542">
        <f t="shared" si="8"/>
        <v>27479</v>
      </c>
      <c r="H154" s="543">
        <v>866</v>
      </c>
    </row>
    <row r="155" spans="1:8" x14ac:dyDescent="0.2">
      <c r="A155" s="531">
        <v>208</v>
      </c>
      <c r="B155" s="547">
        <f t="shared" si="7"/>
        <v>13.15</v>
      </c>
      <c r="C155" s="539"/>
      <c r="D155" s="540">
        <v>30089</v>
      </c>
      <c r="E155" s="541"/>
      <c r="F155" s="540">
        <f t="shared" si="9"/>
        <v>38247</v>
      </c>
      <c r="G155" s="542">
        <f t="shared" si="8"/>
        <v>27458</v>
      </c>
      <c r="H155" s="543">
        <v>866</v>
      </c>
    </row>
    <row r="156" spans="1:8" x14ac:dyDescent="0.2">
      <c r="A156" s="531">
        <v>209</v>
      </c>
      <c r="B156" s="547">
        <f t="shared" si="7"/>
        <v>13.16</v>
      </c>
      <c r="C156" s="539"/>
      <c r="D156" s="540">
        <v>30089</v>
      </c>
      <c r="E156" s="541"/>
      <c r="F156" s="540">
        <f t="shared" si="9"/>
        <v>38218</v>
      </c>
      <c r="G156" s="542">
        <f t="shared" si="8"/>
        <v>27437</v>
      </c>
      <c r="H156" s="543">
        <v>866</v>
      </c>
    </row>
    <row r="157" spans="1:8" x14ac:dyDescent="0.2">
      <c r="A157" s="544">
        <v>210</v>
      </c>
      <c r="B157" s="547">
        <f t="shared" si="7"/>
        <v>13.17</v>
      </c>
      <c r="C157" s="545"/>
      <c r="D157" s="540">
        <v>30089</v>
      </c>
      <c r="E157" s="546"/>
      <c r="F157" s="540">
        <f t="shared" si="9"/>
        <v>38190</v>
      </c>
      <c r="G157" s="542">
        <f t="shared" si="8"/>
        <v>27416</v>
      </c>
      <c r="H157" s="543">
        <v>866</v>
      </c>
    </row>
    <row r="158" spans="1:8" x14ac:dyDescent="0.2">
      <c r="A158" s="544">
        <v>211</v>
      </c>
      <c r="B158" s="547">
        <f>ROUND(0.0095*A158+11.18,2)</f>
        <v>13.18</v>
      </c>
      <c r="C158" s="545"/>
      <c r="D158" s="540">
        <v>30089</v>
      </c>
      <c r="E158" s="546"/>
      <c r="F158" s="540">
        <f t="shared" si="9"/>
        <v>38162</v>
      </c>
      <c r="G158" s="542">
        <f t="shared" si="8"/>
        <v>27395</v>
      </c>
      <c r="H158" s="543">
        <v>866</v>
      </c>
    </row>
    <row r="159" spans="1:8" x14ac:dyDescent="0.2">
      <c r="A159" s="544">
        <v>212</v>
      </c>
      <c r="B159" s="547">
        <f t="shared" ref="B159:B222" si="10">ROUND(0.0095*A159+11.18,2)</f>
        <v>13.19</v>
      </c>
      <c r="C159" s="545"/>
      <c r="D159" s="540">
        <v>30089</v>
      </c>
      <c r="E159" s="546"/>
      <c r="F159" s="540">
        <f t="shared" si="9"/>
        <v>38133</v>
      </c>
      <c r="G159" s="542">
        <f t="shared" si="8"/>
        <v>27374</v>
      </c>
      <c r="H159" s="543">
        <v>866</v>
      </c>
    </row>
    <row r="160" spans="1:8" x14ac:dyDescent="0.2">
      <c r="A160" s="531">
        <v>213</v>
      </c>
      <c r="B160" s="538">
        <f t="shared" si="10"/>
        <v>13.2</v>
      </c>
      <c r="C160" s="539"/>
      <c r="D160" s="540">
        <v>30089</v>
      </c>
      <c r="E160" s="541"/>
      <c r="F160" s="540">
        <f t="shared" si="9"/>
        <v>38105</v>
      </c>
      <c r="G160" s="542">
        <f t="shared" si="8"/>
        <v>27354</v>
      </c>
      <c r="H160" s="543">
        <v>866</v>
      </c>
    </row>
    <row r="161" spans="1:8" x14ac:dyDescent="0.2">
      <c r="A161" s="531">
        <v>214</v>
      </c>
      <c r="B161" s="538">
        <f t="shared" si="10"/>
        <v>13.21</v>
      </c>
      <c r="C161" s="539"/>
      <c r="D161" s="540">
        <v>30089</v>
      </c>
      <c r="E161" s="541"/>
      <c r="F161" s="540">
        <f t="shared" si="9"/>
        <v>38077</v>
      </c>
      <c r="G161" s="542">
        <f t="shared" si="8"/>
        <v>27333</v>
      </c>
      <c r="H161" s="543">
        <v>866</v>
      </c>
    </row>
    <row r="162" spans="1:8" x14ac:dyDescent="0.2">
      <c r="A162" s="531">
        <v>215</v>
      </c>
      <c r="B162" s="538">
        <f t="shared" si="10"/>
        <v>13.22</v>
      </c>
      <c r="C162" s="539"/>
      <c r="D162" s="540">
        <v>30089</v>
      </c>
      <c r="E162" s="541"/>
      <c r="F162" s="540">
        <f t="shared" si="9"/>
        <v>38049</v>
      </c>
      <c r="G162" s="542">
        <f t="shared" si="8"/>
        <v>27312</v>
      </c>
      <c r="H162" s="543">
        <v>866</v>
      </c>
    </row>
    <row r="163" spans="1:8" x14ac:dyDescent="0.2">
      <c r="A163" s="531">
        <v>216</v>
      </c>
      <c r="B163" s="538">
        <f t="shared" si="10"/>
        <v>13.23</v>
      </c>
      <c r="C163" s="539"/>
      <c r="D163" s="540">
        <v>30089</v>
      </c>
      <c r="E163" s="541"/>
      <c r="F163" s="540">
        <f t="shared" si="9"/>
        <v>38021</v>
      </c>
      <c r="G163" s="542">
        <f t="shared" si="8"/>
        <v>27292</v>
      </c>
      <c r="H163" s="543">
        <v>866</v>
      </c>
    </row>
    <row r="164" spans="1:8" x14ac:dyDescent="0.2">
      <c r="A164" s="531">
        <v>217</v>
      </c>
      <c r="B164" s="538">
        <f t="shared" si="10"/>
        <v>13.24</v>
      </c>
      <c r="C164" s="539"/>
      <c r="D164" s="540">
        <v>30089</v>
      </c>
      <c r="E164" s="541"/>
      <c r="F164" s="540">
        <f t="shared" si="9"/>
        <v>37993</v>
      </c>
      <c r="G164" s="542">
        <f t="shared" si="8"/>
        <v>27271</v>
      </c>
      <c r="H164" s="543">
        <v>866</v>
      </c>
    </row>
    <row r="165" spans="1:8" x14ac:dyDescent="0.2">
      <c r="A165" s="531">
        <v>218</v>
      </c>
      <c r="B165" s="538">
        <f t="shared" si="10"/>
        <v>13.25</v>
      </c>
      <c r="C165" s="539"/>
      <c r="D165" s="540">
        <v>30089</v>
      </c>
      <c r="E165" s="541"/>
      <c r="F165" s="540">
        <f t="shared" si="9"/>
        <v>37965</v>
      </c>
      <c r="G165" s="542">
        <f t="shared" si="8"/>
        <v>27250</v>
      </c>
      <c r="H165" s="543">
        <v>866</v>
      </c>
    </row>
    <row r="166" spans="1:8" x14ac:dyDescent="0.2">
      <c r="A166" s="531">
        <v>219</v>
      </c>
      <c r="B166" s="538">
        <f t="shared" si="10"/>
        <v>13.26</v>
      </c>
      <c r="C166" s="539"/>
      <c r="D166" s="540">
        <v>30089</v>
      </c>
      <c r="E166" s="541"/>
      <c r="F166" s="540">
        <f t="shared" si="9"/>
        <v>37937</v>
      </c>
      <c r="G166" s="542">
        <f t="shared" si="8"/>
        <v>27230</v>
      </c>
      <c r="H166" s="543">
        <v>866</v>
      </c>
    </row>
    <row r="167" spans="1:8" x14ac:dyDescent="0.2">
      <c r="A167" s="531">
        <v>220</v>
      </c>
      <c r="B167" s="538">
        <f t="shared" si="10"/>
        <v>13.27</v>
      </c>
      <c r="C167" s="539"/>
      <c r="D167" s="540">
        <v>30089</v>
      </c>
      <c r="E167" s="541"/>
      <c r="F167" s="540">
        <f t="shared" si="9"/>
        <v>37909</v>
      </c>
      <c r="G167" s="542">
        <f t="shared" si="8"/>
        <v>27209</v>
      </c>
      <c r="H167" s="543">
        <v>866</v>
      </c>
    </row>
    <row r="168" spans="1:8" x14ac:dyDescent="0.2">
      <c r="A168" s="531">
        <v>221</v>
      </c>
      <c r="B168" s="538">
        <f t="shared" si="10"/>
        <v>13.28</v>
      </c>
      <c r="C168" s="539"/>
      <c r="D168" s="540">
        <v>30089</v>
      </c>
      <c r="E168" s="541"/>
      <c r="F168" s="540">
        <f t="shared" si="9"/>
        <v>37881</v>
      </c>
      <c r="G168" s="542">
        <f t="shared" si="8"/>
        <v>27189</v>
      </c>
      <c r="H168" s="543">
        <v>866</v>
      </c>
    </row>
    <row r="169" spans="1:8" x14ac:dyDescent="0.2">
      <c r="A169" s="531">
        <v>222</v>
      </c>
      <c r="B169" s="538">
        <f t="shared" si="10"/>
        <v>13.29</v>
      </c>
      <c r="C169" s="539"/>
      <c r="D169" s="540">
        <v>30089</v>
      </c>
      <c r="E169" s="541"/>
      <c r="F169" s="540">
        <f t="shared" si="9"/>
        <v>37853</v>
      </c>
      <c r="G169" s="542">
        <f t="shared" si="8"/>
        <v>27168</v>
      </c>
      <c r="H169" s="543">
        <v>866</v>
      </c>
    </row>
    <row r="170" spans="1:8" x14ac:dyDescent="0.2">
      <c r="A170" s="531">
        <v>223</v>
      </c>
      <c r="B170" s="538">
        <f t="shared" si="10"/>
        <v>13.3</v>
      </c>
      <c r="C170" s="539"/>
      <c r="D170" s="540">
        <v>30089</v>
      </c>
      <c r="E170" s="541"/>
      <c r="F170" s="540">
        <f t="shared" si="9"/>
        <v>37825</v>
      </c>
      <c r="G170" s="542">
        <f t="shared" si="8"/>
        <v>27148</v>
      </c>
      <c r="H170" s="543">
        <v>866</v>
      </c>
    </row>
    <row r="171" spans="1:8" x14ac:dyDescent="0.2">
      <c r="A171" s="531">
        <v>224</v>
      </c>
      <c r="B171" s="538">
        <f t="shared" si="10"/>
        <v>13.31</v>
      </c>
      <c r="C171" s="539"/>
      <c r="D171" s="540">
        <v>30089</v>
      </c>
      <c r="E171" s="541"/>
      <c r="F171" s="540">
        <f t="shared" si="9"/>
        <v>37797</v>
      </c>
      <c r="G171" s="542">
        <f t="shared" si="8"/>
        <v>27128</v>
      </c>
      <c r="H171" s="543">
        <v>866</v>
      </c>
    </row>
    <row r="172" spans="1:8" x14ac:dyDescent="0.2">
      <c r="A172" s="531">
        <v>225</v>
      </c>
      <c r="B172" s="538">
        <f t="shared" si="10"/>
        <v>13.32</v>
      </c>
      <c r="C172" s="539"/>
      <c r="D172" s="540">
        <v>30089</v>
      </c>
      <c r="E172" s="541"/>
      <c r="F172" s="540">
        <f t="shared" si="9"/>
        <v>37770</v>
      </c>
      <c r="G172" s="542">
        <f t="shared" si="8"/>
        <v>27107</v>
      </c>
      <c r="H172" s="543">
        <v>866</v>
      </c>
    </row>
    <row r="173" spans="1:8" x14ac:dyDescent="0.2">
      <c r="A173" s="531">
        <v>226</v>
      </c>
      <c r="B173" s="538">
        <f t="shared" si="10"/>
        <v>13.33</v>
      </c>
      <c r="C173" s="539"/>
      <c r="D173" s="540">
        <v>30089</v>
      </c>
      <c r="E173" s="541"/>
      <c r="F173" s="540">
        <f t="shared" si="9"/>
        <v>37742</v>
      </c>
      <c r="G173" s="542">
        <f t="shared" si="8"/>
        <v>27087</v>
      </c>
      <c r="H173" s="543">
        <v>866</v>
      </c>
    </row>
    <row r="174" spans="1:8" x14ac:dyDescent="0.2">
      <c r="A174" s="531">
        <v>227</v>
      </c>
      <c r="B174" s="538">
        <f t="shared" si="10"/>
        <v>13.34</v>
      </c>
      <c r="C174" s="539"/>
      <c r="D174" s="540">
        <v>30089</v>
      </c>
      <c r="E174" s="541"/>
      <c r="F174" s="540">
        <f t="shared" si="9"/>
        <v>37714</v>
      </c>
      <c r="G174" s="542">
        <f t="shared" si="8"/>
        <v>27067</v>
      </c>
      <c r="H174" s="543">
        <v>866</v>
      </c>
    </row>
    <row r="175" spans="1:8" x14ac:dyDescent="0.2">
      <c r="A175" s="531">
        <v>228</v>
      </c>
      <c r="B175" s="538">
        <f t="shared" si="10"/>
        <v>13.35</v>
      </c>
      <c r="C175" s="539"/>
      <c r="D175" s="540">
        <v>30089</v>
      </c>
      <c r="E175" s="541"/>
      <c r="F175" s="540">
        <f t="shared" si="9"/>
        <v>37687</v>
      </c>
      <c r="G175" s="542">
        <f t="shared" si="8"/>
        <v>27046</v>
      </c>
      <c r="H175" s="543">
        <v>866</v>
      </c>
    </row>
    <row r="176" spans="1:8" x14ac:dyDescent="0.2">
      <c r="A176" s="531">
        <v>229</v>
      </c>
      <c r="B176" s="538">
        <f t="shared" si="10"/>
        <v>13.36</v>
      </c>
      <c r="C176" s="539"/>
      <c r="D176" s="540">
        <v>30089</v>
      </c>
      <c r="E176" s="541"/>
      <c r="F176" s="540">
        <f t="shared" si="9"/>
        <v>37659</v>
      </c>
      <c r="G176" s="542">
        <f t="shared" si="8"/>
        <v>27026</v>
      </c>
      <c r="H176" s="543">
        <v>866</v>
      </c>
    </row>
    <row r="177" spans="1:8" x14ac:dyDescent="0.2">
      <c r="A177" s="531">
        <v>230</v>
      </c>
      <c r="B177" s="538">
        <f t="shared" si="10"/>
        <v>13.37</v>
      </c>
      <c r="C177" s="539"/>
      <c r="D177" s="540">
        <v>30089</v>
      </c>
      <c r="E177" s="541"/>
      <c r="F177" s="540">
        <f t="shared" si="9"/>
        <v>37632</v>
      </c>
      <c r="G177" s="542">
        <f t="shared" si="8"/>
        <v>27006</v>
      </c>
      <c r="H177" s="543">
        <v>866</v>
      </c>
    </row>
    <row r="178" spans="1:8" x14ac:dyDescent="0.2">
      <c r="A178" s="531">
        <v>231</v>
      </c>
      <c r="B178" s="538">
        <f t="shared" si="10"/>
        <v>13.37</v>
      </c>
      <c r="C178" s="539"/>
      <c r="D178" s="540">
        <v>30089</v>
      </c>
      <c r="E178" s="541"/>
      <c r="F178" s="540">
        <f t="shared" si="9"/>
        <v>37632</v>
      </c>
      <c r="G178" s="542">
        <f t="shared" si="8"/>
        <v>27006</v>
      </c>
      <c r="H178" s="543">
        <v>866</v>
      </c>
    </row>
    <row r="179" spans="1:8" x14ac:dyDescent="0.2">
      <c r="A179" s="531">
        <v>232</v>
      </c>
      <c r="B179" s="538">
        <f t="shared" si="10"/>
        <v>13.38</v>
      </c>
      <c r="C179" s="539"/>
      <c r="D179" s="540">
        <v>30089</v>
      </c>
      <c r="E179" s="541"/>
      <c r="F179" s="540">
        <f t="shared" si="9"/>
        <v>37604</v>
      </c>
      <c r="G179" s="542">
        <f t="shared" si="8"/>
        <v>26986</v>
      </c>
      <c r="H179" s="543">
        <v>866</v>
      </c>
    </row>
    <row r="180" spans="1:8" x14ac:dyDescent="0.2">
      <c r="A180" s="531">
        <v>233</v>
      </c>
      <c r="B180" s="538">
        <f t="shared" si="10"/>
        <v>13.39</v>
      </c>
      <c r="C180" s="539"/>
      <c r="D180" s="540">
        <v>30089</v>
      </c>
      <c r="E180" s="541"/>
      <c r="F180" s="540">
        <f t="shared" si="9"/>
        <v>37577</v>
      </c>
      <c r="G180" s="542">
        <f t="shared" si="8"/>
        <v>26965</v>
      </c>
      <c r="H180" s="543">
        <v>866</v>
      </c>
    </row>
    <row r="181" spans="1:8" x14ac:dyDescent="0.2">
      <c r="A181" s="531">
        <v>234</v>
      </c>
      <c r="B181" s="538">
        <f t="shared" si="10"/>
        <v>13.4</v>
      </c>
      <c r="C181" s="539"/>
      <c r="D181" s="540">
        <v>30089</v>
      </c>
      <c r="E181" s="541"/>
      <c r="F181" s="540">
        <f t="shared" si="9"/>
        <v>37549</v>
      </c>
      <c r="G181" s="542">
        <f t="shared" si="8"/>
        <v>26945</v>
      </c>
      <c r="H181" s="543">
        <v>866</v>
      </c>
    </row>
    <row r="182" spans="1:8" x14ac:dyDescent="0.2">
      <c r="A182" s="531">
        <v>235</v>
      </c>
      <c r="B182" s="538">
        <f t="shared" si="10"/>
        <v>13.41</v>
      </c>
      <c r="C182" s="539"/>
      <c r="D182" s="540">
        <v>30089</v>
      </c>
      <c r="E182" s="541"/>
      <c r="F182" s="540">
        <f t="shared" si="9"/>
        <v>37522</v>
      </c>
      <c r="G182" s="542">
        <f t="shared" si="8"/>
        <v>26925</v>
      </c>
      <c r="H182" s="543">
        <v>866</v>
      </c>
    </row>
    <row r="183" spans="1:8" x14ac:dyDescent="0.2">
      <c r="A183" s="531">
        <v>236</v>
      </c>
      <c r="B183" s="538">
        <f t="shared" si="10"/>
        <v>13.42</v>
      </c>
      <c r="C183" s="539"/>
      <c r="D183" s="540">
        <v>30089</v>
      </c>
      <c r="E183" s="541"/>
      <c r="F183" s="540">
        <f t="shared" si="9"/>
        <v>37495</v>
      </c>
      <c r="G183" s="542">
        <f t="shared" si="8"/>
        <v>26905</v>
      </c>
      <c r="H183" s="543">
        <v>866</v>
      </c>
    </row>
    <row r="184" spans="1:8" x14ac:dyDescent="0.2">
      <c r="A184" s="531">
        <v>237</v>
      </c>
      <c r="B184" s="538">
        <f t="shared" si="10"/>
        <v>13.43</v>
      </c>
      <c r="C184" s="539"/>
      <c r="D184" s="540">
        <v>30089</v>
      </c>
      <c r="E184" s="541"/>
      <c r="F184" s="540">
        <f t="shared" si="9"/>
        <v>37467</v>
      </c>
      <c r="G184" s="542">
        <f t="shared" si="8"/>
        <v>26885</v>
      </c>
      <c r="H184" s="543">
        <v>866</v>
      </c>
    </row>
    <row r="185" spans="1:8" x14ac:dyDescent="0.2">
      <c r="A185" s="531">
        <v>238</v>
      </c>
      <c r="B185" s="538">
        <f t="shared" si="10"/>
        <v>13.44</v>
      </c>
      <c r="C185" s="539"/>
      <c r="D185" s="540">
        <v>30089</v>
      </c>
      <c r="E185" s="541"/>
      <c r="F185" s="540">
        <f t="shared" si="9"/>
        <v>37440</v>
      </c>
      <c r="G185" s="542">
        <f t="shared" si="8"/>
        <v>26865</v>
      </c>
      <c r="H185" s="543">
        <v>866</v>
      </c>
    </row>
    <row r="186" spans="1:8" x14ac:dyDescent="0.2">
      <c r="A186" s="531">
        <v>239</v>
      </c>
      <c r="B186" s="538">
        <f t="shared" si="10"/>
        <v>13.45</v>
      </c>
      <c r="C186" s="539"/>
      <c r="D186" s="540">
        <v>30089</v>
      </c>
      <c r="E186" s="541"/>
      <c r="F186" s="540">
        <f t="shared" si="9"/>
        <v>37413</v>
      </c>
      <c r="G186" s="542">
        <f t="shared" si="8"/>
        <v>26845</v>
      </c>
      <c r="H186" s="543">
        <v>866</v>
      </c>
    </row>
    <row r="187" spans="1:8" x14ac:dyDescent="0.2">
      <c r="A187" s="531">
        <v>240</v>
      </c>
      <c r="B187" s="538">
        <f t="shared" si="10"/>
        <v>13.46</v>
      </c>
      <c r="C187" s="539"/>
      <c r="D187" s="540">
        <v>30089</v>
      </c>
      <c r="E187" s="541"/>
      <c r="F187" s="540">
        <f t="shared" si="9"/>
        <v>37386</v>
      </c>
      <c r="G187" s="542">
        <f t="shared" si="8"/>
        <v>26825</v>
      </c>
      <c r="H187" s="543">
        <v>866</v>
      </c>
    </row>
    <row r="188" spans="1:8" x14ac:dyDescent="0.2">
      <c r="A188" s="531">
        <v>241</v>
      </c>
      <c r="B188" s="538">
        <f t="shared" si="10"/>
        <v>13.47</v>
      </c>
      <c r="C188" s="539"/>
      <c r="D188" s="540">
        <v>30089</v>
      </c>
      <c r="E188" s="541"/>
      <c r="F188" s="540">
        <f t="shared" si="9"/>
        <v>37359</v>
      </c>
      <c r="G188" s="542">
        <f t="shared" si="8"/>
        <v>26805</v>
      </c>
      <c r="H188" s="543">
        <v>866</v>
      </c>
    </row>
    <row r="189" spans="1:8" x14ac:dyDescent="0.2">
      <c r="A189" s="531">
        <v>242</v>
      </c>
      <c r="B189" s="538">
        <f t="shared" si="10"/>
        <v>13.48</v>
      </c>
      <c r="C189" s="539"/>
      <c r="D189" s="540">
        <v>30089</v>
      </c>
      <c r="E189" s="541"/>
      <c r="F189" s="540">
        <f t="shared" si="9"/>
        <v>37332</v>
      </c>
      <c r="G189" s="542">
        <f t="shared" si="8"/>
        <v>26785</v>
      </c>
      <c r="H189" s="543">
        <v>866</v>
      </c>
    </row>
    <row r="190" spans="1:8" x14ac:dyDescent="0.2">
      <c r="A190" s="531">
        <v>243</v>
      </c>
      <c r="B190" s="538">
        <f t="shared" si="10"/>
        <v>13.49</v>
      </c>
      <c r="C190" s="539"/>
      <c r="D190" s="540">
        <v>30089</v>
      </c>
      <c r="E190" s="541"/>
      <c r="F190" s="540">
        <f t="shared" si="9"/>
        <v>37305</v>
      </c>
      <c r="G190" s="542">
        <f t="shared" si="8"/>
        <v>26766</v>
      </c>
      <c r="H190" s="543">
        <v>866</v>
      </c>
    </row>
    <row r="191" spans="1:8" x14ac:dyDescent="0.2">
      <c r="A191" s="531">
        <v>244</v>
      </c>
      <c r="B191" s="538">
        <f t="shared" si="10"/>
        <v>13.5</v>
      </c>
      <c r="C191" s="539"/>
      <c r="D191" s="540">
        <v>30089</v>
      </c>
      <c r="E191" s="541"/>
      <c r="F191" s="540">
        <f t="shared" si="9"/>
        <v>37278</v>
      </c>
      <c r="G191" s="542">
        <f t="shared" si="8"/>
        <v>26746</v>
      </c>
      <c r="H191" s="543">
        <v>866</v>
      </c>
    </row>
    <row r="192" spans="1:8" x14ac:dyDescent="0.2">
      <c r="A192" s="531">
        <v>245</v>
      </c>
      <c r="B192" s="538">
        <f t="shared" si="10"/>
        <v>13.51</v>
      </c>
      <c r="C192" s="539"/>
      <c r="D192" s="540">
        <v>30089</v>
      </c>
      <c r="E192" s="541"/>
      <c r="F192" s="540">
        <f t="shared" si="9"/>
        <v>37251</v>
      </c>
      <c r="G192" s="542">
        <f t="shared" si="8"/>
        <v>26726</v>
      </c>
      <c r="H192" s="543">
        <v>866</v>
      </c>
    </row>
    <row r="193" spans="1:8" x14ac:dyDescent="0.2">
      <c r="A193" s="531">
        <v>246</v>
      </c>
      <c r="B193" s="538">
        <f t="shared" si="10"/>
        <v>13.52</v>
      </c>
      <c r="C193" s="539"/>
      <c r="D193" s="540">
        <v>30089</v>
      </c>
      <c r="E193" s="541"/>
      <c r="F193" s="540">
        <f t="shared" si="9"/>
        <v>37224</v>
      </c>
      <c r="G193" s="542">
        <f t="shared" si="8"/>
        <v>26706</v>
      </c>
      <c r="H193" s="543">
        <v>866</v>
      </c>
    </row>
    <row r="194" spans="1:8" x14ac:dyDescent="0.2">
      <c r="A194" s="531">
        <v>247</v>
      </c>
      <c r="B194" s="538">
        <f t="shared" si="10"/>
        <v>13.53</v>
      </c>
      <c r="C194" s="539"/>
      <c r="D194" s="540">
        <v>30089</v>
      </c>
      <c r="E194" s="541"/>
      <c r="F194" s="540">
        <f t="shared" si="9"/>
        <v>37197</v>
      </c>
      <c r="G194" s="542">
        <f t="shared" si="8"/>
        <v>26686</v>
      </c>
      <c r="H194" s="543">
        <v>866</v>
      </c>
    </row>
    <row r="195" spans="1:8" x14ac:dyDescent="0.2">
      <c r="A195" s="531">
        <v>248</v>
      </c>
      <c r="B195" s="538">
        <f t="shared" si="10"/>
        <v>13.54</v>
      </c>
      <c r="C195" s="539"/>
      <c r="D195" s="540">
        <v>30089</v>
      </c>
      <c r="E195" s="541"/>
      <c r="F195" s="540">
        <f t="shared" si="9"/>
        <v>37170</v>
      </c>
      <c r="G195" s="542">
        <f t="shared" si="8"/>
        <v>26667</v>
      </c>
      <c r="H195" s="543">
        <v>866</v>
      </c>
    </row>
    <row r="196" spans="1:8" x14ac:dyDescent="0.2">
      <c r="A196" s="531">
        <v>249</v>
      </c>
      <c r="B196" s="538">
        <f t="shared" si="10"/>
        <v>13.55</v>
      </c>
      <c r="C196" s="539"/>
      <c r="D196" s="540">
        <v>30089</v>
      </c>
      <c r="E196" s="541"/>
      <c r="F196" s="540">
        <f t="shared" si="9"/>
        <v>37143</v>
      </c>
      <c r="G196" s="542">
        <f t="shared" si="8"/>
        <v>26647</v>
      </c>
      <c r="H196" s="543">
        <v>866</v>
      </c>
    </row>
    <row r="197" spans="1:8" x14ac:dyDescent="0.2">
      <c r="A197" s="531">
        <v>250</v>
      </c>
      <c r="B197" s="538">
        <f t="shared" si="10"/>
        <v>13.56</v>
      </c>
      <c r="C197" s="539"/>
      <c r="D197" s="540">
        <v>30089</v>
      </c>
      <c r="E197" s="541"/>
      <c r="F197" s="540">
        <f t="shared" si="9"/>
        <v>37117</v>
      </c>
      <c r="G197" s="542">
        <f t="shared" si="8"/>
        <v>26627</v>
      </c>
      <c r="H197" s="543">
        <v>866</v>
      </c>
    </row>
    <row r="198" spans="1:8" x14ac:dyDescent="0.2">
      <c r="A198" s="531">
        <v>251</v>
      </c>
      <c r="B198" s="538">
        <f t="shared" si="10"/>
        <v>13.56</v>
      </c>
      <c r="C198" s="539"/>
      <c r="D198" s="540">
        <v>30089</v>
      </c>
      <c r="E198" s="541"/>
      <c r="F198" s="540">
        <f t="shared" si="9"/>
        <v>37117</v>
      </c>
      <c r="G198" s="542">
        <f t="shared" si="8"/>
        <v>26627</v>
      </c>
      <c r="H198" s="543">
        <v>866</v>
      </c>
    </row>
    <row r="199" spans="1:8" x14ac:dyDescent="0.2">
      <c r="A199" s="531">
        <v>252</v>
      </c>
      <c r="B199" s="538">
        <f t="shared" si="10"/>
        <v>13.57</v>
      </c>
      <c r="C199" s="539"/>
      <c r="D199" s="540">
        <v>30089</v>
      </c>
      <c r="E199" s="541"/>
      <c r="F199" s="540">
        <f t="shared" si="9"/>
        <v>37090</v>
      </c>
      <c r="G199" s="542">
        <f t="shared" si="8"/>
        <v>26608</v>
      </c>
      <c r="H199" s="543">
        <v>866</v>
      </c>
    </row>
    <row r="200" spans="1:8" x14ac:dyDescent="0.2">
      <c r="A200" s="531">
        <v>253</v>
      </c>
      <c r="B200" s="538">
        <f t="shared" si="10"/>
        <v>13.58</v>
      </c>
      <c r="C200" s="539"/>
      <c r="D200" s="540">
        <v>30089</v>
      </c>
      <c r="E200" s="541"/>
      <c r="F200" s="540">
        <f t="shared" si="9"/>
        <v>37063</v>
      </c>
      <c r="G200" s="542">
        <f t="shared" si="8"/>
        <v>26588</v>
      </c>
      <c r="H200" s="543">
        <v>866</v>
      </c>
    </row>
    <row r="201" spans="1:8" x14ac:dyDescent="0.2">
      <c r="A201" s="531">
        <v>254</v>
      </c>
      <c r="B201" s="538">
        <f t="shared" si="10"/>
        <v>13.59</v>
      </c>
      <c r="C201" s="539"/>
      <c r="D201" s="540">
        <v>30089</v>
      </c>
      <c r="E201" s="541"/>
      <c r="F201" s="540">
        <f t="shared" si="9"/>
        <v>37037</v>
      </c>
      <c r="G201" s="542">
        <f t="shared" si="8"/>
        <v>26569</v>
      </c>
      <c r="H201" s="543">
        <v>866</v>
      </c>
    </row>
    <row r="202" spans="1:8" x14ac:dyDescent="0.2">
      <c r="A202" s="531">
        <v>255</v>
      </c>
      <c r="B202" s="538">
        <f t="shared" si="10"/>
        <v>13.6</v>
      </c>
      <c r="C202" s="539"/>
      <c r="D202" s="540">
        <v>30089</v>
      </c>
      <c r="E202" s="541"/>
      <c r="F202" s="540">
        <f t="shared" si="9"/>
        <v>37010</v>
      </c>
      <c r="G202" s="542">
        <f t="shared" si="8"/>
        <v>26549</v>
      </c>
      <c r="H202" s="543">
        <v>866</v>
      </c>
    </row>
    <row r="203" spans="1:8" x14ac:dyDescent="0.2">
      <c r="A203" s="531">
        <v>256</v>
      </c>
      <c r="B203" s="538">
        <f t="shared" si="10"/>
        <v>13.61</v>
      </c>
      <c r="C203" s="539"/>
      <c r="D203" s="540">
        <v>30089</v>
      </c>
      <c r="E203" s="541"/>
      <c r="F203" s="540">
        <f t="shared" si="9"/>
        <v>36983</v>
      </c>
      <c r="G203" s="542">
        <f t="shared" si="8"/>
        <v>26530</v>
      </c>
      <c r="H203" s="543">
        <v>866</v>
      </c>
    </row>
    <row r="204" spans="1:8" x14ac:dyDescent="0.2">
      <c r="A204" s="531">
        <v>257</v>
      </c>
      <c r="B204" s="538">
        <f t="shared" si="10"/>
        <v>13.62</v>
      </c>
      <c r="C204" s="539"/>
      <c r="D204" s="540">
        <v>30089</v>
      </c>
      <c r="E204" s="541"/>
      <c r="F204" s="540">
        <f t="shared" si="9"/>
        <v>36957</v>
      </c>
      <c r="G204" s="542">
        <f t="shared" si="8"/>
        <v>26510</v>
      </c>
      <c r="H204" s="543">
        <v>866</v>
      </c>
    </row>
    <row r="205" spans="1:8" x14ac:dyDescent="0.2">
      <c r="A205" s="531">
        <v>258</v>
      </c>
      <c r="B205" s="538">
        <f t="shared" si="10"/>
        <v>13.63</v>
      </c>
      <c r="C205" s="539"/>
      <c r="D205" s="540">
        <v>30089</v>
      </c>
      <c r="E205" s="541"/>
      <c r="F205" s="540">
        <f t="shared" si="9"/>
        <v>36930</v>
      </c>
      <c r="G205" s="542">
        <f t="shared" si="8"/>
        <v>26491</v>
      </c>
      <c r="H205" s="543">
        <v>866</v>
      </c>
    </row>
    <row r="206" spans="1:8" x14ac:dyDescent="0.2">
      <c r="A206" s="531">
        <v>259</v>
      </c>
      <c r="B206" s="538">
        <f t="shared" si="10"/>
        <v>13.64</v>
      </c>
      <c r="C206" s="539"/>
      <c r="D206" s="540">
        <v>30089</v>
      </c>
      <c r="E206" s="541"/>
      <c r="F206" s="540">
        <f t="shared" si="9"/>
        <v>36904</v>
      </c>
      <c r="G206" s="542">
        <f t="shared" si="8"/>
        <v>26471</v>
      </c>
      <c r="H206" s="543">
        <v>866</v>
      </c>
    </row>
    <row r="207" spans="1:8" x14ac:dyDescent="0.2">
      <c r="A207" s="531">
        <v>260</v>
      </c>
      <c r="B207" s="538">
        <f t="shared" si="10"/>
        <v>13.65</v>
      </c>
      <c r="C207" s="539"/>
      <c r="D207" s="540">
        <v>30089</v>
      </c>
      <c r="E207" s="541"/>
      <c r="F207" s="540">
        <f t="shared" si="9"/>
        <v>36878</v>
      </c>
      <c r="G207" s="542">
        <f t="shared" si="8"/>
        <v>26452</v>
      </c>
      <c r="H207" s="543">
        <v>866</v>
      </c>
    </row>
    <row r="208" spans="1:8" x14ac:dyDescent="0.2">
      <c r="A208" s="531">
        <v>261</v>
      </c>
      <c r="B208" s="538">
        <f t="shared" si="10"/>
        <v>13.66</v>
      </c>
      <c r="C208" s="539"/>
      <c r="D208" s="540">
        <v>30089</v>
      </c>
      <c r="E208" s="541"/>
      <c r="F208" s="540">
        <f t="shared" si="9"/>
        <v>36851</v>
      </c>
      <c r="G208" s="542">
        <f t="shared" ref="G208:G271" si="11">ROUND(12*(1/B208*D208),0)</f>
        <v>26433</v>
      </c>
      <c r="H208" s="543">
        <v>866</v>
      </c>
    </row>
    <row r="209" spans="1:8" x14ac:dyDescent="0.2">
      <c r="A209" s="531">
        <v>262</v>
      </c>
      <c r="B209" s="538">
        <f t="shared" si="10"/>
        <v>13.67</v>
      </c>
      <c r="C209" s="539"/>
      <c r="D209" s="540">
        <v>30089</v>
      </c>
      <c r="E209" s="541"/>
      <c r="F209" s="540">
        <f t="shared" si="9"/>
        <v>36825</v>
      </c>
      <c r="G209" s="542">
        <f t="shared" si="11"/>
        <v>26413</v>
      </c>
      <c r="H209" s="543">
        <v>866</v>
      </c>
    </row>
    <row r="210" spans="1:8" x14ac:dyDescent="0.2">
      <c r="A210" s="531">
        <v>263</v>
      </c>
      <c r="B210" s="538">
        <f t="shared" si="10"/>
        <v>13.68</v>
      </c>
      <c r="C210" s="539"/>
      <c r="D210" s="540">
        <v>30089</v>
      </c>
      <c r="E210" s="541"/>
      <c r="F210" s="540">
        <f t="shared" ref="F210:F273" si="12">ROUND(12*1.3614*(1/B210*D210)+H210,0)</f>
        <v>36799</v>
      </c>
      <c r="G210" s="542">
        <f t="shared" si="11"/>
        <v>26394</v>
      </c>
      <c r="H210" s="543">
        <v>866</v>
      </c>
    </row>
    <row r="211" spans="1:8" x14ac:dyDescent="0.2">
      <c r="A211" s="531">
        <v>264</v>
      </c>
      <c r="B211" s="538">
        <f t="shared" si="10"/>
        <v>13.69</v>
      </c>
      <c r="C211" s="539"/>
      <c r="D211" s="540">
        <v>30089</v>
      </c>
      <c r="E211" s="541"/>
      <c r="F211" s="540">
        <f t="shared" si="12"/>
        <v>36772</v>
      </c>
      <c r="G211" s="542">
        <f t="shared" si="11"/>
        <v>26375</v>
      </c>
      <c r="H211" s="543">
        <v>866</v>
      </c>
    </row>
    <row r="212" spans="1:8" x14ac:dyDescent="0.2">
      <c r="A212" s="531">
        <v>265</v>
      </c>
      <c r="B212" s="538">
        <f t="shared" si="10"/>
        <v>13.7</v>
      </c>
      <c r="C212" s="539"/>
      <c r="D212" s="540">
        <v>30089</v>
      </c>
      <c r="E212" s="541"/>
      <c r="F212" s="540">
        <f t="shared" si="12"/>
        <v>36746</v>
      </c>
      <c r="G212" s="542">
        <f t="shared" si="11"/>
        <v>26355</v>
      </c>
      <c r="H212" s="543">
        <v>866</v>
      </c>
    </row>
    <row r="213" spans="1:8" x14ac:dyDescent="0.2">
      <c r="A213" s="531">
        <v>266</v>
      </c>
      <c r="B213" s="538">
        <f t="shared" si="10"/>
        <v>13.71</v>
      </c>
      <c r="C213" s="539"/>
      <c r="D213" s="540">
        <v>30089</v>
      </c>
      <c r="E213" s="541"/>
      <c r="F213" s="540">
        <f t="shared" si="12"/>
        <v>36720</v>
      </c>
      <c r="G213" s="542">
        <f t="shared" si="11"/>
        <v>26336</v>
      </c>
      <c r="H213" s="543">
        <v>866</v>
      </c>
    </row>
    <row r="214" spans="1:8" x14ac:dyDescent="0.2">
      <c r="A214" s="531">
        <v>267</v>
      </c>
      <c r="B214" s="538">
        <f t="shared" si="10"/>
        <v>13.72</v>
      </c>
      <c r="C214" s="539"/>
      <c r="D214" s="540">
        <v>30089</v>
      </c>
      <c r="E214" s="541"/>
      <c r="F214" s="540">
        <f t="shared" si="12"/>
        <v>36694</v>
      </c>
      <c r="G214" s="542">
        <f t="shared" si="11"/>
        <v>26317</v>
      </c>
      <c r="H214" s="543">
        <v>866</v>
      </c>
    </row>
    <row r="215" spans="1:8" x14ac:dyDescent="0.2">
      <c r="A215" s="531">
        <v>268</v>
      </c>
      <c r="B215" s="538">
        <f t="shared" si="10"/>
        <v>13.73</v>
      </c>
      <c r="C215" s="539"/>
      <c r="D215" s="540">
        <v>30089</v>
      </c>
      <c r="E215" s="541"/>
      <c r="F215" s="540">
        <f t="shared" si="12"/>
        <v>36668</v>
      </c>
      <c r="G215" s="542">
        <f t="shared" si="11"/>
        <v>26298</v>
      </c>
      <c r="H215" s="543">
        <v>866</v>
      </c>
    </row>
    <row r="216" spans="1:8" x14ac:dyDescent="0.2">
      <c r="A216" s="531">
        <v>269</v>
      </c>
      <c r="B216" s="538">
        <f t="shared" si="10"/>
        <v>13.74</v>
      </c>
      <c r="C216" s="539"/>
      <c r="D216" s="540">
        <v>30089</v>
      </c>
      <c r="E216" s="541"/>
      <c r="F216" s="540">
        <f t="shared" si="12"/>
        <v>36642</v>
      </c>
      <c r="G216" s="542">
        <f t="shared" si="11"/>
        <v>26279</v>
      </c>
      <c r="H216" s="543">
        <v>866</v>
      </c>
    </row>
    <row r="217" spans="1:8" x14ac:dyDescent="0.2">
      <c r="A217" s="531">
        <v>270</v>
      </c>
      <c r="B217" s="538">
        <f t="shared" si="10"/>
        <v>13.75</v>
      </c>
      <c r="C217" s="539"/>
      <c r="D217" s="540">
        <v>30089</v>
      </c>
      <c r="E217" s="541"/>
      <c r="F217" s="540">
        <f t="shared" si="12"/>
        <v>36616</v>
      </c>
      <c r="G217" s="542">
        <f t="shared" si="11"/>
        <v>26259</v>
      </c>
      <c r="H217" s="543">
        <v>866</v>
      </c>
    </row>
    <row r="218" spans="1:8" x14ac:dyDescent="0.2">
      <c r="A218" s="531">
        <v>271</v>
      </c>
      <c r="B218" s="538">
        <f t="shared" si="10"/>
        <v>13.75</v>
      </c>
      <c r="C218" s="539"/>
      <c r="D218" s="540">
        <v>30089</v>
      </c>
      <c r="E218" s="541"/>
      <c r="F218" s="540">
        <f t="shared" si="12"/>
        <v>36616</v>
      </c>
      <c r="G218" s="542">
        <f t="shared" si="11"/>
        <v>26259</v>
      </c>
      <c r="H218" s="543">
        <v>866</v>
      </c>
    </row>
    <row r="219" spans="1:8" x14ac:dyDescent="0.2">
      <c r="A219" s="531">
        <v>272</v>
      </c>
      <c r="B219" s="538">
        <f t="shared" si="10"/>
        <v>13.76</v>
      </c>
      <c r="C219" s="539"/>
      <c r="D219" s="540">
        <v>30089</v>
      </c>
      <c r="E219" s="541"/>
      <c r="F219" s="540">
        <f t="shared" si="12"/>
        <v>36590</v>
      </c>
      <c r="G219" s="542">
        <f t="shared" si="11"/>
        <v>26240</v>
      </c>
      <c r="H219" s="543">
        <v>866</v>
      </c>
    </row>
    <row r="220" spans="1:8" x14ac:dyDescent="0.2">
      <c r="A220" s="531">
        <v>273</v>
      </c>
      <c r="B220" s="538">
        <f t="shared" si="10"/>
        <v>13.77</v>
      </c>
      <c r="C220" s="539"/>
      <c r="D220" s="540">
        <v>30089</v>
      </c>
      <c r="E220" s="541"/>
      <c r="F220" s="540">
        <f t="shared" si="12"/>
        <v>36564</v>
      </c>
      <c r="G220" s="542">
        <f t="shared" si="11"/>
        <v>26221</v>
      </c>
      <c r="H220" s="543">
        <v>866</v>
      </c>
    </row>
    <row r="221" spans="1:8" x14ac:dyDescent="0.2">
      <c r="A221" s="531">
        <v>274</v>
      </c>
      <c r="B221" s="538">
        <f t="shared" si="10"/>
        <v>13.78</v>
      </c>
      <c r="C221" s="539"/>
      <c r="D221" s="540">
        <v>30089</v>
      </c>
      <c r="E221" s="541"/>
      <c r="F221" s="540">
        <f t="shared" si="12"/>
        <v>36538</v>
      </c>
      <c r="G221" s="542">
        <f t="shared" si="11"/>
        <v>26202</v>
      </c>
      <c r="H221" s="543">
        <v>866</v>
      </c>
    </row>
    <row r="222" spans="1:8" x14ac:dyDescent="0.2">
      <c r="A222" s="531">
        <v>275</v>
      </c>
      <c r="B222" s="538">
        <f t="shared" si="10"/>
        <v>13.79</v>
      </c>
      <c r="C222" s="539"/>
      <c r="D222" s="540">
        <v>30089</v>
      </c>
      <c r="E222" s="541"/>
      <c r="F222" s="540">
        <f t="shared" si="12"/>
        <v>36512</v>
      </c>
      <c r="G222" s="542">
        <f t="shared" si="11"/>
        <v>26183</v>
      </c>
      <c r="H222" s="543">
        <v>866</v>
      </c>
    </row>
    <row r="223" spans="1:8" x14ac:dyDescent="0.2">
      <c r="A223" s="531">
        <v>276</v>
      </c>
      <c r="B223" s="538">
        <f t="shared" ref="B223:B267" si="13">ROUND(0.0095*A223+11.18,2)</f>
        <v>13.8</v>
      </c>
      <c r="C223" s="539"/>
      <c r="D223" s="540">
        <v>30089</v>
      </c>
      <c r="E223" s="541"/>
      <c r="F223" s="540">
        <f t="shared" si="12"/>
        <v>36486</v>
      </c>
      <c r="G223" s="542">
        <f t="shared" si="11"/>
        <v>26164</v>
      </c>
      <c r="H223" s="543">
        <v>866</v>
      </c>
    </row>
    <row r="224" spans="1:8" x14ac:dyDescent="0.2">
      <c r="A224" s="531">
        <v>277</v>
      </c>
      <c r="B224" s="538">
        <f t="shared" si="13"/>
        <v>13.81</v>
      </c>
      <c r="C224" s="539"/>
      <c r="D224" s="540">
        <v>30089</v>
      </c>
      <c r="E224" s="541"/>
      <c r="F224" s="540">
        <f t="shared" si="12"/>
        <v>36460</v>
      </c>
      <c r="G224" s="542">
        <f t="shared" si="11"/>
        <v>26145</v>
      </c>
      <c r="H224" s="543">
        <v>866</v>
      </c>
    </row>
    <row r="225" spans="1:8" x14ac:dyDescent="0.2">
      <c r="A225" s="531">
        <v>278</v>
      </c>
      <c r="B225" s="538">
        <f t="shared" si="13"/>
        <v>13.82</v>
      </c>
      <c r="C225" s="539"/>
      <c r="D225" s="540">
        <v>30089</v>
      </c>
      <c r="E225" s="541"/>
      <c r="F225" s="540">
        <f t="shared" si="12"/>
        <v>36435</v>
      </c>
      <c r="G225" s="542">
        <f t="shared" si="11"/>
        <v>26126</v>
      </c>
      <c r="H225" s="543">
        <v>866</v>
      </c>
    </row>
    <row r="226" spans="1:8" x14ac:dyDescent="0.2">
      <c r="A226" s="531">
        <v>279</v>
      </c>
      <c r="B226" s="538">
        <f t="shared" si="13"/>
        <v>13.83</v>
      </c>
      <c r="C226" s="539"/>
      <c r="D226" s="540">
        <v>30089</v>
      </c>
      <c r="E226" s="541"/>
      <c r="F226" s="540">
        <f t="shared" si="12"/>
        <v>36409</v>
      </c>
      <c r="G226" s="542">
        <f t="shared" si="11"/>
        <v>26108</v>
      </c>
      <c r="H226" s="543">
        <v>866</v>
      </c>
    </row>
    <row r="227" spans="1:8" x14ac:dyDescent="0.2">
      <c r="A227" s="531">
        <v>280</v>
      </c>
      <c r="B227" s="538">
        <f t="shared" si="13"/>
        <v>13.84</v>
      </c>
      <c r="C227" s="539"/>
      <c r="D227" s="540">
        <v>30089</v>
      </c>
      <c r="E227" s="541"/>
      <c r="F227" s="540">
        <f t="shared" si="12"/>
        <v>36383</v>
      </c>
      <c r="G227" s="542">
        <f t="shared" si="11"/>
        <v>26089</v>
      </c>
      <c r="H227" s="543">
        <v>866</v>
      </c>
    </row>
    <row r="228" spans="1:8" x14ac:dyDescent="0.2">
      <c r="A228" s="531">
        <v>281</v>
      </c>
      <c r="B228" s="538">
        <f t="shared" si="13"/>
        <v>13.85</v>
      </c>
      <c r="C228" s="539"/>
      <c r="D228" s="540">
        <v>30089</v>
      </c>
      <c r="E228" s="541"/>
      <c r="F228" s="540">
        <f t="shared" si="12"/>
        <v>36358</v>
      </c>
      <c r="G228" s="542">
        <f t="shared" si="11"/>
        <v>26070</v>
      </c>
      <c r="H228" s="543">
        <v>866</v>
      </c>
    </row>
    <row r="229" spans="1:8" x14ac:dyDescent="0.2">
      <c r="A229" s="531">
        <v>282</v>
      </c>
      <c r="B229" s="538">
        <f t="shared" si="13"/>
        <v>13.86</v>
      </c>
      <c r="C229" s="539"/>
      <c r="D229" s="540">
        <v>30089</v>
      </c>
      <c r="E229" s="541"/>
      <c r="F229" s="540">
        <f t="shared" si="12"/>
        <v>36332</v>
      </c>
      <c r="G229" s="542">
        <f t="shared" si="11"/>
        <v>26051</v>
      </c>
      <c r="H229" s="543">
        <v>866</v>
      </c>
    </row>
    <row r="230" spans="1:8" x14ac:dyDescent="0.2">
      <c r="A230" s="531">
        <v>283</v>
      </c>
      <c r="B230" s="538">
        <f t="shared" si="13"/>
        <v>13.87</v>
      </c>
      <c r="C230" s="539"/>
      <c r="D230" s="540">
        <v>30089</v>
      </c>
      <c r="E230" s="541"/>
      <c r="F230" s="540">
        <f t="shared" si="12"/>
        <v>36306</v>
      </c>
      <c r="G230" s="542">
        <f t="shared" si="11"/>
        <v>26032</v>
      </c>
      <c r="H230" s="543">
        <v>866</v>
      </c>
    </row>
    <row r="231" spans="1:8" x14ac:dyDescent="0.2">
      <c r="A231" s="531">
        <v>284</v>
      </c>
      <c r="B231" s="538">
        <f t="shared" si="13"/>
        <v>13.88</v>
      </c>
      <c r="C231" s="539"/>
      <c r="D231" s="540">
        <v>30089</v>
      </c>
      <c r="E231" s="541"/>
      <c r="F231" s="540">
        <f t="shared" si="12"/>
        <v>36281</v>
      </c>
      <c r="G231" s="542">
        <f t="shared" si="11"/>
        <v>26014</v>
      </c>
      <c r="H231" s="543">
        <v>866</v>
      </c>
    </row>
    <row r="232" spans="1:8" x14ac:dyDescent="0.2">
      <c r="A232" s="531">
        <v>285</v>
      </c>
      <c r="B232" s="538">
        <f t="shared" si="13"/>
        <v>13.89</v>
      </c>
      <c r="C232" s="539"/>
      <c r="D232" s="540">
        <v>30089</v>
      </c>
      <c r="E232" s="541"/>
      <c r="F232" s="540">
        <f t="shared" si="12"/>
        <v>36255</v>
      </c>
      <c r="G232" s="542">
        <f t="shared" si="11"/>
        <v>25995</v>
      </c>
      <c r="H232" s="543">
        <v>866</v>
      </c>
    </row>
    <row r="233" spans="1:8" x14ac:dyDescent="0.2">
      <c r="A233" s="531">
        <v>286</v>
      </c>
      <c r="B233" s="538">
        <f t="shared" si="13"/>
        <v>13.9</v>
      </c>
      <c r="C233" s="539"/>
      <c r="D233" s="540">
        <v>30089</v>
      </c>
      <c r="E233" s="541"/>
      <c r="F233" s="540">
        <f t="shared" si="12"/>
        <v>36230</v>
      </c>
      <c r="G233" s="542">
        <f t="shared" si="11"/>
        <v>25976</v>
      </c>
      <c r="H233" s="543">
        <v>866</v>
      </c>
    </row>
    <row r="234" spans="1:8" x14ac:dyDescent="0.2">
      <c r="A234" s="531">
        <v>287</v>
      </c>
      <c r="B234" s="538">
        <f t="shared" si="13"/>
        <v>13.91</v>
      </c>
      <c r="C234" s="539"/>
      <c r="D234" s="540">
        <v>30089</v>
      </c>
      <c r="E234" s="541"/>
      <c r="F234" s="540">
        <f t="shared" si="12"/>
        <v>36204</v>
      </c>
      <c r="G234" s="542">
        <f t="shared" si="11"/>
        <v>25957</v>
      </c>
      <c r="H234" s="543">
        <v>866</v>
      </c>
    </row>
    <row r="235" spans="1:8" x14ac:dyDescent="0.2">
      <c r="A235" s="531">
        <v>288</v>
      </c>
      <c r="B235" s="538">
        <f t="shared" si="13"/>
        <v>13.92</v>
      </c>
      <c r="C235" s="539"/>
      <c r="D235" s="540">
        <v>30089</v>
      </c>
      <c r="E235" s="541"/>
      <c r="F235" s="540">
        <f t="shared" si="12"/>
        <v>36179</v>
      </c>
      <c r="G235" s="542">
        <f t="shared" si="11"/>
        <v>25939</v>
      </c>
      <c r="H235" s="543">
        <v>866</v>
      </c>
    </row>
    <row r="236" spans="1:8" x14ac:dyDescent="0.2">
      <c r="A236" s="531">
        <v>289</v>
      </c>
      <c r="B236" s="538">
        <f t="shared" si="13"/>
        <v>13.93</v>
      </c>
      <c r="C236" s="539"/>
      <c r="D236" s="540">
        <v>30089</v>
      </c>
      <c r="E236" s="541"/>
      <c r="F236" s="540">
        <f t="shared" si="12"/>
        <v>36154</v>
      </c>
      <c r="G236" s="542">
        <f t="shared" si="11"/>
        <v>25920</v>
      </c>
      <c r="H236" s="543">
        <v>866</v>
      </c>
    </row>
    <row r="237" spans="1:8" x14ac:dyDescent="0.2">
      <c r="A237" s="531">
        <v>290</v>
      </c>
      <c r="B237" s="538">
        <f t="shared" si="13"/>
        <v>13.94</v>
      </c>
      <c r="C237" s="539"/>
      <c r="D237" s="540">
        <v>30089</v>
      </c>
      <c r="E237" s="541"/>
      <c r="F237" s="540">
        <f t="shared" si="12"/>
        <v>36128</v>
      </c>
      <c r="G237" s="542">
        <f t="shared" si="11"/>
        <v>25902</v>
      </c>
      <c r="H237" s="543">
        <v>866</v>
      </c>
    </row>
    <row r="238" spans="1:8" x14ac:dyDescent="0.2">
      <c r="A238" s="531">
        <v>291</v>
      </c>
      <c r="B238" s="538">
        <f t="shared" si="13"/>
        <v>13.94</v>
      </c>
      <c r="C238" s="539"/>
      <c r="D238" s="540">
        <v>30089</v>
      </c>
      <c r="E238" s="541"/>
      <c r="F238" s="540">
        <f t="shared" si="12"/>
        <v>36128</v>
      </c>
      <c r="G238" s="542">
        <f t="shared" si="11"/>
        <v>25902</v>
      </c>
      <c r="H238" s="543">
        <v>866</v>
      </c>
    </row>
    <row r="239" spans="1:8" x14ac:dyDescent="0.2">
      <c r="A239" s="531">
        <v>292</v>
      </c>
      <c r="B239" s="538">
        <f t="shared" si="13"/>
        <v>13.95</v>
      </c>
      <c r="C239" s="539"/>
      <c r="D239" s="540">
        <v>30089</v>
      </c>
      <c r="E239" s="541"/>
      <c r="F239" s="540">
        <f t="shared" si="12"/>
        <v>36103</v>
      </c>
      <c r="G239" s="542">
        <f t="shared" si="11"/>
        <v>25883</v>
      </c>
      <c r="H239" s="543">
        <v>866</v>
      </c>
    </row>
    <row r="240" spans="1:8" x14ac:dyDescent="0.2">
      <c r="A240" s="531">
        <v>293</v>
      </c>
      <c r="B240" s="538">
        <f t="shared" si="13"/>
        <v>13.96</v>
      </c>
      <c r="C240" s="539"/>
      <c r="D240" s="540">
        <v>30089</v>
      </c>
      <c r="E240" s="541"/>
      <c r="F240" s="540">
        <f t="shared" si="12"/>
        <v>36078</v>
      </c>
      <c r="G240" s="542">
        <f t="shared" si="11"/>
        <v>25864</v>
      </c>
      <c r="H240" s="543">
        <v>866</v>
      </c>
    </row>
    <row r="241" spans="1:8" x14ac:dyDescent="0.2">
      <c r="A241" s="531">
        <v>294</v>
      </c>
      <c r="B241" s="538">
        <f t="shared" si="13"/>
        <v>13.97</v>
      </c>
      <c r="C241" s="539"/>
      <c r="D241" s="540">
        <v>30089</v>
      </c>
      <c r="E241" s="541"/>
      <c r="F241" s="540">
        <f t="shared" si="12"/>
        <v>36053</v>
      </c>
      <c r="G241" s="542">
        <f t="shared" si="11"/>
        <v>25846</v>
      </c>
      <c r="H241" s="543">
        <v>866</v>
      </c>
    </row>
    <row r="242" spans="1:8" x14ac:dyDescent="0.2">
      <c r="A242" s="531">
        <v>295</v>
      </c>
      <c r="B242" s="538">
        <f t="shared" si="13"/>
        <v>13.98</v>
      </c>
      <c r="C242" s="539"/>
      <c r="D242" s="540">
        <v>30089</v>
      </c>
      <c r="E242" s="541"/>
      <c r="F242" s="540">
        <f t="shared" si="12"/>
        <v>36028</v>
      </c>
      <c r="G242" s="542">
        <f t="shared" si="11"/>
        <v>25827</v>
      </c>
      <c r="H242" s="543">
        <v>866</v>
      </c>
    </row>
    <row r="243" spans="1:8" x14ac:dyDescent="0.2">
      <c r="A243" s="531">
        <v>296</v>
      </c>
      <c r="B243" s="538">
        <f t="shared" si="13"/>
        <v>13.99</v>
      </c>
      <c r="C243" s="539"/>
      <c r="D243" s="540">
        <v>30089</v>
      </c>
      <c r="E243" s="541"/>
      <c r="F243" s="540">
        <f t="shared" si="12"/>
        <v>36002</v>
      </c>
      <c r="G243" s="542">
        <f t="shared" si="11"/>
        <v>25809</v>
      </c>
      <c r="H243" s="543">
        <v>866</v>
      </c>
    </row>
    <row r="244" spans="1:8" x14ac:dyDescent="0.2">
      <c r="A244" s="531">
        <v>297</v>
      </c>
      <c r="B244" s="538">
        <f t="shared" si="13"/>
        <v>14</v>
      </c>
      <c r="C244" s="539"/>
      <c r="D244" s="540">
        <v>30089</v>
      </c>
      <c r="E244" s="541"/>
      <c r="F244" s="540">
        <f t="shared" si="12"/>
        <v>35977</v>
      </c>
      <c r="G244" s="542">
        <f t="shared" si="11"/>
        <v>25791</v>
      </c>
      <c r="H244" s="543">
        <v>866</v>
      </c>
    </row>
    <row r="245" spans="1:8" x14ac:dyDescent="0.2">
      <c r="A245" s="531">
        <v>298</v>
      </c>
      <c r="B245" s="538">
        <f t="shared" si="13"/>
        <v>14.01</v>
      </c>
      <c r="C245" s="539"/>
      <c r="D245" s="540">
        <v>30089</v>
      </c>
      <c r="E245" s="541"/>
      <c r="F245" s="540">
        <f t="shared" si="12"/>
        <v>35952</v>
      </c>
      <c r="G245" s="542">
        <f t="shared" si="11"/>
        <v>25772</v>
      </c>
      <c r="H245" s="543">
        <v>866</v>
      </c>
    </row>
    <row r="246" spans="1:8" x14ac:dyDescent="0.2">
      <c r="A246" s="531">
        <v>299</v>
      </c>
      <c r="B246" s="538">
        <f t="shared" si="13"/>
        <v>14.02</v>
      </c>
      <c r="C246" s="539"/>
      <c r="D246" s="540">
        <v>30089</v>
      </c>
      <c r="E246" s="541"/>
      <c r="F246" s="540">
        <f t="shared" si="12"/>
        <v>35927</v>
      </c>
      <c r="G246" s="542">
        <f t="shared" si="11"/>
        <v>25754</v>
      </c>
      <c r="H246" s="543">
        <v>866</v>
      </c>
    </row>
    <row r="247" spans="1:8" x14ac:dyDescent="0.2">
      <c r="A247" s="531">
        <v>300</v>
      </c>
      <c r="B247" s="538">
        <f t="shared" si="13"/>
        <v>14.03</v>
      </c>
      <c r="C247" s="539"/>
      <c r="D247" s="540">
        <v>30089</v>
      </c>
      <c r="E247" s="541"/>
      <c r="F247" s="540">
        <f t="shared" si="12"/>
        <v>35902</v>
      </c>
      <c r="G247" s="542">
        <f t="shared" si="11"/>
        <v>25735</v>
      </c>
      <c r="H247" s="543">
        <v>866</v>
      </c>
    </row>
    <row r="248" spans="1:8" x14ac:dyDescent="0.2">
      <c r="A248" s="531">
        <v>301</v>
      </c>
      <c r="B248" s="538">
        <f t="shared" si="13"/>
        <v>14.04</v>
      </c>
      <c r="C248" s="539"/>
      <c r="D248" s="540">
        <v>30089</v>
      </c>
      <c r="E248" s="541"/>
      <c r="F248" s="540">
        <f t="shared" si="12"/>
        <v>35877</v>
      </c>
      <c r="G248" s="542">
        <f t="shared" si="11"/>
        <v>25717</v>
      </c>
      <c r="H248" s="543">
        <v>866</v>
      </c>
    </row>
    <row r="249" spans="1:8" x14ac:dyDescent="0.2">
      <c r="A249" s="531">
        <v>302</v>
      </c>
      <c r="B249" s="538">
        <f t="shared" si="13"/>
        <v>14.05</v>
      </c>
      <c r="C249" s="539"/>
      <c r="D249" s="540">
        <v>30089</v>
      </c>
      <c r="E249" s="541"/>
      <c r="F249" s="540">
        <f t="shared" si="12"/>
        <v>35852</v>
      </c>
      <c r="G249" s="542">
        <f t="shared" si="11"/>
        <v>25699</v>
      </c>
      <c r="H249" s="543">
        <v>866</v>
      </c>
    </row>
    <row r="250" spans="1:8" x14ac:dyDescent="0.2">
      <c r="A250" s="531">
        <v>303</v>
      </c>
      <c r="B250" s="538">
        <f t="shared" si="13"/>
        <v>14.06</v>
      </c>
      <c r="C250" s="539"/>
      <c r="D250" s="540">
        <v>30089</v>
      </c>
      <c r="E250" s="541"/>
      <c r="F250" s="540">
        <f t="shared" si="12"/>
        <v>35827</v>
      </c>
      <c r="G250" s="542">
        <f t="shared" si="11"/>
        <v>25681</v>
      </c>
      <c r="H250" s="543">
        <v>866</v>
      </c>
    </row>
    <row r="251" spans="1:8" x14ac:dyDescent="0.2">
      <c r="A251" s="531">
        <v>304</v>
      </c>
      <c r="B251" s="538">
        <f t="shared" si="13"/>
        <v>14.07</v>
      </c>
      <c r="C251" s="539"/>
      <c r="D251" s="540">
        <v>30089</v>
      </c>
      <c r="E251" s="541"/>
      <c r="F251" s="540">
        <f t="shared" si="12"/>
        <v>35803</v>
      </c>
      <c r="G251" s="542">
        <f t="shared" si="11"/>
        <v>25662</v>
      </c>
      <c r="H251" s="543">
        <v>866</v>
      </c>
    </row>
    <row r="252" spans="1:8" x14ac:dyDescent="0.2">
      <c r="A252" s="531">
        <v>305</v>
      </c>
      <c r="B252" s="538">
        <f t="shared" si="13"/>
        <v>14.08</v>
      </c>
      <c r="C252" s="539"/>
      <c r="D252" s="540">
        <v>30089</v>
      </c>
      <c r="E252" s="541"/>
      <c r="F252" s="540">
        <f t="shared" si="12"/>
        <v>35778</v>
      </c>
      <c r="G252" s="542">
        <f t="shared" si="11"/>
        <v>25644</v>
      </c>
      <c r="H252" s="543">
        <v>866</v>
      </c>
    </row>
    <row r="253" spans="1:8" x14ac:dyDescent="0.2">
      <c r="A253" s="531">
        <v>306</v>
      </c>
      <c r="B253" s="538">
        <f t="shared" si="13"/>
        <v>14.09</v>
      </c>
      <c r="C253" s="539"/>
      <c r="D253" s="540">
        <v>30089</v>
      </c>
      <c r="E253" s="541"/>
      <c r="F253" s="540">
        <f t="shared" si="12"/>
        <v>35753</v>
      </c>
      <c r="G253" s="542">
        <f t="shared" si="11"/>
        <v>25626</v>
      </c>
      <c r="H253" s="543">
        <v>866</v>
      </c>
    </row>
    <row r="254" spans="1:8" x14ac:dyDescent="0.2">
      <c r="A254" s="531">
        <v>307</v>
      </c>
      <c r="B254" s="538">
        <f t="shared" si="13"/>
        <v>14.1</v>
      </c>
      <c r="C254" s="539"/>
      <c r="D254" s="540">
        <v>30089</v>
      </c>
      <c r="E254" s="541"/>
      <c r="F254" s="540">
        <f t="shared" si="12"/>
        <v>35728</v>
      </c>
      <c r="G254" s="542">
        <f t="shared" si="11"/>
        <v>25608</v>
      </c>
      <c r="H254" s="543">
        <v>866</v>
      </c>
    </row>
    <row r="255" spans="1:8" x14ac:dyDescent="0.2">
      <c r="A255" s="531">
        <v>308</v>
      </c>
      <c r="B255" s="538">
        <f t="shared" si="13"/>
        <v>14.11</v>
      </c>
      <c r="C255" s="539"/>
      <c r="D255" s="540">
        <v>30089</v>
      </c>
      <c r="E255" s="541"/>
      <c r="F255" s="540">
        <f t="shared" si="12"/>
        <v>35704</v>
      </c>
      <c r="G255" s="542">
        <f t="shared" si="11"/>
        <v>25590</v>
      </c>
      <c r="H255" s="543">
        <v>866</v>
      </c>
    </row>
    <row r="256" spans="1:8" x14ac:dyDescent="0.2">
      <c r="A256" s="531">
        <v>309</v>
      </c>
      <c r="B256" s="538">
        <f t="shared" si="13"/>
        <v>14.12</v>
      </c>
      <c r="C256" s="539"/>
      <c r="D256" s="540">
        <v>30089</v>
      </c>
      <c r="E256" s="541"/>
      <c r="F256" s="540">
        <f t="shared" si="12"/>
        <v>35679</v>
      </c>
      <c r="G256" s="542">
        <f t="shared" si="11"/>
        <v>25571</v>
      </c>
      <c r="H256" s="543">
        <v>866</v>
      </c>
    </row>
    <row r="257" spans="1:8" x14ac:dyDescent="0.2">
      <c r="A257" s="531">
        <v>310</v>
      </c>
      <c r="B257" s="538">
        <f t="shared" si="13"/>
        <v>14.13</v>
      </c>
      <c r="C257" s="539"/>
      <c r="D257" s="540">
        <v>30089</v>
      </c>
      <c r="E257" s="541"/>
      <c r="F257" s="540">
        <f t="shared" si="12"/>
        <v>35654</v>
      </c>
      <c r="G257" s="542">
        <f t="shared" si="11"/>
        <v>25553</v>
      </c>
      <c r="H257" s="543">
        <v>866</v>
      </c>
    </row>
    <row r="258" spans="1:8" x14ac:dyDescent="0.2">
      <c r="A258" s="531">
        <v>311</v>
      </c>
      <c r="B258" s="538">
        <f t="shared" si="13"/>
        <v>14.13</v>
      </c>
      <c r="C258" s="539"/>
      <c r="D258" s="540">
        <v>30089</v>
      </c>
      <c r="E258" s="541"/>
      <c r="F258" s="540">
        <f t="shared" si="12"/>
        <v>35654</v>
      </c>
      <c r="G258" s="542">
        <f t="shared" si="11"/>
        <v>25553</v>
      </c>
      <c r="H258" s="543">
        <v>866</v>
      </c>
    </row>
    <row r="259" spans="1:8" x14ac:dyDescent="0.2">
      <c r="A259" s="531">
        <v>312</v>
      </c>
      <c r="B259" s="538">
        <f t="shared" si="13"/>
        <v>14.14</v>
      </c>
      <c r="C259" s="539"/>
      <c r="D259" s="540">
        <v>30089</v>
      </c>
      <c r="E259" s="541"/>
      <c r="F259" s="540">
        <f t="shared" si="12"/>
        <v>35630</v>
      </c>
      <c r="G259" s="542">
        <f t="shared" si="11"/>
        <v>25535</v>
      </c>
      <c r="H259" s="543">
        <v>866</v>
      </c>
    </row>
    <row r="260" spans="1:8" x14ac:dyDescent="0.2">
      <c r="A260" s="531">
        <v>313</v>
      </c>
      <c r="B260" s="538">
        <f t="shared" si="13"/>
        <v>14.15</v>
      </c>
      <c r="C260" s="539"/>
      <c r="D260" s="540">
        <v>30089</v>
      </c>
      <c r="E260" s="541"/>
      <c r="F260" s="540">
        <f t="shared" si="12"/>
        <v>35605</v>
      </c>
      <c r="G260" s="542">
        <f t="shared" si="11"/>
        <v>25517</v>
      </c>
      <c r="H260" s="543">
        <v>866</v>
      </c>
    </row>
    <row r="261" spans="1:8" x14ac:dyDescent="0.2">
      <c r="A261" s="531">
        <v>314</v>
      </c>
      <c r="B261" s="538">
        <f t="shared" si="13"/>
        <v>14.16</v>
      </c>
      <c r="C261" s="539"/>
      <c r="D261" s="540">
        <v>30089</v>
      </c>
      <c r="E261" s="541"/>
      <c r="F261" s="540">
        <f t="shared" si="12"/>
        <v>35581</v>
      </c>
      <c r="G261" s="542">
        <f t="shared" si="11"/>
        <v>25499</v>
      </c>
      <c r="H261" s="543">
        <v>866</v>
      </c>
    </row>
    <row r="262" spans="1:8" x14ac:dyDescent="0.2">
      <c r="A262" s="531">
        <v>315</v>
      </c>
      <c r="B262" s="538">
        <f t="shared" si="13"/>
        <v>14.17</v>
      </c>
      <c r="C262" s="539"/>
      <c r="D262" s="540">
        <v>30089</v>
      </c>
      <c r="E262" s="541"/>
      <c r="F262" s="540">
        <f t="shared" si="12"/>
        <v>35556</v>
      </c>
      <c r="G262" s="542">
        <f t="shared" si="11"/>
        <v>25481</v>
      </c>
      <c r="H262" s="543">
        <v>866</v>
      </c>
    </row>
    <row r="263" spans="1:8" x14ac:dyDescent="0.2">
      <c r="A263" s="531">
        <v>316</v>
      </c>
      <c r="B263" s="538">
        <f t="shared" si="13"/>
        <v>14.18</v>
      </c>
      <c r="C263" s="539"/>
      <c r="D263" s="540">
        <v>30089</v>
      </c>
      <c r="E263" s="541"/>
      <c r="F263" s="540">
        <f t="shared" si="12"/>
        <v>35532</v>
      </c>
      <c r="G263" s="542">
        <f t="shared" si="11"/>
        <v>25463</v>
      </c>
      <c r="H263" s="543">
        <v>866</v>
      </c>
    </row>
    <row r="264" spans="1:8" x14ac:dyDescent="0.2">
      <c r="A264" s="531">
        <v>317</v>
      </c>
      <c r="B264" s="538">
        <f t="shared" si="13"/>
        <v>14.19</v>
      </c>
      <c r="C264" s="539"/>
      <c r="D264" s="540">
        <v>30089</v>
      </c>
      <c r="E264" s="541"/>
      <c r="F264" s="540">
        <f t="shared" si="12"/>
        <v>35507</v>
      </c>
      <c r="G264" s="542">
        <f t="shared" si="11"/>
        <v>25445</v>
      </c>
      <c r="H264" s="543">
        <v>866</v>
      </c>
    </row>
    <row r="265" spans="1:8" x14ac:dyDescent="0.2">
      <c r="A265" s="531">
        <v>318</v>
      </c>
      <c r="B265" s="538">
        <f t="shared" si="13"/>
        <v>14.2</v>
      </c>
      <c r="C265" s="539"/>
      <c r="D265" s="540">
        <v>30089</v>
      </c>
      <c r="E265" s="541"/>
      <c r="F265" s="540">
        <f t="shared" si="12"/>
        <v>35483</v>
      </c>
      <c r="G265" s="542">
        <f t="shared" si="11"/>
        <v>25427</v>
      </c>
      <c r="H265" s="543">
        <v>866</v>
      </c>
    </row>
    <row r="266" spans="1:8" x14ac:dyDescent="0.2">
      <c r="A266" s="531">
        <v>319</v>
      </c>
      <c r="B266" s="538">
        <f t="shared" si="13"/>
        <v>14.21</v>
      </c>
      <c r="C266" s="539"/>
      <c r="D266" s="540">
        <v>30089</v>
      </c>
      <c r="E266" s="541"/>
      <c r="F266" s="540">
        <f t="shared" si="12"/>
        <v>35458</v>
      </c>
      <c r="G266" s="542">
        <f t="shared" si="11"/>
        <v>25409</v>
      </c>
      <c r="H266" s="543">
        <v>866</v>
      </c>
    </row>
    <row r="267" spans="1:8" x14ac:dyDescent="0.2">
      <c r="A267" s="544">
        <v>320</v>
      </c>
      <c r="B267" s="547">
        <f t="shared" si="13"/>
        <v>14.22</v>
      </c>
      <c r="C267" s="545"/>
      <c r="D267" s="540">
        <v>30089</v>
      </c>
      <c r="E267" s="546"/>
      <c r="F267" s="540">
        <f t="shared" si="12"/>
        <v>35434</v>
      </c>
      <c r="G267" s="542">
        <f t="shared" si="11"/>
        <v>25392</v>
      </c>
      <c r="H267" s="543">
        <v>866</v>
      </c>
    </row>
    <row r="268" spans="1:8" x14ac:dyDescent="0.2">
      <c r="A268" s="544">
        <v>321</v>
      </c>
      <c r="B268" s="547">
        <v>14.26</v>
      </c>
      <c r="C268" s="545"/>
      <c r="D268" s="540">
        <v>30089</v>
      </c>
      <c r="E268" s="546"/>
      <c r="F268" s="540">
        <f t="shared" si="12"/>
        <v>35337</v>
      </c>
      <c r="G268" s="542">
        <f t="shared" si="11"/>
        <v>25320</v>
      </c>
      <c r="H268" s="543">
        <v>866</v>
      </c>
    </row>
    <row r="269" spans="1:8" x14ac:dyDescent="0.2">
      <c r="A269" s="531">
        <v>322</v>
      </c>
      <c r="B269" s="547">
        <v>14.26</v>
      </c>
      <c r="C269" s="539"/>
      <c r="D269" s="540">
        <v>30089</v>
      </c>
      <c r="E269" s="541"/>
      <c r="F269" s="540">
        <f t="shared" si="12"/>
        <v>35337</v>
      </c>
      <c r="G269" s="542">
        <f t="shared" si="11"/>
        <v>25320</v>
      </c>
      <c r="H269" s="543">
        <v>866</v>
      </c>
    </row>
    <row r="270" spans="1:8" x14ac:dyDescent="0.2">
      <c r="A270" s="531">
        <v>323</v>
      </c>
      <c r="B270" s="547">
        <v>14.26</v>
      </c>
      <c r="C270" s="539"/>
      <c r="D270" s="540">
        <v>30089</v>
      </c>
      <c r="E270" s="541"/>
      <c r="F270" s="540">
        <f t="shared" si="12"/>
        <v>35337</v>
      </c>
      <c r="G270" s="542">
        <f t="shared" si="11"/>
        <v>25320</v>
      </c>
      <c r="H270" s="543">
        <v>866</v>
      </c>
    </row>
    <row r="271" spans="1:8" x14ac:dyDescent="0.2">
      <c r="A271" s="531">
        <v>324</v>
      </c>
      <c r="B271" s="547">
        <v>14.26</v>
      </c>
      <c r="C271" s="539"/>
      <c r="D271" s="540">
        <v>30089</v>
      </c>
      <c r="E271" s="541"/>
      <c r="F271" s="540">
        <f t="shared" si="12"/>
        <v>35337</v>
      </c>
      <c r="G271" s="542">
        <f t="shared" si="11"/>
        <v>25320</v>
      </c>
      <c r="H271" s="543">
        <v>866</v>
      </c>
    </row>
    <row r="272" spans="1:8" x14ac:dyDescent="0.2">
      <c r="A272" s="531">
        <v>325</v>
      </c>
      <c r="B272" s="547">
        <v>14.26</v>
      </c>
      <c r="C272" s="539"/>
      <c r="D272" s="540">
        <v>30089</v>
      </c>
      <c r="E272" s="541"/>
      <c r="F272" s="540">
        <f t="shared" si="12"/>
        <v>35337</v>
      </c>
      <c r="G272" s="542">
        <f t="shared" ref="G272:G335" si="14">ROUND(12*(1/B272*D272),0)</f>
        <v>25320</v>
      </c>
      <c r="H272" s="543">
        <v>866</v>
      </c>
    </row>
    <row r="273" spans="1:8" x14ac:dyDescent="0.2">
      <c r="A273" s="531">
        <v>326</v>
      </c>
      <c r="B273" s="547">
        <v>14.26</v>
      </c>
      <c r="C273" s="539"/>
      <c r="D273" s="540">
        <v>30089</v>
      </c>
      <c r="E273" s="541"/>
      <c r="F273" s="540">
        <f t="shared" si="12"/>
        <v>35337</v>
      </c>
      <c r="G273" s="542">
        <f t="shared" si="14"/>
        <v>25320</v>
      </c>
      <c r="H273" s="543">
        <v>866</v>
      </c>
    </row>
    <row r="274" spans="1:8" x14ac:dyDescent="0.2">
      <c r="A274" s="531">
        <v>327</v>
      </c>
      <c r="B274" s="547">
        <v>14.26</v>
      </c>
      <c r="C274" s="539"/>
      <c r="D274" s="540">
        <v>30089</v>
      </c>
      <c r="E274" s="541"/>
      <c r="F274" s="540">
        <f t="shared" ref="F274:F337" si="15">ROUND(12*1.3614*(1/B274*D274)+H274,0)</f>
        <v>35337</v>
      </c>
      <c r="G274" s="542">
        <f t="shared" si="14"/>
        <v>25320</v>
      </c>
      <c r="H274" s="543">
        <v>866</v>
      </c>
    </row>
    <row r="275" spans="1:8" x14ac:dyDescent="0.2">
      <c r="A275" s="531">
        <v>328</v>
      </c>
      <c r="B275" s="547">
        <v>14.26</v>
      </c>
      <c r="C275" s="539"/>
      <c r="D275" s="540">
        <v>30089</v>
      </c>
      <c r="E275" s="541"/>
      <c r="F275" s="540">
        <f t="shared" si="15"/>
        <v>35337</v>
      </c>
      <c r="G275" s="542">
        <f t="shared" si="14"/>
        <v>25320</v>
      </c>
      <c r="H275" s="543">
        <v>866</v>
      </c>
    </row>
    <row r="276" spans="1:8" x14ac:dyDescent="0.2">
      <c r="A276" s="531">
        <v>329</v>
      </c>
      <c r="B276" s="547">
        <v>14.26</v>
      </c>
      <c r="C276" s="539"/>
      <c r="D276" s="540">
        <v>30089</v>
      </c>
      <c r="E276" s="541"/>
      <c r="F276" s="540">
        <f t="shared" si="15"/>
        <v>35337</v>
      </c>
      <c r="G276" s="542">
        <f t="shared" si="14"/>
        <v>25320</v>
      </c>
      <c r="H276" s="543">
        <v>866</v>
      </c>
    </row>
    <row r="277" spans="1:8" x14ac:dyDescent="0.2">
      <c r="A277" s="531">
        <v>330</v>
      </c>
      <c r="B277" s="547">
        <v>14.26</v>
      </c>
      <c r="C277" s="539"/>
      <c r="D277" s="540">
        <v>30089</v>
      </c>
      <c r="E277" s="541"/>
      <c r="F277" s="540">
        <f t="shared" si="15"/>
        <v>35337</v>
      </c>
      <c r="G277" s="542">
        <f t="shared" si="14"/>
        <v>25320</v>
      </c>
      <c r="H277" s="543">
        <v>866</v>
      </c>
    </row>
    <row r="278" spans="1:8" x14ac:dyDescent="0.2">
      <c r="A278" s="531">
        <v>331</v>
      </c>
      <c r="B278" s="547">
        <v>14.26</v>
      </c>
      <c r="C278" s="539"/>
      <c r="D278" s="540">
        <v>30089</v>
      </c>
      <c r="E278" s="541"/>
      <c r="F278" s="540">
        <f t="shared" si="15"/>
        <v>35337</v>
      </c>
      <c r="G278" s="542">
        <f t="shared" si="14"/>
        <v>25320</v>
      </c>
      <c r="H278" s="543">
        <v>866</v>
      </c>
    </row>
    <row r="279" spans="1:8" x14ac:dyDescent="0.2">
      <c r="A279" s="531">
        <v>332</v>
      </c>
      <c r="B279" s="547">
        <v>14.26</v>
      </c>
      <c r="C279" s="539"/>
      <c r="D279" s="540">
        <v>30089</v>
      </c>
      <c r="E279" s="541"/>
      <c r="F279" s="540">
        <f t="shared" si="15"/>
        <v>35337</v>
      </c>
      <c r="G279" s="542">
        <f t="shared" si="14"/>
        <v>25320</v>
      </c>
      <c r="H279" s="543">
        <v>866</v>
      </c>
    </row>
    <row r="280" spans="1:8" x14ac:dyDescent="0.2">
      <c r="A280" s="531">
        <v>333</v>
      </c>
      <c r="B280" s="547">
        <v>14.26</v>
      </c>
      <c r="C280" s="539"/>
      <c r="D280" s="540">
        <v>30089</v>
      </c>
      <c r="E280" s="541"/>
      <c r="F280" s="540">
        <f t="shared" si="15"/>
        <v>35337</v>
      </c>
      <c r="G280" s="542">
        <f t="shared" si="14"/>
        <v>25320</v>
      </c>
      <c r="H280" s="543">
        <v>866</v>
      </c>
    </row>
    <row r="281" spans="1:8" x14ac:dyDescent="0.2">
      <c r="A281" s="531">
        <v>334</v>
      </c>
      <c r="B281" s="547">
        <v>14.26</v>
      </c>
      <c r="C281" s="539"/>
      <c r="D281" s="540">
        <v>30089</v>
      </c>
      <c r="E281" s="541"/>
      <c r="F281" s="540">
        <f t="shared" si="15"/>
        <v>35337</v>
      </c>
      <c r="G281" s="542">
        <f t="shared" si="14"/>
        <v>25320</v>
      </c>
      <c r="H281" s="543">
        <v>866</v>
      </c>
    </row>
    <row r="282" spans="1:8" x14ac:dyDescent="0.2">
      <c r="A282" s="531">
        <v>335</v>
      </c>
      <c r="B282" s="547">
        <v>14.26</v>
      </c>
      <c r="C282" s="539"/>
      <c r="D282" s="540">
        <v>30089</v>
      </c>
      <c r="E282" s="541"/>
      <c r="F282" s="540">
        <f t="shared" si="15"/>
        <v>35337</v>
      </c>
      <c r="G282" s="542">
        <f t="shared" si="14"/>
        <v>25320</v>
      </c>
      <c r="H282" s="543">
        <v>866</v>
      </c>
    </row>
    <row r="283" spans="1:8" x14ac:dyDescent="0.2">
      <c r="A283" s="531">
        <v>336</v>
      </c>
      <c r="B283" s="547">
        <v>14.26</v>
      </c>
      <c r="C283" s="539"/>
      <c r="D283" s="540">
        <v>30089</v>
      </c>
      <c r="E283" s="541"/>
      <c r="F283" s="540">
        <f t="shared" si="15"/>
        <v>35337</v>
      </c>
      <c r="G283" s="542">
        <f t="shared" si="14"/>
        <v>25320</v>
      </c>
      <c r="H283" s="543">
        <v>866</v>
      </c>
    </row>
    <row r="284" spans="1:8" x14ac:dyDescent="0.2">
      <c r="A284" s="531">
        <v>337</v>
      </c>
      <c r="B284" s="547">
        <v>14.26</v>
      </c>
      <c r="C284" s="539"/>
      <c r="D284" s="540">
        <v>30089</v>
      </c>
      <c r="E284" s="541"/>
      <c r="F284" s="540">
        <f t="shared" si="15"/>
        <v>35337</v>
      </c>
      <c r="G284" s="542">
        <f t="shared" si="14"/>
        <v>25320</v>
      </c>
      <c r="H284" s="543">
        <v>866</v>
      </c>
    </row>
    <row r="285" spans="1:8" x14ac:dyDescent="0.2">
      <c r="A285" s="531">
        <v>338</v>
      </c>
      <c r="B285" s="547">
        <v>14.26</v>
      </c>
      <c r="C285" s="539"/>
      <c r="D285" s="540">
        <v>30089</v>
      </c>
      <c r="E285" s="541"/>
      <c r="F285" s="540">
        <f t="shared" si="15"/>
        <v>35337</v>
      </c>
      <c r="G285" s="542">
        <f t="shared" si="14"/>
        <v>25320</v>
      </c>
      <c r="H285" s="543">
        <v>866</v>
      </c>
    </row>
    <row r="286" spans="1:8" x14ac:dyDescent="0.2">
      <c r="A286" s="531">
        <v>339</v>
      </c>
      <c r="B286" s="547">
        <v>14.26</v>
      </c>
      <c r="C286" s="539"/>
      <c r="D286" s="540">
        <v>30089</v>
      </c>
      <c r="E286" s="541"/>
      <c r="F286" s="540">
        <f t="shared" si="15"/>
        <v>35337</v>
      </c>
      <c r="G286" s="542">
        <f t="shared" si="14"/>
        <v>25320</v>
      </c>
      <c r="H286" s="543">
        <v>866</v>
      </c>
    </row>
    <row r="287" spans="1:8" x14ac:dyDescent="0.2">
      <c r="A287" s="531">
        <v>340</v>
      </c>
      <c r="B287" s="547">
        <v>14.26</v>
      </c>
      <c r="C287" s="539"/>
      <c r="D287" s="540">
        <v>30089</v>
      </c>
      <c r="E287" s="541"/>
      <c r="F287" s="540">
        <f t="shared" si="15"/>
        <v>35337</v>
      </c>
      <c r="G287" s="542">
        <f t="shared" si="14"/>
        <v>25320</v>
      </c>
      <c r="H287" s="543">
        <v>866</v>
      </c>
    </row>
    <row r="288" spans="1:8" x14ac:dyDescent="0.2">
      <c r="A288" s="531">
        <v>341</v>
      </c>
      <c r="B288" s="547">
        <v>14.26</v>
      </c>
      <c r="C288" s="539"/>
      <c r="D288" s="540">
        <v>30089</v>
      </c>
      <c r="E288" s="541"/>
      <c r="F288" s="540">
        <f t="shared" si="15"/>
        <v>35337</v>
      </c>
      <c r="G288" s="542">
        <f t="shared" si="14"/>
        <v>25320</v>
      </c>
      <c r="H288" s="543">
        <v>866</v>
      </c>
    </row>
    <row r="289" spans="1:8" x14ac:dyDescent="0.2">
      <c r="A289" s="531">
        <v>342</v>
      </c>
      <c r="B289" s="547">
        <v>14.26</v>
      </c>
      <c r="C289" s="539"/>
      <c r="D289" s="540">
        <v>30089</v>
      </c>
      <c r="E289" s="541"/>
      <c r="F289" s="540">
        <f t="shared" si="15"/>
        <v>35337</v>
      </c>
      <c r="G289" s="542">
        <f t="shared" si="14"/>
        <v>25320</v>
      </c>
      <c r="H289" s="543">
        <v>866</v>
      </c>
    </row>
    <row r="290" spans="1:8" x14ac:dyDescent="0.2">
      <c r="A290" s="531">
        <v>343</v>
      </c>
      <c r="B290" s="547">
        <v>14.26</v>
      </c>
      <c r="C290" s="539"/>
      <c r="D290" s="540">
        <v>30089</v>
      </c>
      <c r="E290" s="541"/>
      <c r="F290" s="540">
        <f t="shared" si="15"/>
        <v>35337</v>
      </c>
      <c r="G290" s="542">
        <f t="shared" si="14"/>
        <v>25320</v>
      </c>
      <c r="H290" s="543">
        <v>866</v>
      </c>
    </row>
    <row r="291" spans="1:8" x14ac:dyDescent="0.2">
      <c r="A291" s="531">
        <v>344</v>
      </c>
      <c r="B291" s="547">
        <v>14.26</v>
      </c>
      <c r="C291" s="539"/>
      <c r="D291" s="540">
        <v>30089</v>
      </c>
      <c r="E291" s="541"/>
      <c r="F291" s="540">
        <f t="shared" si="15"/>
        <v>35337</v>
      </c>
      <c r="G291" s="542">
        <f t="shared" si="14"/>
        <v>25320</v>
      </c>
      <c r="H291" s="543">
        <v>866</v>
      </c>
    </row>
    <row r="292" spans="1:8" x14ac:dyDescent="0.2">
      <c r="A292" s="531">
        <v>345</v>
      </c>
      <c r="B292" s="547">
        <v>14.26</v>
      </c>
      <c r="C292" s="539"/>
      <c r="D292" s="540">
        <v>30089</v>
      </c>
      <c r="E292" s="541"/>
      <c r="F292" s="540">
        <f t="shared" si="15"/>
        <v>35337</v>
      </c>
      <c r="G292" s="542">
        <f t="shared" si="14"/>
        <v>25320</v>
      </c>
      <c r="H292" s="543">
        <v>866</v>
      </c>
    </row>
    <row r="293" spans="1:8" x14ac:dyDescent="0.2">
      <c r="A293" s="531">
        <v>346</v>
      </c>
      <c r="B293" s="547">
        <v>14.26</v>
      </c>
      <c r="C293" s="539"/>
      <c r="D293" s="540">
        <v>30089</v>
      </c>
      <c r="E293" s="541"/>
      <c r="F293" s="540">
        <f t="shared" si="15"/>
        <v>35337</v>
      </c>
      <c r="G293" s="542">
        <f t="shared" si="14"/>
        <v>25320</v>
      </c>
      <c r="H293" s="543">
        <v>866</v>
      </c>
    </row>
    <row r="294" spans="1:8" x14ac:dyDescent="0.2">
      <c r="A294" s="531">
        <v>347</v>
      </c>
      <c r="B294" s="547">
        <v>14.26</v>
      </c>
      <c r="C294" s="539"/>
      <c r="D294" s="540">
        <v>30089</v>
      </c>
      <c r="E294" s="541"/>
      <c r="F294" s="540">
        <f t="shared" si="15"/>
        <v>35337</v>
      </c>
      <c r="G294" s="542">
        <f t="shared" si="14"/>
        <v>25320</v>
      </c>
      <c r="H294" s="543">
        <v>866</v>
      </c>
    </row>
    <row r="295" spans="1:8" x14ac:dyDescent="0.2">
      <c r="A295" s="531">
        <v>348</v>
      </c>
      <c r="B295" s="547">
        <v>14.26</v>
      </c>
      <c r="C295" s="539"/>
      <c r="D295" s="540">
        <v>30089</v>
      </c>
      <c r="E295" s="541"/>
      <c r="F295" s="540">
        <f t="shared" si="15"/>
        <v>35337</v>
      </c>
      <c r="G295" s="542">
        <f t="shared" si="14"/>
        <v>25320</v>
      </c>
      <c r="H295" s="543">
        <v>866</v>
      </c>
    </row>
    <row r="296" spans="1:8" x14ac:dyDescent="0.2">
      <c r="A296" s="531">
        <v>349</v>
      </c>
      <c r="B296" s="547">
        <v>14.26</v>
      </c>
      <c r="C296" s="539"/>
      <c r="D296" s="540">
        <v>30089</v>
      </c>
      <c r="E296" s="541"/>
      <c r="F296" s="540">
        <f t="shared" si="15"/>
        <v>35337</v>
      </c>
      <c r="G296" s="542">
        <f t="shared" si="14"/>
        <v>25320</v>
      </c>
      <c r="H296" s="543">
        <v>866</v>
      </c>
    </row>
    <row r="297" spans="1:8" x14ac:dyDescent="0.2">
      <c r="A297" s="531">
        <v>350</v>
      </c>
      <c r="B297" s="547">
        <v>14.26</v>
      </c>
      <c r="C297" s="539"/>
      <c r="D297" s="540">
        <v>30089</v>
      </c>
      <c r="E297" s="541"/>
      <c r="F297" s="540">
        <f t="shared" si="15"/>
        <v>35337</v>
      </c>
      <c r="G297" s="542">
        <f t="shared" si="14"/>
        <v>25320</v>
      </c>
      <c r="H297" s="543">
        <v>866</v>
      </c>
    </row>
    <row r="298" spans="1:8" x14ac:dyDescent="0.2">
      <c r="A298" s="531">
        <v>351</v>
      </c>
      <c r="B298" s="547">
        <v>14.26</v>
      </c>
      <c r="C298" s="539"/>
      <c r="D298" s="540">
        <v>30089</v>
      </c>
      <c r="E298" s="541"/>
      <c r="F298" s="540">
        <f t="shared" si="15"/>
        <v>35337</v>
      </c>
      <c r="G298" s="542">
        <f t="shared" si="14"/>
        <v>25320</v>
      </c>
      <c r="H298" s="543">
        <v>866</v>
      </c>
    </row>
    <row r="299" spans="1:8" x14ac:dyDescent="0.2">
      <c r="A299" s="531">
        <v>352</v>
      </c>
      <c r="B299" s="547">
        <v>14.26</v>
      </c>
      <c r="C299" s="539"/>
      <c r="D299" s="540">
        <v>30089</v>
      </c>
      <c r="E299" s="541"/>
      <c r="F299" s="540">
        <f t="shared" si="15"/>
        <v>35337</v>
      </c>
      <c r="G299" s="542">
        <f t="shared" si="14"/>
        <v>25320</v>
      </c>
      <c r="H299" s="543">
        <v>866</v>
      </c>
    </row>
    <row r="300" spans="1:8" x14ac:dyDescent="0.2">
      <c r="A300" s="531">
        <v>353</v>
      </c>
      <c r="B300" s="547">
        <v>14.26</v>
      </c>
      <c r="C300" s="539"/>
      <c r="D300" s="540">
        <v>30089</v>
      </c>
      <c r="E300" s="541"/>
      <c r="F300" s="540">
        <f t="shared" si="15"/>
        <v>35337</v>
      </c>
      <c r="G300" s="542">
        <f t="shared" si="14"/>
        <v>25320</v>
      </c>
      <c r="H300" s="543">
        <v>866</v>
      </c>
    </row>
    <row r="301" spans="1:8" x14ac:dyDescent="0.2">
      <c r="A301" s="531">
        <v>354</v>
      </c>
      <c r="B301" s="547">
        <v>14.26</v>
      </c>
      <c r="C301" s="539"/>
      <c r="D301" s="540">
        <v>30089</v>
      </c>
      <c r="E301" s="541"/>
      <c r="F301" s="540">
        <f t="shared" si="15"/>
        <v>35337</v>
      </c>
      <c r="G301" s="542">
        <f t="shared" si="14"/>
        <v>25320</v>
      </c>
      <c r="H301" s="543">
        <v>866</v>
      </c>
    </row>
    <row r="302" spans="1:8" x14ac:dyDescent="0.2">
      <c r="A302" s="531">
        <v>355</v>
      </c>
      <c r="B302" s="547">
        <v>14.26</v>
      </c>
      <c r="C302" s="539"/>
      <c r="D302" s="540">
        <v>30089</v>
      </c>
      <c r="E302" s="541"/>
      <c r="F302" s="540">
        <f t="shared" si="15"/>
        <v>35337</v>
      </c>
      <c r="G302" s="542">
        <f t="shared" si="14"/>
        <v>25320</v>
      </c>
      <c r="H302" s="543">
        <v>866</v>
      </c>
    </row>
    <row r="303" spans="1:8" x14ac:dyDescent="0.2">
      <c r="A303" s="531">
        <v>356</v>
      </c>
      <c r="B303" s="547">
        <v>14.26</v>
      </c>
      <c r="C303" s="539"/>
      <c r="D303" s="540">
        <v>30089</v>
      </c>
      <c r="E303" s="541"/>
      <c r="F303" s="540">
        <f t="shared" si="15"/>
        <v>35337</v>
      </c>
      <c r="G303" s="542">
        <f t="shared" si="14"/>
        <v>25320</v>
      </c>
      <c r="H303" s="543">
        <v>866</v>
      </c>
    </row>
    <row r="304" spans="1:8" x14ac:dyDescent="0.2">
      <c r="A304" s="531">
        <v>357</v>
      </c>
      <c r="B304" s="547">
        <v>14.26</v>
      </c>
      <c r="C304" s="539"/>
      <c r="D304" s="540">
        <v>30089</v>
      </c>
      <c r="E304" s="541"/>
      <c r="F304" s="540">
        <f t="shared" si="15"/>
        <v>35337</v>
      </c>
      <c r="G304" s="542">
        <f t="shared" si="14"/>
        <v>25320</v>
      </c>
      <c r="H304" s="543">
        <v>866</v>
      </c>
    </row>
    <row r="305" spans="1:8" x14ac:dyDescent="0.2">
      <c r="A305" s="531">
        <v>358</v>
      </c>
      <c r="B305" s="547">
        <v>14.26</v>
      </c>
      <c r="C305" s="539"/>
      <c r="D305" s="540">
        <v>30089</v>
      </c>
      <c r="E305" s="541"/>
      <c r="F305" s="540">
        <f t="shared" si="15"/>
        <v>35337</v>
      </c>
      <c r="G305" s="542">
        <f t="shared" si="14"/>
        <v>25320</v>
      </c>
      <c r="H305" s="543">
        <v>866</v>
      </c>
    </row>
    <row r="306" spans="1:8" x14ac:dyDescent="0.2">
      <c r="A306" s="531">
        <v>359</v>
      </c>
      <c r="B306" s="547">
        <v>14.26</v>
      </c>
      <c r="C306" s="539"/>
      <c r="D306" s="540">
        <v>30089</v>
      </c>
      <c r="E306" s="541"/>
      <c r="F306" s="540">
        <f t="shared" si="15"/>
        <v>35337</v>
      </c>
      <c r="G306" s="542">
        <f t="shared" si="14"/>
        <v>25320</v>
      </c>
      <c r="H306" s="543">
        <v>866</v>
      </c>
    </row>
    <row r="307" spans="1:8" x14ac:dyDescent="0.2">
      <c r="A307" s="531">
        <v>360</v>
      </c>
      <c r="B307" s="547">
        <v>14.26</v>
      </c>
      <c r="C307" s="539"/>
      <c r="D307" s="540">
        <v>30089</v>
      </c>
      <c r="E307" s="541"/>
      <c r="F307" s="540">
        <f t="shared" si="15"/>
        <v>35337</v>
      </c>
      <c r="G307" s="542">
        <f t="shared" si="14"/>
        <v>25320</v>
      </c>
      <c r="H307" s="543">
        <v>866</v>
      </c>
    </row>
    <row r="308" spans="1:8" x14ac:dyDescent="0.2">
      <c r="A308" s="531">
        <v>361</v>
      </c>
      <c r="B308" s="547">
        <v>14.26</v>
      </c>
      <c r="C308" s="539"/>
      <c r="D308" s="540">
        <v>30089</v>
      </c>
      <c r="E308" s="541"/>
      <c r="F308" s="540">
        <f t="shared" si="15"/>
        <v>35337</v>
      </c>
      <c r="G308" s="542">
        <f t="shared" si="14"/>
        <v>25320</v>
      </c>
      <c r="H308" s="543">
        <v>866</v>
      </c>
    </row>
    <row r="309" spans="1:8" x14ac:dyDescent="0.2">
      <c r="A309" s="531">
        <v>362</v>
      </c>
      <c r="B309" s="547">
        <v>14.26</v>
      </c>
      <c r="C309" s="539"/>
      <c r="D309" s="540">
        <v>30089</v>
      </c>
      <c r="E309" s="541"/>
      <c r="F309" s="540">
        <f t="shared" si="15"/>
        <v>35337</v>
      </c>
      <c r="G309" s="542">
        <f t="shared" si="14"/>
        <v>25320</v>
      </c>
      <c r="H309" s="543">
        <v>866</v>
      </c>
    </row>
    <row r="310" spans="1:8" x14ac:dyDescent="0.2">
      <c r="A310" s="531">
        <v>363</v>
      </c>
      <c r="B310" s="547">
        <v>14.26</v>
      </c>
      <c r="C310" s="539"/>
      <c r="D310" s="540">
        <v>30089</v>
      </c>
      <c r="E310" s="541"/>
      <c r="F310" s="540">
        <f t="shared" si="15"/>
        <v>35337</v>
      </c>
      <c r="G310" s="542">
        <f t="shared" si="14"/>
        <v>25320</v>
      </c>
      <c r="H310" s="543">
        <v>866</v>
      </c>
    </row>
    <row r="311" spans="1:8" x14ac:dyDescent="0.2">
      <c r="A311" s="531">
        <v>364</v>
      </c>
      <c r="B311" s="547">
        <v>14.26</v>
      </c>
      <c r="C311" s="539"/>
      <c r="D311" s="540">
        <v>30089</v>
      </c>
      <c r="E311" s="541"/>
      <c r="F311" s="540">
        <f t="shared" si="15"/>
        <v>35337</v>
      </c>
      <c r="G311" s="542">
        <f t="shared" si="14"/>
        <v>25320</v>
      </c>
      <c r="H311" s="543">
        <v>866</v>
      </c>
    </row>
    <row r="312" spans="1:8" x14ac:dyDescent="0.2">
      <c r="A312" s="531">
        <v>365</v>
      </c>
      <c r="B312" s="547">
        <v>14.26</v>
      </c>
      <c r="C312" s="539"/>
      <c r="D312" s="540">
        <v>30089</v>
      </c>
      <c r="E312" s="541"/>
      <c r="F312" s="540">
        <f t="shared" si="15"/>
        <v>35337</v>
      </c>
      <c r="G312" s="542">
        <f t="shared" si="14"/>
        <v>25320</v>
      </c>
      <c r="H312" s="543">
        <v>866</v>
      </c>
    </row>
    <row r="313" spans="1:8" x14ac:dyDescent="0.2">
      <c r="A313" s="531">
        <v>366</v>
      </c>
      <c r="B313" s="547">
        <v>14.26</v>
      </c>
      <c r="C313" s="539"/>
      <c r="D313" s="540">
        <v>30089</v>
      </c>
      <c r="E313" s="541"/>
      <c r="F313" s="540">
        <f t="shared" si="15"/>
        <v>35337</v>
      </c>
      <c r="G313" s="542">
        <f t="shared" si="14"/>
        <v>25320</v>
      </c>
      <c r="H313" s="543">
        <v>866</v>
      </c>
    </row>
    <row r="314" spans="1:8" x14ac:dyDescent="0.2">
      <c r="A314" s="531">
        <v>367</v>
      </c>
      <c r="B314" s="547">
        <v>14.26</v>
      </c>
      <c r="C314" s="539"/>
      <c r="D314" s="540">
        <v>30089</v>
      </c>
      <c r="E314" s="541"/>
      <c r="F314" s="540">
        <f t="shared" si="15"/>
        <v>35337</v>
      </c>
      <c r="G314" s="542">
        <f t="shared" si="14"/>
        <v>25320</v>
      </c>
      <c r="H314" s="543">
        <v>866</v>
      </c>
    </row>
    <row r="315" spans="1:8" x14ac:dyDescent="0.2">
      <c r="A315" s="531">
        <v>368</v>
      </c>
      <c r="B315" s="547">
        <v>14.26</v>
      </c>
      <c r="C315" s="539"/>
      <c r="D315" s="540">
        <v>30089</v>
      </c>
      <c r="E315" s="541"/>
      <c r="F315" s="540">
        <f t="shared" si="15"/>
        <v>35337</v>
      </c>
      <c r="G315" s="542">
        <f t="shared" si="14"/>
        <v>25320</v>
      </c>
      <c r="H315" s="543">
        <v>866</v>
      </c>
    </row>
    <row r="316" spans="1:8" x14ac:dyDescent="0.2">
      <c r="A316" s="531">
        <v>369</v>
      </c>
      <c r="B316" s="547">
        <v>14.26</v>
      </c>
      <c r="C316" s="539"/>
      <c r="D316" s="540">
        <v>30089</v>
      </c>
      <c r="E316" s="541"/>
      <c r="F316" s="540">
        <f t="shared" si="15"/>
        <v>35337</v>
      </c>
      <c r="G316" s="542">
        <f t="shared" si="14"/>
        <v>25320</v>
      </c>
      <c r="H316" s="543">
        <v>866</v>
      </c>
    </row>
    <row r="317" spans="1:8" x14ac:dyDescent="0.2">
      <c r="A317" s="531">
        <v>370</v>
      </c>
      <c r="B317" s="547">
        <v>14.26</v>
      </c>
      <c r="C317" s="539"/>
      <c r="D317" s="540">
        <v>30089</v>
      </c>
      <c r="E317" s="541"/>
      <c r="F317" s="540">
        <f t="shared" si="15"/>
        <v>35337</v>
      </c>
      <c r="G317" s="542">
        <f t="shared" si="14"/>
        <v>25320</v>
      </c>
      <c r="H317" s="543">
        <v>866</v>
      </c>
    </row>
    <row r="318" spans="1:8" x14ac:dyDescent="0.2">
      <c r="A318" s="531">
        <v>371</v>
      </c>
      <c r="B318" s="547">
        <v>14.26</v>
      </c>
      <c r="C318" s="539"/>
      <c r="D318" s="540">
        <v>30089</v>
      </c>
      <c r="E318" s="541"/>
      <c r="F318" s="540">
        <f t="shared" si="15"/>
        <v>35337</v>
      </c>
      <c r="G318" s="542">
        <f t="shared" si="14"/>
        <v>25320</v>
      </c>
      <c r="H318" s="543">
        <v>866</v>
      </c>
    </row>
    <row r="319" spans="1:8" x14ac:dyDescent="0.2">
      <c r="A319" s="531">
        <v>372</v>
      </c>
      <c r="B319" s="547">
        <v>14.26</v>
      </c>
      <c r="C319" s="539"/>
      <c r="D319" s="540">
        <v>30089</v>
      </c>
      <c r="E319" s="541"/>
      <c r="F319" s="540">
        <f t="shared" si="15"/>
        <v>35337</v>
      </c>
      <c r="G319" s="542">
        <f t="shared" si="14"/>
        <v>25320</v>
      </c>
      <c r="H319" s="543">
        <v>866</v>
      </c>
    </row>
    <row r="320" spans="1:8" x14ac:dyDescent="0.2">
      <c r="A320" s="531">
        <v>373</v>
      </c>
      <c r="B320" s="547">
        <v>14.26</v>
      </c>
      <c r="C320" s="539"/>
      <c r="D320" s="540">
        <v>30089</v>
      </c>
      <c r="E320" s="541"/>
      <c r="F320" s="540">
        <f t="shared" si="15"/>
        <v>35337</v>
      </c>
      <c r="G320" s="542">
        <f t="shared" si="14"/>
        <v>25320</v>
      </c>
      <c r="H320" s="543">
        <v>866</v>
      </c>
    </row>
    <row r="321" spans="1:8" x14ac:dyDescent="0.2">
      <c r="A321" s="531">
        <v>374</v>
      </c>
      <c r="B321" s="547">
        <v>14.26</v>
      </c>
      <c r="C321" s="539"/>
      <c r="D321" s="540">
        <v>30089</v>
      </c>
      <c r="E321" s="541"/>
      <c r="F321" s="540">
        <f t="shared" si="15"/>
        <v>35337</v>
      </c>
      <c r="G321" s="542">
        <f t="shared" si="14"/>
        <v>25320</v>
      </c>
      <c r="H321" s="543">
        <v>866</v>
      </c>
    </row>
    <row r="322" spans="1:8" x14ac:dyDescent="0.2">
      <c r="A322" s="531">
        <v>375</v>
      </c>
      <c r="B322" s="547">
        <v>14.26</v>
      </c>
      <c r="C322" s="539"/>
      <c r="D322" s="540">
        <v>30089</v>
      </c>
      <c r="E322" s="541"/>
      <c r="F322" s="540">
        <f t="shared" si="15"/>
        <v>35337</v>
      </c>
      <c r="G322" s="542">
        <f t="shared" si="14"/>
        <v>25320</v>
      </c>
      <c r="H322" s="543">
        <v>866</v>
      </c>
    </row>
    <row r="323" spans="1:8" x14ac:dyDescent="0.2">
      <c r="A323" s="531">
        <v>376</v>
      </c>
      <c r="B323" s="547">
        <v>14.26</v>
      </c>
      <c r="C323" s="539"/>
      <c r="D323" s="540">
        <v>30089</v>
      </c>
      <c r="E323" s="541"/>
      <c r="F323" s="540">
        <f t="shared" si="15"/>
        <v>35337</v>
      </c>
      <c r="G323" s="542">
        <f t="shared" si="14"/>
        <v>25320</v>
      </c>
      <c r="H323" s="543">
        <v>866</v>
      </c>
    </row>
    <row r="324" spans="1:8" x14ac:dyDescent="0.2">
      <c r="A324" s="531">
        <v>377</v>
      </c>
      <c r="B324" s="547">
        <v>14.26</v>
      </c>
      <c r="C324" s="539"/>
      <c r="D324" s="540">
        <v>30089</v>
      </c>
      <c r="E324" s="541"/>
      <c r="F324" s="540">
        <f t="shared" si="15"/>
        <v>35337</v>
      </c>
      <c r="G324" s="542">
        <f t="shared" si="14"/>
        <v>25320</v>
      </c>
      <c r="H324" s="543">
        <v>866</v>
      </c>
    </row>
    <row r="325" spans="1:8" x14ac:dyDescent="0.2">
      <c r="A325" s="531">
        <v>378</v>
      </c>
      <c r="B325" s="547">
        <v>14.26</v>
      </c>
      <c r="C325" s="539"/>
      <c r="D325" s="540">
        <v>30089</v>
      </c>
      <c r="E325" s="541"/>
      <c r="F325" s="540">
        <f t="shared" si="15"/>
        <v>35337</v>
      </c>
      <c r="G325" s="542">
        <f t="shared" si="14"/>
        <v>25320</v>
      </c>
      <c r="H325" s="543">
        <v>866</v>
      </c>
    </row>
    <row r="326" spans="1:8" x14ac:dyDescent="0.2">
      <c r="A326" s="531">
        <v>379</v>
      </c>
      <c r="B326" s="547">
        <v>14.26</v>
      </c>
      <c r="C326" s="539"/>
      <c r="D326" s="540">
        <v>30089</v>
      </c>
      <c r="E326" s="541"/>
      <c r="F326" s="540">
        <f t="shared" si="15"/>
        <v>35337</v>
      </c>
      <c r="G326" s="542">
        <f t="shared" si="14"/>
        <v>25320</v>
      </c>
      <c r="H326" s="543">
        <v>866</v>
      </c>
    </row>
    <row r="327" spans="1:8" x14ac:dyDescent="0.2">
      <c r="A327" s="531">
        <v>380</v>
      </c>
      <c r="B327" s="547">
        <v>14.26</v>
      </c>
      <c r="C327" s="539"/>
      <c r="D327" s="540">
        <v>30089</v>
      </c>
      <c r="E327" s="541"/>
      <c r="F327" s="540">
        <f t="shared" si="15"/>
        <v>35337</v>
      </c>
      <c r="G327" s="542">
        <f t="shared" si="14"/>
        <v>25320</v>
      </c>
      <c r="H327" s="543">
        <v>866</v>
      </c>
    </row>
    <row r="328" spans="1:8" x14ac:dyDescent="0.2">
      <c r="A328" s="531">
        <v>381</v>
      </c>
      <c r="B328" s="547">
        <v>14.26</v>
      </c>
      <c r="C328" s="539"/>
      <c r="D328" s="540">
        <v>30089</v>
      </c>
      <c r="E328" s="541"/>
      <c r="F328" s="540">
        <f t="shared" si="15"/>
        <v>35337</v>
      </c>
      <c r="G328" s="542">
        <f t="shared" si="14"/>
        <v>25320</v>
      </c>
      <c r="H328" s="543">
        <v>866</v>
      </c>
    </row>
    <row r="329" spans="1:8" x14ac:dyDescent="0.2">
      <c r="A329" s="531">
        <v>382</v>
      </c>
      <c r="B329" s="547">
        <v>14.26</v>
      </c>
      <c r="C329" s="539"/>
      <c r="D329" s="540">
        <v>30089</v>
      </c>
      <c r="E329" s="541"/>
      <c r="F329" s="540">
        <f t="shared" si="15"/>
        <v>35337</v>
      </c>
      <c r="G329" s="542">
        <f t="shared" si="14"/>
        <v>25320</v>
      </c>
      <c r="H329" s="543">
        <v>866</v>
      </c>
    </row>
    <row r="330" spans="1:8" x14ac:dyDescent="0.2">
      <c r="A330" s="531">
        <v>383</v>
      </c>
      <c r="B330" s="547">
        <v>14.26</v>
      </c>
      <c r="C330" s="539"/>
      <c r="D330" s="540">
        <v>30089</v>
      </c>
      <c r="E330" s="541"/>
      <c r="F330" s="540">
        <f t="shared" si="15"/>
        <v>35337</v>
      </c>
      <c r="G330" s="542">
        <f t="shared" si="14"/>
        <v>25320</v>
      </c>
      <c r="H330" s="543">
        <v>866</v>
      </c>
    </row>
    <row r="331" spans="1:8" x14ac:dyDescent="0.2">
      <c r="A331" s="531">
        <v>384</v>
      </c>
      <c r="B331" s="547">
        <v>14.26</v>
      </c>
      <c r="C331" s="539"/>
      <c r="D331" s="540">
        <v>30089</v>
      </c>
      <c r="E331" s="541"/>
      <c r="F331" s="540">
        <f t="shared" si="15"/>
        <v>35337</v>
      </c>
      <c r="G331" s="542">
        <f t="shared" si="14"/>
        <v>25320</v>
      </c>
      <c r="H331" s="543">
        <v>866</v>
      </c>
    </row>
    <row r="332" spans="1:8" x14ac:dyDescent="0.2">
      <c r="A332" s="531">
        <v>385</v>
      </c>
      <c r="B332" s="547">
        <v>14.26</v>
      </c>
      <c r="C332" s="539"/>
      <c r="D332" s="540">
        <v>30089</v>
      </c>
      <c r="E332" s="541"/>
      <c r="F332" s="540">
        <f t="shared" si="15"/>
        <v>35337</v>
      </c>
      <c r="G332" s="542">
        <f t="shared" si="14"/>
        <v>25320</v>
      </c>
      <c r="H332" s="543">
        <v>866</v>
      </c>
    </row>
    <row r="333" spans="1:8" x14ac:dyDescent="0.2">
      <c r="A333" s="531">
        <v>386</v>
      </c>
      <c r="B333" s="547">
        <v>14.26</v>
      </c>
      <c r="C333" s="539"/>
      <c r="D333" s="540">
        <v>30089</v>
      </c>
      <c r="E333" s="541"/>
      <c r="F333" s="540">
        <f t="shared" si="15"/>
        <v>35337</v>
      </c>
      <c r="G333" s="542">
        <f t="shared" si="14"/>
        <v>25320</v>
      </c>
      <c r="H333" s="543">
        <v>866</v>
      </c>
    </row>
    <row r="334" spans="1:8" x14ac:dyDescent="0.2">
      <c r="A334" s="531">
        <v>387</v>
      </c>
      <c r="B334" s="547">
        <v>14.26</v>
      </c>
      <c r="C334" s="539"/>
      <c r="D334" s="540">
        <v>30089</v>
      </c>
      <c r="E334" s="541"/>
      <c r="F334" s="540">
        <f t="shared" si="15"/>
        <v>35337</v>
      </c>
      <c r="G334" s="542">
        <f t="shared" si="14"/>
        <v>25320</v>
      </c>
      <c r="H334" s="543">
        <v>866</v>
      </c>
    </row>
    <row r="335" spans="1:8" x14ac:dyDescent="0.2">
      <c r="A335" s="531">
        <v>388</v>
      </c>
      <c r="B335" s="547">
        <v>14.26</v>
      </c>
      <c r="C335" s="539"/>
      <c r="D335" s="540">
        <v>30089</v>
      </c>
      <c r="E335" s="541"/>
      <c r="F335" s="540">
        <f t="shared" si="15"/>
        <v>35337</v>
      </c>
      <c r="G335" s="542">
        <f t="shared" si="14"/>
        <v>25320</v>
      </c>
      <c r="H335" s="543">
        <v>866</v>
      </c>
    </row>
    <row r="336" spans="1:8" x14ac:dyDescent="0.2">
      <c r="A336" s="531">
        <v>389</v>
      </c>
      <c r="B336" s="547">
        <v>14.26</v>
      </c>
      <c r="C336" s="539"/>
      <c r="D336" s="540">
        <v>30089</v>
      </c>
      <c r="E336" s="541"/>
      <c r="F336" s="540">
        <f t="shared" si="15"/>
        <v>35337</v>
      </c>
      <c r="G336" s="542">
        <f t="shared" ref="G336:G399" si="16">ROUND(12*(1/B336*D336),0)</f>
        <v>25320</v>
      </c>
      <c r="H336" s="543">
        <v>866</v>
      </c>
    </row>
    <row r="337" spans="1:8" x14ac:dyDescent="0.2">
      <c r="A337" s="531">
        <v>390</v>
      </c>
      <c r="B337" s="547">
        <v>14.26</v>
      </c>
      <c r="C337" s="539"/>
      <c r="D337" s="540">
        <v>30089</v>
      </c>
      <c r="E337" s="541"/>
      <c r="F337" s="540">
        <f t="shared" si="15"/>
        <v>35337</v>
      </c>
      <c r="G337" s="542">
        <f t="shared" si="16"/>
        <v>25320</v>
      </c>
      <c r="H337" s="543">
        <v>866</v>
      </c>
    </row>
    <row r="338" spans="1:8" x14ac:dyDescent="0.2">
      <c r="A338" s="531">
        <v>391</v>
      </c>
      <c r="B338" s="547">
        <v>14.26</v>
      </c>
      <c r="C338" s="539"/>
      <c r="D338" s="540">
        <v>30089</v>
      </c>
      <c r="E338" s="541"/>
      <c r="F338" s="540">
        <f t="shared" ref="F338:F401" si="17">ROUND(12*1.3614*(1/B338*D338)+H338,0)</f>
        <v>35337</v>
      </c>
      <c r="G338" s="542">
        <f t="shared" si="16"/>
        <v>25320</v>
      </c>
      <c r="H338" s="543">
        <v>866</v>
      </c>
    </row>
    <row r="339" spans="1:8" x14ac:dyDescent="0.2">
      <c r="A339" s="531">
        <v>392</v>
      </c>
      <c r="B339" s="547">
        <v>14.26</v>
      </c>
      <c r="C339" s="539"/>
      <c r="D339" s="540">
        <v>30089</v>
      </c>
      <c r="E339" s="541"/>
      <c r="F339" s="540">
        <f t="shared" si="17"/>
        <v>35337</v>
      </c>
      <c r="G339" s="542">
        <f t="shared" si="16"/>
        <v>25320</v>
      </c>
      <c r="H339" s="543">
        <v>866</v>
      </c>
    </row>
    <row r="340" spans="1:8" x14ac:dyDescent="0.2">
      <c r="A340" s="531">
        <v>393</v>
      </c>
      <c r="B340" s="547">
        <v>14.26</v>
      </c>
      <c r="C340" s="539"/>
      <c r="D340" s="540">
        <v>30089</v>
      </c>
      <c r="E340" s="541"/>
      <c r="F340" s="540">
        <f t="shared" si="17"/>
        <v>35337</v>
      </c>
      <c r="G340" s="542">
        <f t="shared" si="16"/>
        <v>25320</v>
      </c>
      <c r="H340" s="543">
        <v>866</v>
      </c>
    </row>
    <row r="341" spans="1:8" x14ac:dyDescent="0.2">
      <c r="A341" s="531">
        <v>394</v>
      </c>
      <c r="B341" s="547">
        <v>14.26</v>
      </c>
      <c r="C341" s="539"/>
      <c r="D341" s="540">
        <v>30089</v>
      </c>
      <c r="E341" s="541"/>
      <c r="F341" s="540">
        <f t="shared" si="17"/>
        <v>35337</v>
      </c>
      <c r="G341" s="542">
        <f t="shared" si="16"/>
        <v>25320</v>
      </c>
      <c r="H341" s="543">
        <v>866</v>
      </c>
    </row>
    <row r="342" spans="1:8" x14ac:dyDescent="0.2">
      <c r="A342" s="531">
        <v>395</v>
      </c>
      <c r="B342" s="547">
        <v>14.26</v>
      </c>
      <c r="C342" s="539"/>
      <c r="D342" s="540">
        <v>30089</v>
      </c>
      <c r="E342" s="541"/>
      <c r="F342" s="540">
        <f t="shared" si="17"/>
        <v>35337</v>
      </c>
      <c r="G342" s="542">
        <f t="shared" si="16"/>
        <v>25320</v>
      </c>
      <c r="H342" s="543">
        <v>866</v>
      </c>
    </row>
    <row r="343" spans="1:8" x14ac:dyDescent="0.2">
      <c r="A343" s="531">
        <v>396</v>
      </c>
      <c r="B343" s="547">
        <v>14.26</v>
      </c>
      <c r="C343" s="539"/>
      <c r="D343" s="540">
        <v>30089</v>
      </c>
      <c r="E343" s="541"/>
      <c r="F343" s="540">
        <f t="shared" si="17"/>
        <v>35337</v>
      </c>
      <c r="G343" s="542">
        <f t="shared" si="16"/>
        <v>25320</v>
      </c>
      <c r="H343" s="543">
        <v>866</v>
      </c>
    </row>
    <row r="344" spans="1:8" x14ac:dyDescent="0.2">
      <c r="A344" s="531">
        <v>397</v>
      </c>
      <c r="B344" s="547">
        <v>14.26</v>
      </c>
      <c r="C344" s="539"/>
      <c r="D344" s="540">
        <v>30089</v>
      </c>
      <c r="E344" s="541"/>
      <c r="F344" s="540">
        <f t="shared" si="17"/>
        <v>35337</v>
      </c>
      <c r="G344" s="542">
        <f t="shared" si="16"/>
        <v>25320</v>
      </c>
      <c r="H344" s="543">
        <v>866</v>
      </c>
    </row>
    <row r="345" spans="1:8" x14ac:dyDescent="0.2">
      <c r="A345" s="531">
        <v>398</v>
      </c>
      <c r="B345" s="547">
        <v>14.26</v>
      </c>
      <c r="C345" s="539"/>
      <c r="D345" s="540">
        <v>30089</v>
      </c>
      <c r="E345" s="541"/>
      <c r="F345" s="540">
        <f t="shared" si="17"/>
        <v>35337</v>
      </c>
      <c r="G345" s="542">
        <f t="shared" si="16"/>
        <v>25320</v>
      </c>
      <c r="H345" s="543">
        <v>866</v>
      </c>
    </row>
    <row r="346" spans="1:8" x14ac:dyDescent="0.2">
      <c r="A346" s="531">
        <v>399</v>
      </c>
      <c r="B346" s="547">
        <v>14.26</v>
      </c>
      <c r="C346" s="539"/>
      <c r="D346" s="540">
        <v>30089</v>
      </c>
      <c r="E346" s="541"/>
      <c r="F346" s="540">
        <f t="shared" si="17"/>
        <v>35337</v>
      </c>
      <c r="G346" s="542">
        <f t="shared" si="16"/>
        <v>25320</v>
      </c>
      <c r="H346" s="543">
        <v>866</v>
      </c>
    </row>
    <row r="347" spans="1:8" x14ac:dyDescent="0.2">
      <c r="A347" s="531">
        <v>400</v>
      </c>
      <c r="B347" s="547">
        <v>14.26</v>
      </c>
      <c r="C347" s="539"/>
      <c r="D347" s="540">
        <v>30089</v>
      </c>
      <c r="E347" s="541"/>
      <c r="F347" s="540">
        <f t="shared" si="17"/>
        <v>35337</v>
      </c>
      <c r="G347" s="542">
        <f t="shared" si="16"/>
        <v>25320</v>
      </c>
      <c r="H347" s="543">
        <v>866</v>
      </c>
    </row>
    <row r="348" spans="1:8" x14ac:dyDescent="0.2">
      <c r="A348" s="531">
        <v>401</v>
      </c>
      <c r="B348" s="547">
        <v>14.26</v>
      </c>
      <c r="C348" s="539"/>
      <c r="D348" s="540">
        <v>30089</v>
      </c>
      <c r="E348" s="541"/>
      <c r="F348" s="540">
        <f t="shared" si="17"/>
        <v>35337</v>
      </c>
      <c r="G348" s="542">
        <f t="shared" si="16"/>
        <v>25320</v>
      </c>
      <c r="H348" s="543">
        <v>866</v>
      </c>
    </row>
    <row r="349" spans="1:8" x14ac:dyDescent="0.2">
      <c r="A349" s="531">
        <v>402</v>
      </c>
      <c r="B349" s="547">
        <v>14.26</v>
      </c>
      <c r="C349" s="539"/>
      <c r="D349" s="540">
        <v>30089</v>
      </c>
      <c r="E349" s="541"/>
      <c r="F349" s="540">
        <f t="shared" si="17"/>
        <v>35337</v>
      </c>
      <c r="G349" s="542">
        <f t="shared" si="16"/>
        <v>25320</v>
      </c>
      <c r="H349" s="543">
        <v>866</v>
      </c>
    </row>
    <row r="350" spans="1:8" x14ac:dyDescent="0.2">
      <c r="A350" s="531">
        <v>403</v>
      </c>
      <c r="B350" s="547">
        <v>14.26</v>
      </c>
      <c r="C350" s="539"/>
      <c r="D350" s="540">
        <v>30089</v>
      </c>
      <c r="E350" s="541"/>
      <c r="F350" s="540">
        <f t="shared" si="17"/>
        <v>35337</v>
      </c>
      <c r="G350" s="542">
        <f t="shared" si="16"/>
        <v>25320</v>
      </c>
      <c r="H350" s="543">
        <v>866</v>
      </c>
    </row>
    <row r="351" spans="1:8" x14ac:dyDescent="0.2">
      <c r="A351" s="531">
        <v>404</v>
      </c>
      <c r="B351" s="547">
        <v>14.26</v>
      </c>
      <c r="C351" s="539"/>
      <c r="D351" s="540">
        <v>30089</v>
      </c>
      <c r="E351" s="541"/>
      <c r="F351" s="540">
        <f t="shared" si="17"/>
        <v>35337</v>
      </c>
      <c r="G351" s="542">
        <f t="shared" si="16"/>
        <v>25320</v>
      </c>
      <c r="H351" s="543">
        <v>866</v>
      </c>
    </row>
    <row r="352" spans="1:8" x14ac:dyDescent="0.2">
      <c r="A352" s="531">
        <v>405</v>
      </c>
      <c r="B352" s="547">
        <v>14.26</v>
      </c>
      <c r="C352" s="539"/>
      <c r="D352" s="540">
        <v>30089</v>
      </c>
      <c r="E352" s="541"/>
      <c r="F352" s="540">
        <f t="shared" si="17"/>
        <v>35337</v>
      </c>
      <c r="G352" s="542">
        <f t="shared" si="16"/>
        <v>25320</v>
      </c>
      <c r="H352" s="543">
        <v>866</v>
      </c>
    </row>
    <row r="353" spans="1:8" x14ac:dyDescent="0.2">
      <c r="A353" s="531">
        <v>406</v>
      </c>
      <c r="B353" s="547">
        <v>14.26</v>
      </c>
      <c r="C353" s="539"/>
      <c r="D353" s="540">
        <v>30089</v>
      </c>
      <c r="E353" s="541"/>
      <c r="F353" s="540">
        <f t="shared" si="17"/>
        <v>35337</v>
      </c>
      <c r="G353" s="542">
        <f t="shared" si="16"/>
        <v>25320</v>
      </c>
      <c r="H353" s="543">
        <v>866</v>
      </c>
    </row>
    <row r="354" spans="1:8" x14ac:dyDescent="0.2">
      <c r="A354" s="531">
        <v>407</v>
      </c>
      <c r="B354" s="547">
        <v>14.26</v>
      </c>
      <c r="C354" s="539"/>
      <c r="D354" s="540">
        <v>30089</v>
      </c>
      <c r="E354" s="541"/>
      <c r="F354" s="540">
        <f t="shared" si="17"/>
        <v>35337</v>
      </c>
      <c r="G354" s="542">
        <f t="shared" si="16"/>
        <v>25320</v>
      </c>
      <c r="H354" s="543">
        <v>866</v>
      </c>
    </row>
    <row r="355" spans="1:8" x14ac:dyDescent="0.2">
      <c r="A355" s="531">
        <v>408</v>
      </c>
      <c r="B355" s="547">
        <v>14.26</v>
      </c>
      <c r="C355" s="539"/>
      <c r="D355" s="540">
        <v>30089</v>
      </c>
      <c r="E355" s="541"/>
      <c r="F355" s="540">
        <f t="shared" si="17"/>
        <v>35337</v>
      </c>
      <c r="G355" s="542">
        <f t="shared" si="16"/>
        <v>25320</v>
      </c>
      <c r="H355" s="543">
        <v>866</v>
      </c>
    </row>
    <row r="356" spans="1:8" x14ac:dyDescent="0.2">
      <c r="A356" s="531">
        <v>409</v>
      </c>
      <c r="B356" s="547">
        <v>14.26</v>
      </c>
      <c r="C356" s="539"/>
      <c r="D356" s="540">
        <v>30089</v>
      </c>
      <c r="E356" s="541"/>
      <c r="F356" s="540">
        <f t="shared" si="17"/>
        <v>35337</v>
      </c>
      <c r="G356" s="542">
        <f t="shared" si="16"/>
        <v>25320</v>
      </c>
      <c r="H356" s="543">
        <v>866</v>
      </c>
    </row>
    <row r="357" spans="1:8" x14ac:dyDescent="0.2">
      <c r="A357" s="531">
        <v>410</v>
      </c>
      <c r="B357" s="547">
        <v>14.26</v>
      </c>
      <c r="C357" s="539"/>
      <c r="D357" s="540">
        <v>30089</v>
      </c>
      <c r="E357" s="541"/>
      <c r="F357" s="540">
        <f t="shared" si="17"/>
        <v>35337</v>
      </c>
      <c r="G357" s="542">
        <f t="shared" si="16"/>
        <v>25320</v>
      </c>
      <c r="H357" s="543">
        <v>866</v>
      </c>
    </row>
    <row r="358" spans="1:8" x14ac:dyDescent="0.2">
      <c r="A358" s="531">
        <v>411</v>
      </c>
      <c r="B358" s="547">
        <v>14.26</v>
      </c>
      <c r="C358" s="539"/>
      <c r="D358" s="540">
        <v>30089</v>
      </c>
      <c r="E358" s="541"/>
      <c r="F358" s="540">
        <f t="shared" si="17"/>
        <v>35337</v>
      </c>
      <c r="G358" s="542">
        <f t="shared" si="16"/>
        <v>25320</v>
      </c>
      <c r="H358" s="543">
        <v>866</v>
      </c>
    </row>
    <row r="359" spans="1:8" x14ac:dyDescent="0.2">
      <c r="A359" s="531">
        <v>412</v>
      </c>
      <c r="B359" s="547">
        <v>14.26</v>
      </c>
      <c r="C359" s="539"/>
      <c r="D359" s="540">
        <v>30089</v>
      </c>
      <c r="E359" s="541"/>
      <c r="F359" s="540">
        <f t="shared" si="17"/>
        <v>35337</v>
      </c>
      <c r="G359" s="542">
        <f t="shared" si="16"/>
        <v>25320</v>
      </c>
      <c r="H359" s="543">
        <v>866</v>
      </c>
    </row>
    <row r="360" spans="1:8" x14ac:dyDescent="0.2">
      <c r="A360" s="531">
        <v>413</v>
      </c>
      <c r="B360" s="547">
        <v>14.26</v>
      </c>
      <c r="C360" s="539"/>
      <c r="D360" s="540">
        <v>30089</v>
      </c>
      <c r="E360" s="541"/>
      <c r="F360" s="540">
        <f t="shared" si="17"/>
        <v>35337</v>
      </c>
      <c r="G360" s="542">
        <f t="shared" si="16"/>
        <v>25320</v>
      </c>
      <c r="H360" s="543">
        <v>866</v>
      </c>
    </row>
    <row r="361" spans="1:8" x14ac:dyDescent="0.2">
      <c r="A361" s="531">
        <v>414</v>
      </c>
      <c r="B361" s="547">
        <v>14.26</v>
      </c>
      <c r="C361" s="539"/>
      <c r="D361" s="540">
        <v>30089</v>
      </c>
      <c r="E361" s="541"/>
      <c r="F361" s="540">
        <f t="shared" si="17"/>
        <v>35337</v>
      </c>
      <c r="G361" s="542">
        <f t="shared" si="16"/>
        <v>25320</v>
      </c>
      <c r="H361" s="543">
        <v>866</v>
      </c>
    </row>
    <row r="362" spans="1:8" x14ac:dyDescent="0.2">
      <c r="A362" s="531">
        <v>415</v>
      </c>
      <c r="B362" s="547">
        <v>14.26</v>
      </c>
      <c r="C362" s="539"/>
      <c r="D362" s="540">
        <v>30089</v>
      </c>
      <c r="E362" s="541"/>
      <c r="F362" s="540">
        <f t="shared" si="17"/>
        <v>35337</v>
      </c>
      <c r="G362" s="542">
        <f t="shared" si="16"/>
        <v>25320</v>
      </c>
      <c r="H362" s="543">
        <v>866</v>
      </c>
    </row>
    <row r="363" spans="1:8" x14ac:dyDescent="0.2">
      <c r="A363" s="531">
        <v>416</v>
      </c>
      <c r="B363" s="547">
        <v>14.26</v>
      </c>
      <c r="C363" s="539"/>
      <c r="D363" s="540">
        <v>30089</v>
      </c>
      <c r="E363" s="541"/>
      <c r="F363" s="540">
        <f t="shared" si="17"/>
        <v>35337</v>
      </c>
      <c r="G363" s="542">
        <f t="shared" si="16"/>
        <v>25320</v>
      </c>
      <c r="H363" s="543">
        <v>866</v>
      </c>
    </row>
    <row r="364" spans="1:8" x14ac:dyDescent="0.2">
      <c r="A364" s="531">
        <v>417</v>
      </c>
      <c r="B364" s="547">
        <v>14.26</v>
      </c>
      <c r="C364" s="539"/>
      <c r="D364" s="540">
        <v>30089</v>
      </c>
      <c r="E364" s="541"/>
      <c r="F364" s="540">
        <f t="shared" si="17"/>
        <v>35337</v>
      </c>
      <c r="G364" s="542">
        <f t="shared" si="16"/>
        <v>25320</v>
      </c>
      <c r="H364" s="543">
        <v>866</v>
      </c>
    </row>
    <row r="365" spans="1:8" x14ac:dyDescent="0.2">
      <c r="A365" s="531">
        <v>418</v>
      </c>
      <c r="B365" s="547">
        <v>14.26</v>
      </c>
      <c r="C365" s="539"/>
      <c r="D365" s="540">
        <v>30089</v>
      </c>
      <c r="E365" s="541"/>
      <c r="F365" s="540">
        <f t="shared" si="17"/>
        <v>35337</v>
      </c>
      <c r="G365" s="542">
        <f t="shared" si="16"/>
        <v>25320</v>
      </c>
      <c r="H365" s="543">
        <v>866</v>
      </c>
    </row>
    <row r="366" spans="1:8" x14ac:dyDescent="0.2">
      <c r="A366" s="531">
        <v>419</v>
      </c>
      <c r="B366" s="547">
        <v>14.26</v>
      </c>
      <c r="C366" s="539"/>
      <c r="D366" s="540">
        <v>30089</v>
      </c>
      <c r="E366" s="541"/>
      <c r="F366" s="540">
        <f t="shared" si="17"/>
        <v>35337</v>
      </c>
      <c r="G366" s="542">
        <f t="shared" si="16"/>
        <v>25320</v>
      </c>
      <c r="H366" s="543">
        <v>866</v>
      </c>
    </row>
    <row r="367" spans="1:8" x14ac:dyDescent="0.2">
      <c r="A367" s="531">
        <v>420</v>
      </c>
      <c r="B367" s="547">
        <v>14.26</v>
      </c>
      <c r="C367" s="539"/>
      <c r="D367" s="540">
        <v>30089</v>
      </c>
      <c r="E367" s="541"/>
      <c r="F367" s="540">
        <f t="shared" si="17"/>
        <v>35337</v>
      </c>
      <c r="G367" s="542">
        <f t="shared" si="16"/>
        <v>25320</v>
      </c>
      <c r="H367" s="543">
        <v>866</v>
      </c>
    </row>
    <row r="368" spans="1:8" x14ac:dyDescent="0.2">
      <c r="A368" s="531">
        <v>421</v>
      </c>
      <c r="B368" s="547">
        <v>14.26</v>
      </c>
      <c r="C368" s="539"/>
      <c r="D368" s="540">
        <v>30089</v>
      </c>
      <c r="E368" s="541"/>
      <c r="F368" s="540">
        <f t="shared" si="17"/>
        <v>35337</v>
      </c>
      <c r="G368" s="542">
        <f t="shared" si="16"/>
        <v>25320</v>
      </c>
      <c r="H368" s="543">
        <v>866</v>
      </c>
    </row>
    <row r="369" spans="1:8" x14ac:dyDescent="0.2">
      <c r="A369" s="531">
        <v>422</v>
      </c>
      <c r="B369" s="547">
        <v>14.26</v>
      </c>
      <c r="C369" s="539"/>
      <c r="D369" s="540">
        <v>30089</v>
      </c>
      <c r="E369" s="541"/>
      <c r="F369" s="540">
        <f t="shared" si="17"/>
        <v>35337</v>
      </c>
      <c r="G369" s="542">
        <f t="shared" si="16"/>
        <v>25320</v>
      </c>
      <c r="H369" s="543">
        <v>866</v>
      </c>
    </row>
    <row r="370" spans="1:8" x14ac:dyDescent="0.2">
      <c r="A370" s="531">
        <v>423</v>
      </c>
      <c r="B370" s="547">
        <v>14.26</v>
      </c>
      <c r="C370" s="539"/>
      <c r="D370" s="540">
        <v>30089</v>
      </c>
      <c r="E370" s="541"/>
      <c r="F370" s="540">
        <f t="shared" si="17"/>
        <v>35337</v>
      </c>
      <c r="G370" s="542">
        <f t="shared" si="16"/>
        <v>25320</v>
      </c>
      <c r="H370" s="543">
        <v>866</v>
      </c>
    </row>
    <row r="371" spans="1:8" x14ac:dyDescent="0.2">
      <c r="A371" s="531">
        <v>424</v>
      </c>
      <c r="B371" s="547">
        <v>14.26</v>
      </c>
      <c r="C371" s="539"/>
      <c r="D371" s="540">
        <v>30089</v>
      </c>
      <c r="E371" s="541"/>
      <c r="F371" s="540">
        <f t="shared" si="17"/>
        <v>35337</v>
      </c>
      <c r="G371" s="542">
        <f t="shared" si="16"/>
        <v>25320</v>
      </c>
      <c r="H371" s="543">
        <v>866</v>
      </c>
    </row>
    <row r="372" spans="1:8" x14ac:dyDescent="0.2">
      <c r="A372" s="531">
        <v>425</v>
      </c>
      <c r="B372" s="547">
        <v>14.26</v>
      </c>
      <c r="C372" s="539"/>
      <c r="D372" s="540">
        <v>30089</v>
      </c>
      <c r="E372" s="541"/>
      <c r="F372" s="540">
        <f t="shared" si="17"/>
        <v>35337</v>
      </c>
      <c r="G372" s="542">
        <f t="shared" si="16"/>
        <v>25320</v>
      </c>
      <c r="H372" s="543">
        <v>866</v>
      </c>
    </row>
    <row r="373" spans="1:8" x14ac:dyDescent="0.2">
      <c r="A373" s="531">
        <v>426</v>
      </c>
      <c r="B373" s="547">
        <v>14.26</v>
      </c>
      <c r="C373" s="539"/>
      <c r="D373" s="540">
        <v>30089</v>
      </c>
      <c r="E373" s="541"/>
      <c r="F373" s="540">
        <f t="shared" si="17"/>
        <v>35337</v>
      </c>
      <c r="G373" s="542">
        <f t="shared" si="16"/>
        <v>25320</v>
      </c>
      <c r="H373" s="543">
        <v>866</v>
      </c>
    </row>
    <row r="374" spans="1:8" x14ac:dyDescent="0.2">
      <c r="A374" s="531">
        <v>427</v>
      </c>
      <c r="B374" s="547">
        <v>14.26</v>
      </c>
      <c r="C374" s="539"/>
      <c r="D374" s="540">
        <v>30089</v>
      </c>
      <c r="E374" s="541"/>
      <c r="F374" s="540">
        <f t="shared" si="17"/>
        <v>35337</v>
      </c>
      <c r="G374" s="542">
        <f t="shared" si="16"/>
        <v>25320</v>
      </c>
      <c r="H374" s="543">
        <v>866</v>
      </c>
    </row>
    <row r="375" spans="1:8" x14ac:dyDescent="0.2">
      <c r="A375" s="531">
        <v>428</v>
      </c>
      <c r="B375" s="547">
        <v>14.26</v>
      </c>
      <c r="C375" s="539"/>
      <c r="D375" s="540">
        <v>30089</v>
      </c>
      <c r="E375" s="541"/>
      <c r="F375" s="540">
        <f t="shared" si="17"/>
        <v>35337</v>
      </c>
      <c r="G375" s="542">
        <f t="shared" si="16"/>
        <v>25320</v>
      </c>
      <c r="H375" s="543">
        <v>866</v>
      </c>
    </row>
    <row r="376" spans="1:8" x14ac:dyDescent="0.2">
      <c r="A376" s="531">
        <v>429</v>
      </c>
      <c r="B376" s="547">
        <v>14.26</v>
      </c>
      <c r="C376" s="539"/>
      <c r="D376" s="540">
        <v>30089</v>
      </c>
      <c r="E376" s="541"/>
      <c r="F376" s="540">
        <f t="shared" si="17"/>
        <v>35337</v>
      </c>
      <c r="G376" s="542">
        <f t="shared" si="16"/>
        <v>25320</v>
      </c>
      <c r="H376" s="543">
        <v>866</v>
      </c>
    </row>
    <row r="377" spans="1:8" x14ac:dyDescent="0.2">
      <c r="A377" s="531">
        <v>430</v>
      </c>
      <c r="B377" s="547">
        <v>14.26</v>
      </c>
      <c r="C377" s="539"/>
      <c r="D377" s="540">
        <v>30089</v>
      </c>
      <c r="E377" s="541"/>
      <c r="F377" s="540">
        <f t="shared" si="17"/>
        <v>35337</v>
      </c>
      <c r="G377" s="542">
        <f t="shared" si="16"/>
        <v>25320</v>
      </c>
      <c r="H377" s="543">
        <v>866</v>
      </c>
    </row>
    <row r="378" spans="1:8" x14ac:dyDescent="0.2">
      <c r="A378" s="531">
        <v>431</v>
      </c>
      <c r="B378" s="547">
        <v>14.26</v>
      </c>
      <c r="C378" s="539"/>
      <c r="D378" s="540">
        <v>30089</v>
      </c>
      <c r="E378" s="541"/>
      <c r="F378" s="540">
        <f t="shared" si="17"/>
        <v>35337</v>
      </c>
      <c r="G378" s="542">
        <f t="shared" si="16"/>
        <v>25320</v>
      </c>
      <c r="H378" s="543">
        <v>866</v>
      </c>
    </row>
    <row r="379" spans="1:8" x14ac:dyDescent="0.2">
      <c r="A379" s="531">
        <v>432</v>
      </c>
      <c r="B379" s="547">
        <v>14.26</v>
      </c>
      <c r="C379" s="539"/>
      <c r="D379" s="540">
        <v>30089</v>
      </c>
      <c r="E379" s="541"/>
      <c r="F379" s="540">
        <f t="shared" si="17"/>
        <v>35337</v>
      </c>
      <c r="G379" s="542">
        <f t="shared" si="16"/>
        <v>25320</v>
      </c>
      <c r="H379" s="543">
        <v>866</v>
      </c>
    </row>
    <row r="380" spans="1:8" x14ac:dyDescent="0.2">
      <c r="A380" s="531">
        <v>433</v>
      </c>
      <c r="B380" s="547">
        <v>14.26</v>
      </c>
      <c r="C380" s="539"/>
      <c r="D380" s="540">
        <v>30089</v>
      </c>
      <c r="E380" s="541"/>
      <c r="F380" s="540">
        <f t="shared" si="17"/>
        <v>35337</v>
      </c>
      <c r="G380" s="542">
        <f t="shared" si="16"/>
        <v>25320</v>
      </c>
      <c r="H380" s="543">
        <v>866</v>
      </c>
    </row>
    <row r="381" spans="1:8" x14ac:dyDescent="0.2">
      <c r="A381" s="531">
        <v>434</v>
      </c>
      <c r="B381" s="547">
        <v>14.26</v>
      </c>
      <c r="C381" s="539"/>
      <c r="D381" s="540">
        <v>30089</v>
      </c>
      <c r="E381" s="541"/>
      <c r="F381" s="540">
        <f t="shared" si="17"/>
        <v>35337</v>
      </c>
      <c r="G381" s="542">
        <f t="shared" si="16"/>
        <v>25320</v>
      </c>
      <c r="H381" s="543">
        <v>866</v>
      </c>
    </row>
    <row r="382" spans="1:8" x14ac:dyDescent="0.2">
      <c r="A382" s="531">
        <v>435</v>
      </c>
      <c r="B382" s="547">
        <v>14.26</v>
      </c>
      <c r="C382" s="539"/>
      <c r="D382" s="540">
        <v>30089</v>
      </c>
      <c r="E382" s="541"/>
      <c r="F382" s="540">
        <f t="shared" si="17"/>
        <v>35337</v>
      </c>
      <c r="G382" s="542">
        <f t="shared" si="16"/>
        <v>25320</v>
      </c>
      <c r="H382" s="543">
        <v>866</v>
      </c>
    </row>
    <row r="383" spans="1:8" x14ac:dyDescent="0.2">
      <c r="A383" s="531">
        <v>436</v>
      </c>
      <c r="B383" s="547">
        <v>14.26</v>
      </c>
      <c r="C383" s="539"/>
      <c r="D383" s="540">
        <v>30089</v>
      </c>
      <c r="E383" s="541"/>
      <c r="F383" s="540">
        <f t="shared" si="17"/>
        <v>35337</v>
      </c>
      <c r="G383" s="542">
        <f t="shared" si="16"/>
        <v>25320</v>
      </c>
      <c r="H383" s="543">
        <v>866</v>
      </c>
    </row>
    <row r="384" spans="1:8" x14ac:dyDescent="0.2">
      <c r="A384" s="531">
        <v>437</v>
      </c>
      <c r="B384" s="547">
        <v>14.26</v>
      </c>
      <c r="C384" s="539"/>
      <c r="D384" s="540">
        <v>30089</v>
      </c>
      <c r="E384" s="541"/>
      <c r="F384" s="540">
        <f t="shared" si="17"/>
        <v>35337</v>
      </c>
      <c r="G384" s="542">
        <f t="shared" si="16"/>
        <v>25320</v>
      </c>
      <c r="H384" s="543">
        <v>866</v>
      </c>
    </row>
    <row r="385" spans="1:8" x14ac:dyDescent="0.2">
      <c r="A385" s="531">
        <v>438</v>
      </c>
      <c r="B385" s="547">
        <v>14.26</v>
      </c>
      <c r="C385" s="539"/>
      <c r="D385" s="540">
        <v>30089</v>
      </c>
      <c r="E385" s="541"/>
      <c r="F385" s="540">
        <f t="shared" si="17"/>
        <v>35337</v>
      </c>
      <c r="G385" s="542">
        <f t="shared" si="16"/>
        <v>25320</v>
      </c>
      <c r="H385" s="543">
        <v>866</v>
      </c>
    </row>
    <row r="386" spans="1:8" x14ac:dyDescent="0.2">
      <c r="A386" s="531">
        <v>439</v>
      </c>
      <c r="B386" s="547">
        <v>14.26</v>
      </c>
      <c r="C386" s="539"/>
      <c r="D386" s="540">
        <v>30089</v>
      </c>
      <c r="E386" s="541"/>
      <c r="F386" s="540">
        <f t="shared" si="17"/>
        <v>35337</v>
      </c>
      <c r="G386" s="542">
        <f t="shared" si="16"/>
        <v>25320</v>
      </c>
      <c r="H386" s="543">
        <v>866</v>
      </c>
    </row>
    <row r="387" spans="1:8" x14ac:dyDescent="0.2">
      <c r="A387" s="531">
        <v>440</v>
      </c>
      <c r="B387" s="547">
        <v>14.26</v>
      </c>
      <c r="C387" s="539"/>
      <c r="D387" s="540">
        <v>30089</v>
      </c>
      <c r="E387" s="541"/>
      <c r="F387" s="540">
        <f t="shared" si="17"/>
        <v>35337</v>
      </c>
      <c r="G387" s="542">
        <f t="shared" si="16"/>
        <v>25320</v>
      </c>
      <c r="H387" s="543">
        <v>866</v>
      </c>
    </row>
    <row r="388" spans="1:8" x14ac:dyDescent="0.2">
      <c r="A388" s="531">
        <v>441</v>
      </c>
      <c r="B388" s="547">
        <v>14.26</v>
      </c>
      <c r="C388" s="539"/>
      <c r="D388" s="540">
        <v>30089</v>
      </c>
      <c r="E388" s="541"/>
      <c r="F388" s="540">
        <f t="shared" si="17"/>
        <v>35337</v>
      </c>
      <c r="G388" s="542">
        <f t="shared" si="16"/>
        <v>25320</v>
      </c>
      <c r="H388" s="543">
        <v>866</v>
      </c>
    </row>
    <row r="389" spans="1:8" x14ac:dyDescent="0.2">
      <c r="A389" s="531">
        <v>442</v>
      </c>
      <c r="B389" s="547">
        <v>14.26</v>
      </c>
      <c r="C389" s="539"/>
      <c r="D389" s="540">
        <v>30089</v>
      </c>
      <c r="E389" s="541"/>
      <c r="F389" s="540">
        <f t="shared" si="17"/>
        <v>35337</v>
      </c>
      <c r="G389" s="542">
        <f t="shared" si="16"/>
        <v>25320</v>
      </c>
      <c r="H389" s="543">
        <v>866</v>
      </c>
    </row>
    <row r="390" spans="1:8" x14ac:dyDescent="0.2">
      <c r="A390" s="531">
        <v>443</v>
      </c>
      <c r="B390" s="547">
        <v>14.26</v>
      </c>
      <c r="C390" s="539"/>
      <c r="D390" s="540">
        <v>30089</v>
      </c>
      <c r="E390" s="541"/>
      <c r="F390" s="540">
        <f t="shared" si="17"/>
        <v>35337</v>
      </c>
      <c r="G390" s="542">
        <f t="shared" si="16"/>
        <v>25320</v>
      </c>
      <c r="H390" s="543">
        <v>866</v>
      </c>
    </row>
    <row r="391" spans="1:8" x14ac:dyDescent="0.2">
      <c r="A391" s="531">
        <v>444</v>
      </c>
      <c r="B391" s="547">
        <v>14.26</v>
      </c>
      <c r="C391" s="539"/>
      <c r="D391" s="540">
        <v>30089</v>
      </c>
      <c r="E391" s="541"/>
      <c r="F391" s="540">
        <f t="shared" si="17"/>
        <v>35337</v>
      </c>
      <c r="G391" s="542">
        <f t="shared" si="16"/>
        <v>25320</v>
      </c>
      <c r="H391" s="543">
        <v>866</v>
      </c>
    </row>
    <row r="392" spans="1:8" x14ac:dyDescent="0.2">
      <c r="A392" s="531">
        <v>445</v>
      </c>
      <c r="B392" s="547">
        <v>14.26</v>
      </c>
      <c r="C392" s="539"/>
      <c r="D392" s="540">
        <v>30089</v>
      </c>
      <c r="E392" s="541"/>
      <c r="F392" s="540">
        <f t="shared" si="17"/>
        <v>35337</v>
      </c>
      <c r="G392" s="542">
        <f t="shared" si="16"/>
        <v>25320</v>
      </c>
      <c r="H392" s="543">
        <v>866</v>
      </c>
    </row>
    <row r="393" spans="1:8" x14ac:dyDescent="0.2">
      <c r="A393" s="531">
        <v>446</v>
      </c>
      <c r="B393" s="547">
        <v>14.26</v>
      </c>
      <c r="C393" s="539"/>
      <c r="D393" s="540">
        <v>30089</v>
      </c>
      <c r="E393" s="541"/>
      <c r="F393" s="540">
        <f t="shared" si="17"/>
        <v>35337</v>
      </c>
      <c r="G393" s="542">
        <f t="shared" si="16"/>
        <v>25320</v>
      </c>
      <c r="H393" s="543">
        <v>866</v>
      </c>
    </row>
    <row r="394" spans="1:8" x14ac:dyDescent="0.2">
      <c r="A394" s="531">
        <v>447</v>
      </c>
      <c r="B394" s="547">
        <v>14.26</v>
      </c>
      <c r="C394" s="539"/>
      <c r="D394" s="540">
        <v>30089</v>
      </c>
      <c r="E394" s="541"/>
      <c r="F394" s="540">
        <f t="shared" si="17"/>
        <v>35337</v>
      </c>
      <c r="G394" s="542">
        <f t="shared" si="16"/>
        <v>25320</v>
      </c>
      <c r="H394" s="543">
        <v>866</v>
      </c>
    </row>
    <row r="395" spans="1:8" x14ac:dyDescent="0.2">
      <c r="A395" s="531">
        <v>448</v>
      </c>
      <c r="B395" s="547">
        <v>14.26</v>
      </c>
      <c r="C395" s="539"/>
      <c r="D395" s="540">
        <v>30089</v>
      </c>
      <c r="E395" s="541"/>
      <c r="F395" s="540">
        <f t="shared" si="17"/>
        <v>35337</v>
      </c>
      <c r="G395" s="542">
        <f t="shared" si="16"/>
        <v>25320</v>
      </c>
      <c r="H395" s="543">
        <v>866</v>
      </c>
    </row>
    <row r="396" spans="1:8" x14ac:dyDescent="0.2">
      <c r="A396" s="531">
        <v>449</v>
      </c>
      <c r="B396" s="547">
        <v>14.26</v>
      </c>
      <c r="C396" s="539"/>
      <c r="D396" s="540">
        <v>30089</v>
      </c>
      <c r="E396" s="541"/>
      <c r="F396" s="540">
        <f t="shared" si="17"/>
        <v>35337</v>
      </c>
      <c r="G396" s="542">
        <f t="shared" si="16"/>
        <v>25320</v>
      </c>
      <c r="H396" s="543">
        <v>866</v>
      </c>
    </row>
    <row r="397" spans="1:8" x14ac:dyDescent="0.2">
      <c r="A397" s="531">
        <v>450</v>
      </c>
      <c r="B397" s="547">
        <v>14.26</v>
      </c>
      <c r="C397" s="539"/>
      <c r="D397" s="540">
        <v>30089</v>
      </c>
      <c r="E397" s="541"/>
      <c r="F397" s="540">
        <f t="shared" si="17"/>
        <v>35337</v>
      </c>
      <c r="G397" s="542">
        <f t="shared" si="16"/>
        <v>25320</v>
      </c>
      <c r="H397" s="543">
        <v>866</v>
      </c>
    </row>
    <row r="398" spans="1:8" x14ac:dyDescent="0.2">
      <c r="A398" s="531">
        <v>451</v>
      </c>
      <c r="B398" s="547">
        <v>14.26</v>
      </c>
      <c r="C398" s="539"/>
      <c r="D398" s="540">
        <v>30089</v>
      </c>
      <c r="E398" s="541"/>
      <c r="F398" s="540">
        <f t="shared" si="17"/>
        <v>35337</v>
      </c>
      <c r="G398" s="542">
        <f t="shared" si="16"/>
        <v>25320</v>
      </c>
      <c r="H398" s="543">
        <v>866</v>
      </c>
    </row>
    <row r="399" spans="1:8" x14ac:dyDescent="0.2">
      <c r="A399" s="531">
        <v>452</v>
      </c>
      <c r="B399" s="547">
        <v>14.26</v>
      </c>
      <c r="C399" s="539"/>
      <c r="D399" s="540">
        <v>30089</v>
      </c>
      <c r="E399" s="541"/>
      <c r="F399" s="540">
        <f t="shared" si="17"/>
        <v>35337</v>
      </c>
      <c r="G399" s="542">
        <f t="shared" si="16"/>
        <v>25320</v>
      </c>
      <c r="H399" s="543">
        <v>866</v>
      </c>
    </row>
    <row r="400" spans="1:8" x14ac:dyDescent="0.2">
      <c r="A400" s="531">
        <v>453</v>
      </c>
      <c r="B400" s="547">
        <v>14.26</v>
      </c>
      <c r="C400" s="539"/>
      <c r="D400" s="540">
        <v>30089</v>
      </c>
      <c r="E400" s="541"/>
      <c r="F400" s="540">
        <f t="shared" si="17"/>
        <v>35337</v>
      </c>
      <c r="G400" s="542">
        <f t="shared" ref="G400:G463" si="18">ROUND(12*(1/B400*D400),0)</f>
        <v>25320</v>
      </c>
      <c r="H400" s="543">
        <v>866</v>
      </c>
    </row>
    <row r="401" spans="1:8" x14ac:dyDescent="0.2">
      <c r="A401" s="531">
        <v>454</v>
      </c>
      <c r="B401" s="547">
        <v>14.26</v>
      </c>
      <c r="C401" s="539"/>
      <c r="D401" s="540">
        <v>30089</v>
      </c>
      <c r="E401" s="541"/>
      <c r="F401" s="540">
        <f t="shared" si="17"/>
        <v>35337</v>
      </c>
      <c r="G401" s="542">
        <f t="shared" si="18"/>
        <v>25320</v>
      </c>
      <c r="H401" s="543">
        <v>866</v>
      </c>
    </row>
    <row r="402" spans="1:8" x14ac:dyDescent="0.2">
      <c r="A402" s="531">
        <v>455</v>
      </c>
      <c r="B402" s="547">
        <v>14.26</v>
      </c>
      <c r="C402" s="539"/>
      <c r="D402" s="540">
        <v>30089</v>
      </c>
      <c r="E402" s="541"/>
      <c r="F402" s="540">
        <f t="shared" ref="F402:F465" si="19">ROUND(12*1.3614*(1/B402*D402)+H402,0)</f>
        <v>35337</v>
      </c>
      <c r="G402" s="542">
        <f t="shared" si="18"/>
        <v>25320</v>
      </c>
      <c r="H402" s="543">
        <v>866</v>
      </c>
    </row>
    <row r="403" spans="1:8" x14ac:dyDescent="0.2">
      <c r="A403" s="531">
        <v>456</v>
      </c>
      <c r="B403" s="547">
        <v>14.26</v>
      </c>
      <c r="C403" s="539"/>
      <c r="D403" s="540">
        <v>30089</v>
      </c>
      <c r="E403" s="541"/>
      <c r="F403" s="540">
        <f t="shared" si="19"/>
        <v>35337</v>
      </c>
      <c r="G403" s="542">
        <f t="shared" si="18"/>
        <v>25320</v>
      </c>
      <c r="H403" s="543">
        <v>866</v>
      </c>
    </row>
    <row r="404" spans="1:8" x14ac:dyDescent="0.2">
      <c r="A404" s="531">
        <v>457</v>
      </c>
      <c r="B404" s="547">
        <v>14.26</v>
      </c>
      <c r="C404" s="539"/>
      <c r="D404" s="540">
        <v>30089</v>
      </c>
      <c r="E404" s="541"/>
      <c r="F404" s="540">
        <f t="shared" si="19"/>
        <v>35337</v>
      </c>
      <c r="G404" s="542">
        <f t="shared" si="18"/>
        <v>25320</v>
      </c>
      <c r="H404" s="543">
        <v>866</v>
      </c>
    </row>
    <row r="405" spans="1:8" x14ac:dyDescent="0.2">
      <c r="A405" s="531">
        <v>458</v>
      </c>
      <c r="B405" s="547">
        <v>14.26</v>
      </c>
      <c r="C405" s="539"/>
      <c r="D405" s="540">
        <v>30089</v>
      </c>
      <c r="E405" s="541"/>
      <c r="F405" s="540">
        <f t="shared" si="19"/>
        <v>35337</v>
      </c>
      <c r="G405" s="542">
        <f t="shared" si="18"/>
        <v>25320</v>
      </c>
      <c r="H405" s="543">
        <v>866</v>
      </c>
    </row>
    <row r="406" spans="1:8" x14ac:dyDescent="0.2">
      <c r="A406" s="531">
        <v>459</v>
      </c>
      <c r="B406" s="547">
        <v>14.26</v>
      </c>
      <c r="C406" s="539"/>
      <c r="D406" s="540">
        <v>30089</v>
      </c>
      <c r="E406" s="541"/>
      <c r="F406" s="540">
        <f t="shared" si="19"/>
        <v>35337</v>
      </c>
      <c r="G406" s="542">
        <f t="shared" si="18"/>
        <v>25320</v>
      </c>
      <c r="H406" s="543">
        <v>866</v>
      </c>
    </row>
    <row r="407" spans="1:8" x14ac:dyDescent="0.2">
      <c r="A407" s="531">
        <v>460</v>
      </c>
      <c r="B407" s="547">
        <v>14.26</v>
      </c>
      <c r="C407" s="539"/>
      <c r="D407" s="540">
        <v>30089</v>
      </c>
      <c r="E407" s="541"/>
      <c r="F407" s="540">
        <f t="shared" si="19"/>
        <v>35337</v>
      </c>
      <c r="G407" s="542">
        <f t="shared" si="18"/>
        <v>25320</v>
      </c>
      <c r="H407" s="543">
        <v>866</v>
      </c>
    </row>
    <row r="408" spans="1:8" x14ac:dyDescent="0.2">
      <c r="A408" s="531">
        <v>461</v>
      </c>
      <c r="B408" s="547">
        <v>14.26</v>
      </c>
      <c r="C408" s="539"/>
      <c r="D408" s="540">
        <v>30089</v>
      </c>
      <c r="E408" s="541"/>
      <c r="F408" s="540">
        <f t="shared" si="19"/>
        <v>35337</v>
      </c>
      <c r="G408" s="542">
        <f t="shared" si="18"/>
        <v>25320</v>
      </c>
      <c r="H408" s="543">
        <v>866</v>
      </c>
    </row>
    <row r="409" spans="1:8" x14ac:dyDescent="0.2">
      <c r="A409" s="531">
        <v>462</v>
      </c>
      <c r="B409" s="547">
        <v>14.26</v>
      </c>
      <c r="C409" s="539"/>
      <c r="D409" s="540">
        <v>30089</v>
      </c>
      <c r="E409" s="541"/>
      <c r="F409" s="540">
        <f t="shared" si="19"/>
        <v>35337</v>
      </c>
      <c r="G409" s="542">
        <f t="shared" si="18"/>
        <v>25320</v>
      </c>
      <c r="H409" s="543">
        <v>866</v>
      </c>
    </row>
    <row r="410" spans="1:8" x14ac:dyDescent="0.2">
      <c r="A410" s="531">
        <v>463</v>
      </c>
      <c r="B410" s="547">
        <v>14.26</v>
      </c>
      <c r="C410" s="539"/>
      <c r="D410" s="540">
        <v>30089</v>
      </c>
      <c r="E410" s="541"/>
      <c r="F410" s="540">
        <f t="shared" si="19"/>
        <v>35337</v>
      </c>
      <c r="G410" s="542">
        <f t="shared" si="18"/>
        <v>25320</v>
      </c>
      <c r="H410" s="543">
        <v>866</v>
      </c>
    </row>
    <row r="411" spans="1:8" x14ac:dyDescent="0.2">
      <c r="A411" s="531">
        <v>464</v>
      </c>
      <c r="B411" s="547">
        <v>14.26</v>
      </c>
      <c r="C411" s="539"/>
      <c r="D411" s="540">
        <v>30089</v>
      </c>
      <c r="E411" s="541"/>
      <c r="F411" s="540">
        <f t="shared" si="19"/>
        <v>35337</v>
      </c>
      <c r="G411" s="542">
        <f t="shared" si="18"/>
        <v>25320</v>
      </c>
      <c r="H411" s="543">
        <v>866</v>
      </c>
    </row>
    <row r="412" spans="1:8" x14ac:dyDescent="0.2">
      <c r="A412" s="531">
        <v>465</v>
      </c>
      <c r="B412" s="547">
        <v>14.26</v>
      </c>
      <c r="C412" s="539"/>
      <c r="D412" s="540">
        <v>30089</v>
      </c>
      <c r="E412" s="541"/>
      <c r="F412" s="540">
        <f t="shared" si="19"/>
        <v>35337</v>
      </c>
      <c r="G412" s="542">
        <f t="shared" si="18"/>
        <v>25320</v>
      </c>
      <c r="H412" s="543">
        <v>866</v>
      </c>
    </row>
    <row r="413" spans="1:8" x14ac:dyDescent="0.2">
      <c r="A413" s="531">
        <v>466</v>
      </c>
      <c r="B413" s="547">
        <v>14.26</v>
      </c>
      <c r="C413" s="539"/>
      <c r="D413" s="540">
        <v>30089</v>
      </c>
      <c r="E413" s="541"/>
      <c r="F413" s="540">
        <f t="shared" si="19"/>
        <v>35337</v>
      </c>
      <c r="G413" s="542">
        <f t="shared" si="18"/>
        <v>25320</v>
      </c>
      <c r="H413" s="543">
        <v>866</v>
      </c>
    </row>
    <row r="414" spans="1:8" x14ac:dyDescent="0.2">
      <c r="A414" s="531">
        <v>467</v>
      </c>
      <c r="B414" s="547">
        <v>14.26</v>
      </c>
      <c r="C414" s="539"/>
      <c r="D414" s="540">
        <v>30089</v>
      </c>
      <c r="E414" s="541"/>
      <c r="F414" s="540">
        <f t="shared" si="19"/>
        <v>35337</v>
      </c>
      <c r="G414" s="542">
        <f t="shared" si="18"/>
        <v>25320</v>
      </c>
      <c r="H414" s="543">
        <v>866</v>
      </c>
    </row>
    <row r="415" spans="1:8" x14ac:dyDescent="0.2">
      <c r="A415" s="531">
        <v>468</v>
      </c>
      <c r="B415" s="547">
        <v>14.26</v>
      </c>
      <c r="C415" s="539"/>
      <c r="D415" s="540">
        <v>30089</v>
      </c>
      <c r="E415" s="541"/>
      <c r="F415" s="540">
        <f t="shared" si="19"/>
        <v>35337</v>
      </c>
      <c r="G415" s="542">
        <f t="shared" si="18"/>
        <v>25320</v>
      </c>
      <c r="H415" s="543">
        <v>866</v>
      </c>
    </row>
    <row r="416" spans="1:8" x14ac:dyDescent="0.2">
      <c r="A416" s="531">
        <v>469</v>
      </c>
      <c r="B416" s="547">
        <v>14.26</v>
      </c>
      <c r="C416" s="539"/>
      <c r="D416" s="540">
        <v>30089</v>
      </c>
      <c r="E416" s="541"/>
      <c r="F416" s="540">
        <f t="shared" si="19"/>
        <v>35337</v>
      </c>
      <c r="G416" s="542">
        <f t="shared" si="18"/>
        <v>25320</v>
      </c>
      <c r="H416" s="543">
        <v>866</v>
      </c>
    </row>
    <row r="417" spans="1:8" x14ac:dyDescent="0.2">
      <c r="A417" s="531">
        <v>470</v>
      </c>
      <c r="B417" s="547">
        <v>14.26</v>
      </c>
      <c r="C417" s="539"/>
      <c r="D417" s="540">
        <v>30089</v>
      </c>
      <c r="E417" s="541"/>
      <c r="F417" s="540">
        <f t="shared" si="19"/>
        <v>35337</v>
      </c>
      <c r="G417" s="542">
        <f t="shared" si="18"/>
        <v>25320</v>
      </c>
      <c r="H417" s="543">
        <v>866</v>
      </c>
    </row>
    <row r="418" spans="1:8" x14ac:dyDescent="0.2">
      <c r="A418" s="531">
        <v>471</v>
      </c>
      <c r="B418" s="547">
        <v>14.26</v>
      </c>
      <c r="C418" s="539"/>
      <c r="D418" s="540">
        <v>30089</v>
      </c>
      <c r="E418" s="541"/>
      <c r="F418" s="540">
        <f t="shared" si="19"/>
        <v>35337</v>
      </c>
      <c r="G418" s="542">
        <f t="shared" si="18"/>
        <v>25320</v>
      </c>
      <c r="H418" s="543">
        <v>866</v>
      </c>
    </row>
    <row r="419" spans="1:8" x14ac:dyDescent="0.2">
      <c r="A419" s="531">
        <v>472</v>
      </c>
      <c r="B419" s="547">
        <v>14.26</v>
      </c>
      <c r="C419" s="539"/>
      <c r="D419" s="540">
        <v>30089</v>
      </c>
      <c r="E419" s="541"/>
      <c r="F419" s="540">
        <f t="shared" si="19"/>
        <v>35337</v>
      </c>
      <c r="G419" s="542">
        <f t="shared" si="18"/>
        <v>25320</v>
      </c>
      <c r="H419" s="543">
        <v>866</v>
      </c>
    </row>
    <row r="420" spans="1:8" x14ac:dyDescent="0.2">
      <c r="A420" s="531">
        <v>473</v>
      </c>
      <c r="B420" s="547">
        <v>14.26</v>
      </c>
      <c r="C420" s="539"/>
      <c r="D420" s="540">
        <v>30089</v>
      </c>
      <c r="E420" s="541"/>
      <c r="F420" s="540">
        <f t="shared" si="19"/>
        <v>35337</v>
      </c>
      <c r="G420" s="542">
        <f t="shared" si="18"/>
        <v>25320</v>
      </c>
      <c r="H420" s="543">
        <v>866</v>
      </c>
    </row>
    <row r="421" spans="1:8" x14ac:dyDescent="0.2">
      <c r="A421" s="531">
        <v>474</v>
      </c>
      <c r="B421" s="547">
        <v>14.26</v>
      </c>
      <c r="C421" s="539"/>
      <c r="D421" s="540">
        <v>30089</v>
      </c>
      <c r="E421" s="541"/>
      <c r="F421" s="540">
        <f t="shared" si="19"/>
        <v>35337</v>
      </c>
      <c r="G421" s="542">
        <f t="shared" si="18"/>
        <v>25320</v>
      </c>
      <c r="H421" s="543">
        <v>866</v>
      </c>
    </row>
    <row r="422" spans="1:8" x14ac:dyDescent="0.2">
      <c r="A422" s="531">
        <v>475</v>
      </c>
      <c r="B422" s="547">
        <v>14.26</v>
      </c>
      <c r="C422" s="539"/>
      <c r="D422" s="540">
        <v>30089</v>
      </c>
      <c r="E422" s="541"/>
      <c r="F422" s="540">
        <f t="shared" si="19"/>
        <v>35337</v>
      </c>
      <c r="G422" s="542">
        <f t="shared" si="18"/>
        <v>25320</v>
      </c>
      <c r="H422" s="543">
        <v>866</v>
      </c>
    </row>
    <row r="423" spans="1:8" x14ac:dyDescent="0.2">
      <c r="A423" s="531">
        <v>476</v>
      </c>
      <c r="B423" s="547">
        <v>14.26</v>
      </c>
      <c r="C423" s="539"/>
      <c r="D423" s="540">
        <v>30089</v>
      </c>
      <c r="E423" s="541"/>
      <c r="F423" s="540">
        <f t="shared" si="19"/>
        <v>35337</v>
      </c>
      <c r="G423" s="542">
        <f t="shared" si="18"/>
        <v>25320</v>
      </c>
      <c r="H423" s="543">
        <v>866</v>
      </c>
    </row>
    <row r="424" spans="1:8" x14ac:dyDescent="0.2">
      <c r="A424" s="531">
        <v>477</v>
      </c>
      <c r="B424" s="547">
        <v>14.26</v>
      </c>
      <c r="C424" s="539"/>
      <c r="D424" s="540">
        <v>30089</v>
      </c>
      <c r="E424" s="541"/>
      <c r="F424" s="540">
        <f t="shared" si="19"/>
        <v>35337</v>
      </c>
      <c r="G424" s="542">
        <f t="shared" si="18"/>
        <v>25320</v>
      </c>
      <c r="H424" s="543">
        <v>866</v>
      </c>
    </row>
    <row r="425" spans="1:8" x14ac:dyDescent="0.2">
      <c r="A425" s="531">
        <v>478</v>
      </c>
      <c r="B425" s="547">
        <v>14.26</v>
      </c>
      <c r="C425" s="539"/>
      <c r="D425" s="540">
        <v>30089</v>
      </c>
      <c r="E425" s="541"/>
      <c r="F425" s="540">
        <f t="shared" si="19"/>
        <v>35337</v>
      </c>
      <c r="G425" s="542">
        <f t="shared" si="18"/>
        <v>25320</v>
      </c>
      <c r="H425" s="543">
        <v>866</v>
      </c>
    </row>
    <row r="426" spans="1:8" x14ac:dyDescent="0.2">
      <c r="A426" s="531">
        <v>479</v>
      </c>
      <c r="B426" s="547">
        <v>14.26</v>
      </c>
      <c r="C426" s="539"/>
      <c r="D426" s="540">
        <v>30089</v>
      </c>
      <c r="E426" s="541"/>
      <c r="F426" s="540">
        <f t="shared" si="19"/>
        <v>35337</v>
      </c>
      <c r="G426" s="542">
        <f t="shared" si="18"/>
        <v>25320</v>
      </c>
      <c r="H426" s="543">
        <v>866</v>
      </c>
    </row>
    <row r="427" spans="1:8" x14ac:dyDescent="0.2">
      <c r="A427" s="531">
        <v>480</v>
      </c>
      <c r="B427" s="547">
        <v>14.26</v>
      </c>
      <c r="C427" s="539"/>
      <c r="D427" s="540">
        <v>30089</v>
      </c>
      <c r="E427" s="541"/>
      <c r="F427" s="540">
        <f t="shared" si="19"/>
        <v>35337</v>
      </c>
      <c r="G427" s="542">
        <f t="shared" si="18"/>
        <v>25320</v>
      </c>
      <c r="H427" s="543">
        <v>866</v>
      </c>
    </row>
    <row r="428" spans="1:8" x14ac:dyDescent="0.2">
      <c r="A428" s="531">
        <v>481</v>
      </c>
      <c r="B428" s="547">
        <v>14.26</v>
      </c>
      <c r="C428" s="539"/>
      <c r="D428" s="540">
        <v>30089</v>
      </c>
      <c r="E428" s="541"/>
      <c r="F428" s="540">
        <f t="shared" si="19"/>
        <v>35337</v>
      </c>
      <c r="G428" s="542">
        <f t="shared" si="18"/>
        <v>25320</v>
      </c>
      <c r="H428" s="543">
        <v>866</v>
      </c>
    </row>
    <row r="429" spans="1:8" x14ac:dyDescent="0.2">
      <c r="A429" s="531">
        <v>482</v>
      </c>
      <c r="B429" s="547">
        <v>14.26</v>
      </c>
      <c r="C429" s="539"/>
      <c r="D429" s="540">
        <v>30089</v>
      </c>
      <c r="E429" s="541"/>
      <c r="F429" s="540">
        <f t="shared" si="19"/>
        <v>35337</v>
      </c>
      <c r="G429" s="542">
        <f t="shared" si="18"/>
        <v>25320</v>
      </c>
      <c r="H429" s="543">
        <v>866</v>
      </c>
    </row>
    <row r="430" spans="1:8" x14ac:dyDescent="0.2">
      <c r="A430" s="531">
        <v>483</v>
      </c>
      <c r="B430" s="547">
        <v>14.26</v>
      </c>
      <c r="C430" s="539"/>
      <c r="D430" s="540">
        <v>30089</v>
      </c>
      <c r="E430" s="541"/>
      <c r="F430" s="540">
        <f t="shared" si="19"/>
        <v>35337</v>
      </c>
      <c r="G430" s="542">
        <f t="shared" si="18"/>
        <v>25320</v>
      </c>
      <c r="H430" s="543">
        <v>866</v>
      </c>
    </row>
    <row r="431" spans="1:8" x14ac:dyDescent="0.2">
      <c r="A431" s="531">
        <v>484</v>
      </c>
      <c r="B431" s="547">
        <v>14.26</v>
      </c>
      <c r="C431" s="539"/>
      <c r="D431" s="540">
        <v>30089</v>
      </c>
      <c r="E431" s="541"/>
      <c r="F431" s="540">
        <f t="shared" si="19"/>
        <v>35337</v>
      </c>
      <c r="G431" s="542">
        <f t="shared" si="18"/>
        <v>25320</v>
      </c>
      <c r="H431" s="543">
        <v>866</v>
      </c>
    </row>
    <row r="432" spans="1:8" x14ac:dyDescent="0.2">
      <c r="A432" s="531">
        <v>485</v>
      </c>
      <c r="B432" s="547">
        <v>14.26</v>
      </c>
      <c r="C432" s="539"/>
      <c r="D432" s="540">
        <v>30089</v>
      </c>
      <c r="E432" s="541"/>
      <c r="F432" s="540">
        <f t="shared" si="19"/>
        <v>35337</v>
      </c>
      <c r="G432" s="542">
        <f t="shared" si="18"/>
        <v>25320</v>
      </c>
      <c r="H432" s="543">
        <v>866</v>
      </c>
    </row>
    <row r="433" spans="1:8" x14ac:dyDescent="0.2">
      <c r="A433" s="531">
        <v>486</v>
      </c>
      <c r="B433" s="547">
        <v>14.26</v>
      </c>
      <c r="C433" s="539"/>
      <c r="D433" s="540">
        <v>30089</v>
      </c>
      <c r="E433" s="541"/>
      <c r="F433" s="540">
        <f t="shared" si="19"/>
        <v>35337</v>
      </c>
      <c r="G433" s="542">
        <f t="shared" si="18"/>
        <v>25320</v>
      </c>
      <c r="H433" s="543">
        <v>866</v>
      </c>
    </row>
    <row r="434" spans="1:8" x14ac:dyDescent="0.2">
      <c r="A434" s="531">
        <v>487</v>
      </c>
      <c r="B434" s="547">
        <v>14.26</v>
      </c>
      <c r="C434" s="539"/>
      <c r="D434" s="540">
        <v>30089</v>
      </c>
      <c r="E434" s="541"/>
      <c r="F434" s="540">
        <f t="shared" si="19"/>
        <v>35337</v>
      </c>
      <c r="G434" s="542">
        <f t="shared" si="18"/>
        <v>25320</v>
      </c>
      <c r="H434" s="543">
        <v>866</v>
      </c>
    </row>
    <row r="435" spans="1:8" x14ac:dyDescent="0.2">
      <c r="A435" s="531">
        <v>488</v>
      </c>
      <c r="B435" s="547">
        <v>14.26</v>
      </c>
      <c r="C435" s="539"/>
      <c r="D435" s="540">
        <v>30089</v>
      </c>
      <c r="E435" s="541"/>
      <c r="F435" s="540">
        <f t="shared" si="19"/>
        <v>35337</v>
      </c>
      <c r="G435" s="542">
        <f t="shared" si="18"/>
        <v>25320</v>
      </c>
      <c r="H435" s="543">
        <v>866</v>
      </c>
    </row>
    <row r="436" spans="1:8" x14ac:dyDescent="0.2">
      <c r="A436" s="531">
        <v>489</v>
      </c>
      <c r="B436" s="547">
        <v>14.26</v>
      </c>
      <c r="C436" s="539"/>
      <c r="D436" s="540">
        <v>30089</v>
      </c>
      <c r="E436" s="541"/>
      <c r="F436" s="540">
        <f t="shared" si="19"/>
        <v>35337</v>
      </c>
      <c r="G436" s="542">
        <f t="shared" si="18"/>
        <v>25320</v>
      </c>
      <c r="H436" s="543">
        <v>866</v>
      </c>
    </row>
    <row r="437" spans="1:8" x14ac:dyDescent="0.2">
      <c r="A437" s="531">
        <v>490</v>
      </c>
      <c r="B437" s="547">
        <v>14.26</v>
      </c>
      <c r="C437" s="539"/>
      <c r="D437" s="540">
        <v>30089</v>
      </c>
      <c r="E437" s="541"/>
      <c r="F437" s="540">
        <f t="shared" si="19"/>
        <v>35337</v>
      </c>
      <c r="G437" s="542">
        <f t="shared" si="18"/>
        <v>25320</v>
      </c>
      <c r="H437" s="543">
        <v>866</v>
      </c>
    </row>
    <row r="438" spans="1:8" x14ac:dyDescent="0.2">
      <c r="A438" s="531">
        <v>491</v>
      </c>
      <c r="B438" s="547">
        <v>14.26</v>
      </c>
      <c r="C438" s="539"/>
      <c r="D438" s="540">
        <v>30089</v>
      </c>
      <c r="E438" s="541"/>
      <c r="F438" s="540">
        <f t="shared" si="19"/>
        <v>35337</v>
      </c>
      <c r="G438" s="542">
        <f t="shared" si="18"/>
        <v>25320</v>
      </c>
      <c r="H438" s="543">
        <v>866</v>
      </c>
    </row>
    <row r="439" spans="1:8" x14ac:dyDescent="0.2">
      <c r="A439" s="531">
        <v>492</v>
      </c>
      <c r="B439" s="547">
        <v>14.26</v>
      </c>
      <c r="C439" s="539"/>
      <c r="D439" s="540">
        <v>30089</v>
      </c>
      <c r="E439" s="541"/>
      <c r="F439" s="540">
        <f t="shared" si="19"/>
        <v>35337</v>
      </c>
      <c r="G439" s="542">
        <f t="shared" si="18"/>
        <v>25320</v>
      </c>
      <c r="H439" s="543">
        <v>866</v>
      </c>
    </row>
    <row r="440" spans="1:8" x14ac:dyDescent="0.2">
      <c r="A440" s="531">
        <v>493</v>
      </c>
      <c r="B440" s="547">
        <v>14.26</v>
      </c>
      <c r="C440" s="539"/>
      <c r="D440" s="540">
        <v>30089</v>
      </c>
      <c r="E440" s="541"/>
      <c r="F440" s="540">
        <f t="shared" si="19"/>
        <v>35337</v>
      </c>
      <c r="G440" s="542">
        <f t="shared" si="18"/>
        <v>25320</v>
      </c>
      <c r="H440" s="543">
        <v>866</v>
      </c>
    </row>
    <row r="441" spans="1:8" x14ac:dyDescent="0.2">
      <c r="A441" s="531">
        <v>494</v>
      </c>
      <c r="B441" s="547">
        <v>14.26</v>
      </c>
      <c r="C441" s="539"/>
      <c r="D441" s="540">
        <v>30089</v>
      </c>
      <c r="E441" s="541"/>
      <c r="F441" s="540">
        <f t="shared" si="19"/>
        <v>35337</v>
      </c>
      <c r="G441" s="542">
        <f t="shared" si="18"/>
        <v>25320</v>
      </c>
      <c r="H441" s="543">
        <v>866</v>
      </c>
    </row>
    <row r="442" spans="1:8" x14ac:dyDescent="0.2">
      <c r="A442" s="531">
        <v>495</v>
      </c>
      <c r="B442" s="547">
        <v>14.26</v>
      </c>
      <c r="C442" s="539"/>
      <c r="D442" s="540">
        <v>30089</v>
      </c>
      <c r="E442" s="541"/>
      <c r="F442" s="540">
        <f t="shared" si="19"/>
        <v>35337</v>
      </c>
      <c r="G442" s="542">
        <f t="shared" si="18"/>
        <v>25320</v>
      </c>
      <c r="H442" s="543">
        <v>866</v>
      </c>
    </row>
    <row r="443" spans="1:8" x14ac:dyDescent="0.2">
      <c r="A443" s="531">
        <v>496</v>
      </c>
      <c r="B443" s="547">
        <v>14.26</v>
      </c>
      <c r="C443" s="539"/>
      <c r="D443" s="540">
        <v>30089</v>
      </c>
      <c r="E443" s="541"/>
      <c r="F443" s="540">
        <f t="shared" si="19"/>
        <v>35337</v>
      </c>
      <c r="G443" s="542">
        <f t="shared" si="18"/>
        <v>25320</v>
      </c>
      <c r="H443" s="543">
        <v>866</v>
      </c>
    </row>
    <row r="444" spans="1:8" x14ac:dyDescent="0.2">
      <c r="A444" s="531">
        <v>497</v>
      </c>
      <c r="B444" s="547">
        <v>14.26</v>
      </c>
      <c r="C444" s="539"/>
      <c r="D444" s="540">
        <v>30089</v>
      </c>
      <c r="E444" s="541"/>
      <c r="F444" s="540">
        <f t="shared" si="19"/>
        <v>35337</v>
      </c>
      <c r="G444" s="542">
        <f t="shared" si="18"/>
        <v>25320</v>
      </c>
      <c r="H444" s="543">
        <v>866</v>
      </c>
    </row>
    <row r="445" spans="1:8" x14ac:dyDescent="0.2">
      <c r="A445" s="531">
        <v>498</v>
      </c>
      <c r="B445" s="547">
        <v>14.26</v>
      </c>
      <c r="C445" s="539"/>
      <c r="D445" s="540">
        <v>30089</v>
      </c>
      <c r="E445" s="541"/>
      <c r="F445" s="540">
        <f t="shared" si="19"/>
        <v>35337</v>
      </c>
      <c r="G445" s="542">
        <f t="shared" si="18"/>
        <v>25320</v>
      </c>
      <c r="H445" s="543">
        <v>866</v>
      </c>
    </row>
    <row r="446" spans="1:8" x14ac:dyDescent="0.2">
      <c r="A446" s="531">
        <v>499</v>
      </c>
      <c r="B446" s="547">
        <v>14.26</v>
      </c>
      <c r="C446" s="539"/>
      <c r="D446" s="540">
        <v>30089</v>
      </c>
      <c r="E446" s="541"/>
      <c r="F446" s="540">
        <f t="shared" si="19"/>
        <v>35337</v>
      </c>
      <c r="G446" s="542">
        <f t="shared" si="18"/>
        <v>25320</v>
      </c>
      <c r="H446" s="543">
        <v>866</v>
      </c>
    </row>
    <row r="447" spans="1:8" x14ac:dyDescent="0.2">
      <c r="A447" s="531">
        <v>500</v>
      </c>
      <c r="B447" s="547">
        <v>14.26</v>
      </c>
      <c r="C447" s="539"/>
      <c r="D447" s="540">
        <v>30089</v>
      </c>
      <c r="E447" s="541"/>
      <c r="F447" s="540">
        <f t="shared" si="19"/>
        <v>35337</v>
      </c>
      <c r="G447" s="542">
        <f t="shared" si="18"/>
        <v>25320</v>
      </c>
      <c r="H447" s="543">
        <v>866</v>
      </c>
    </row>
    <row r="448" spans="1:8" x14ac:dyDescent="0.2">
      <c r="A448" s="531">
        <v>501</v>
      </c>
      <c r="B448" s="547">
        <v>14.26</v>
      </c>
      <c r="C448" s="539"/>
      <c r="D448" s="540">
        <v>30089</v>
      </c>
      <c r="E448" s="541"/>
      <c r="F448" s="540">
        <f t="shared" si="19"/>
        <v>35337</v>
      </c>
      <c r="G448" s="542">
        <f t="shared" si="18"/>
        <v>25320</v>
      </c>
      <c r="H448" s="543">
        <v>866</v>
      </c>
    </row>
    <row r="449" spans="1:8" x14ac:dyDescent="0.2">
      <c r="A449" s="531">
        <v>502</v>
      </c>
      <c r="B449" s="547">
        <v>14.26</v>
      </c>
      <c r="C449" s="539"/>
      <c r="D449" s="540">
        <v>30089</v>
      </c>
      <c r="E449" s="541"/>
      <c r="F449" s="540">
        <f t="shared" si="19"/>
        <v>35337</v>
      </c>
      <c r="G449" s="542">
        <f t="shared" si="18"/>
        <v>25320</v>
      </c>
      <c r="H449" s="543">
        <v>866</v>
      </c>
    </row>
    <row r="450" spans="1:8" x14ac:dyDescent="0.2">
      <c r="A450" s="531">
        <v>503</v>
      </c>
      <c r="B450" s="547">
        <v>14.26</v>
      </c>
      <c r="C450" s="539"/>
      <c r="D450" s="540">
        <v>30089</v>
      </c>
      <c r="E450" s="541"/>
      <c r="F450" s="540">
        <f t="shared" si="19"/>
        <v>35337</v>
      </c>
      <c r="G450" s="542">
        <f t="shared" si="18"/>
        <v>25320</v>
      </c>
      <c r="H450" s="543">
        <v>866</v>
      </c>
    </row>
    <row r="451" spans="1:8" x14ac:dyDescent="0.2">
      <c r="A451" s="531">
        <v>504</v>
      </c>
      <c r="B451" s="547">
        <v>14.26</v>
      </c>
      <c r="C451" s="539"/>
      <c r="D451" s="540">
        <v>30089</v>
      </c>
      <c r="E451" s="541"/>
      <c r="F451" s="540">
        <f t="shared" si="19"/>
        <v>35337</v>
      </c>
      <c r="G451" s="542">
        <f t="shared" si="18"/>
        <v>25320</v>
      </c>
      <c r="H451" s="543">
        <v>866</v>
      </c>
    </row>
    <row r="452" spans="1:8" x14ac:dyDescent="0.2">
      <c r="A452" s="531">
        <v>505</v>
      </c>
      <c r="B452" s="547">
        <v>14.26</v>
      </c>
      <c r="C452" s="539"/>
      <c r="D452" s="540">
        <v>30089</v>
      </c>
      <c r="E452" s="541"/>
      <c r="F452" s="540">
        <f t="shared" si="19"/>
        <v>35337</v>
      </c>
      <c r="G452" s="542">
        <f t="shared" si="18"/>
        <v>25320</v>
      </c>
      <c r="H452" s="543">
        <v>866</v>
      </c>
    </row>
    <row r="453" spans="1:8" x14ac:dyDescent="0.2">
      <c r="A453" s="531">
        <v>506</v>
      </c>
      <c r="B453" s="547">
        <v>14.26</v>
      </c>
      <c r="C453" s="539"/>
      <c r="D453" s="540">
        <v>30089</v>
      </c>
      <c r="E453" s="541"/>
      <c r="F453" s="540">
        <f t="shared" si="19"/>
        <v>35337</v>
      </c>
      <c r="G453" s="542">
        <f t="shared" si="18"/>
        <v>25320</v>
      </c>
      <c r="H453" s="543">
        <v>866</v>
      </c>
    </row>
    <row r="454" spans="1:8" x14ac:dyDescent="0.2">
      <c r="A454" s="531">
        <v>507</v>
      </c>
      <c r="B454" s="547">
        <v>14.26</v>
      </c>
      <c r="C454" s="539"/>
      <c r="D454" s="540">
        <v>30089</v>
      </c>
      <c r="E454" s="541"/>
      <c r="F454" s="540">
        <f t="shared" si="19"/>
        <v>35337</v>
      </c>
      <c r="G454" s="542">
        <f t="shared" si="18"/>
        <v>25320</v>
      </c>
      <c r="H454" s="543">
        <v>866</v>
      </c>
    </row>
    <row r="455" spans="1:8" x14ac:dyDescent="0.2">
      <c r="A455" s="531">
        <v>508</v>
      </c>
      <c r="B455" s="547">
        <v>14.26</v>
      </c>
      <c r="C455" s="539"/>
      <c r="D455" s="540">
        <v>30089</v>
      </c>
      <c r="E455" s="541"/>
      <c r="F455" s="540">
        <f t="shared" si="19"/>
        <v>35337</v>
      </c>
      <c r="G455" s="542">
        <f t="shared" si="18"/>
        <v>25320</v>
      </c>
      <c r="H455" s="543">
        <v>866</v>
      </c>
    </row>
    <row r="456" spans="1:8" x14ac:dyDescent="0.2">
      <c r="A456" s="531">
        <v>509</v>
      </c>
      <c r="B456" s="547">
        <v>14.26</v>
      </c>
      <c r="C456" s="539"/>
      <c r="D456" s="540">
        <v>30089</v>
      </c>
      <c r="E456" s="541"/>
      <c r="F456" s="540">
        <f t="shared" si="19"/>
        <v>35337</v>
      </c>
      <c r="G456" s="542">
        <f t="shared" si="18"/>
        <v>25320</v>
      </c>
      <c r="H456" s="543">
        <v>866</v>
      </c>
    </row>
    <row r="457" spans="1:8" x14ac:dyDescent="0.2">
      <c r="A457" s="531">
        <v>510</v>
      </c>
      <c r="B457" s="547">
        <v>14.26</v>
      </c>
      <c r="C457" s="539"/>
      <c r="D457" s="540">
        <v>30089</v>
      </c>
      <c r="E457" s="541"/>
      <c r="F457" s="540">
        <f t="shared" si="19"/>
        <v>35337</v>
      </c>
      <c r="G457" s="542">
        <f t="shared" si="18"/>
        <v>25320</v>
      </c>
      <c r="H457" s="543">
        <v>866</v>
      </c>
    </row>
    <row r="458" spans="1:8" x14ac:dyDescent="0.2">
      <c r="A458" s="531">
        <v>511</v>
      </c>
      <c r="B458" s="547">
        <v>14.26</v>
      </c>
      <c r="C458" s="539"/>
      <c r="D458" s="540">
        <v>30089</v>
      </c>
      <c r="E458" s="541"/>
      <c r="F458" s="540">
        <f t="shared" si="19"/>
        <v>35337</v>
      </c>
      <c r="G458" s="542">
        <f t="shared" si="18"/>
        <v>25320</v>
      </c>
      <c r="H458" s="543">
        <v>866</v>
      </c>
    </row>
    <row r="459" spans="1:8" x14ac:dyDescent="0.2">
      <c r="A459" s="531">
        <v>512</v>
      </c>
      <c r="B459" s="547">
        <v>14.26</v>
      </c>
      <c r="C459" s="539"/>
      <c r="D459" s="540">
        <v>30089</v>
      </c>
      <c r="E459" s="541"/>
      <c r="F459" s="540">
        <f t="shared" si="19"/>
        <v>35337</v>
      </c>
      <c r="G459" s="542">
        <f t="shared" si="18"/>
        <v>25320</v>
      </c>
      <c r="H459" s="543">
        <v>866</v>
      </c>
    </row>
    <row r="460" spans="1:8" x14ac:dyDescent="0.2">
      <c r="A460" s="531">
        <v>513</v>
      </c>
      <c r="B460" s="547">
        <v>14.26</v>
      </c>
      <c r="C460" s="539"/>
      <c r="D460" s="540">
        <v>30089</v>
      </c>
      <c r="E460" s="541"/>
      <c r="F460" s="540">
        <f t="shared" si="19"/>
        <v>35337</v>
      </c>
      <c r="G460" s="542">
        <f t="shared" si="18"/>
        <v>25320</v>
      </c>
      <c r="H460" s="543">
        <v>866</v>
      </c>
    </row>
    <row r="461" spans="1:8" x14ac:dyDescent="0.2">
      <c r="A461" s="531">
        <v>514</v>
      </c>
      <c r="B461" s="547">
        <v>14.26</v>
      </c>
      <c r="C461" s="539"/>
      <c r="D461" s="540">
        <v>30089</v>
      </c>
      <c r="E461" s="541"/>
      <c r="F461" s="540">
        <f t="shared" si="19"/>
        <v>35337</v>
      </c>
      <c r="G461" s="542">
        <f t="shared" si="18"/>
        <v>25320</v>
      </c>
      <c r="H461" s="543">
        <v>866</v>
      </c>
    </row>
    <row r="462" spans="1:8" x14ac:dyDescent="0.2">
      <c r="A462" s="531">
        <v>515</v>
      </c>
      <c r="B462" s="547">
        <v>14.26</v>
      </c>
      <c r="C462" s="539"/>
      <c r="D462" s="540">
        <v>30089</v>
      </c>
      <c r="E462" s="541"/>
      <c r="F462" s="540">
        <f t="shared" si="19"/>
        <v>35337</v>
      </c>
      <c r="G462" s="542">
        <f t="shared" si="18"/>
        <v>25320</v>
      </c>
      <c r="H462" s="543">
        <v>866</v>
      </c>
    </row>
    <row r="463" spans="1:8" x14ac:dyDescent="0.2">
      <c r="A463" s="531">
        <v>516</v>
      </c>
      <c r="B463" s="547">
        <v>14.26</v>
      </c>
      <c r="C463" s="539"/>
      <c r="D463" s="540">
        <v>30089</v>
      </c>
      <c r="E463" s="541"/>
      <c r="F463" s="540">
        <f t="shared" si="19"/>
        <v>35337</v>
      </c>
      <c r="G463" s="542">
        <f t="shared" si="18"/>
        <v>25320</v>
      </c>
      <c r="H463" s="543">
        <v>866</v>
      </c>
    </row>
    <row r="464" spans="1:8" x14ac:dyDescent="0.2">
      <c r="A464" s="531">
        <v>517</v>
      </c>
      <c r="B464" s="547">
        <v>14.26</v>
      </c>
      <c r="C464" s="539"/>
      <c r="D464" s="540">
        <v>30089</v>
      </c>
      <c r="E464" s="541"/>
      <c r="F464" s="540">
        <f t="shared" si="19"/>
        <v>35337</v>
      </c>
      <c r="G464" s="542">
        <f t="shared" ref="G464:G477" si="20">ROUND(12*(1/B464*D464),0)</f>
        <v>25320</v>
      </c>
      <c r="H464" s="543">
        <v>866</v>
      </c>
    </row>
    <row r="465" spans="1:8" x14ac:dyDescent="0.2">
      <c r="A465" s="531">
        <v>518</v>
      </c>
      <c r="B465" s="547">
        <v>14.26</v>
      </c>
      <c r="C465" s="539"/>
      <c r="D465" s="540">
        <v>30089</v>
      </c>
      <c r="E465" s="541"/>
      <c r="F465" s="540">
        <f t="shared" si="19"/>
        <v>35337</v>
      </c>
      <c r="G465" s="542">
        <f t="shared" si="20"/>
        <v>25320</v>
      </c>
      <c r="H465" s="543">
        <v>866</v>
      </c>
    </row>
    <row r="466" spans="1:8" x14ac:dyDescent="0.2">
      <c r="A466" s="531">
        <v>519</v>
      </c>
      <c r="B466" s="547">
        <v>14.26</v>
      </c>
      <c r="C466" s="539"/>
      <c r="D466" s="540">
        <v>30089</v>
      </c>
      <c r="E466" s="541"/>
      <c r="F466" s="540">
        <f t="shared" ref="F466:F477" si="21">ROUND(12*1.3614*(1/B466*D466)+H466,0)</f>
        <v>35337</v>
      </c>
      <c r="G466" s="542">
        <f t="shared" si="20"/>
        <v>25320</v>
      </c>
      <c r="H466" s="543">
        <v>866</v>
      </c>
    </row>
    <row r="467" spans="1:8" x14ac:dyDescent="0.2">
      <c r="A467" s="531">
        <v>520</v>
      </c>
      <c r="B467" s="547">
        <v>14.26</v>
      </c>
      <c r="C467" s="539"/>
      <c r="D467" s="540">
        <v>30089</v>
      </c>
      <c r="E467" s="541"/>
      <c r="F467" s="540">
        <f t="shared" si="21"/>
        <v>35337</v>
      </c>
      <c r="G467" s="542">
        <f t="shared" si="20"/>
        <v>25320</v>
      </c>
      <c r="H467" s="543">
        <v>866</v>
      </c>
    </row>
    <row r="468" spans="1:8" x14ac:dyDescent="0.2">
      <c r="A468" s="531">
        <v>521</v>
      </c>
      <c r="B468" s="547">
        <v>14.26</v>
      </c>
      <c r="C468" s="539"/>
      <c r="D468" s="540">
        <v>30089</v>
      </c>
      <c r="E468" s="541"/>
      <c r="F468" s="540">
        <f t="shared" si="21"/>
        <v>35337</v>
      </c>
      <c r="G468" s="542">
        <f t="shared" si="20"/>
        <v>25320</v>
      </c>
      <c r="H468" s="543">
        <v>866</v>
      </c>
    </row>
    <row r="469" spans="1:8" x14ac:dyDescent="0.2">
      <c r="A469" s="531">
        <v>522</v>
      </c>
      <c r="B469" s="547">
        <v>14.26</v>
      </c>
      <c r="C469" s="539"/>
      <c r="D469" s="540">
        <v>30089</v>
      </c>
      <c r="E469" s="541"/>
      <c r="F469" s="540">
        <f t="shared" si="21"/>
        <v>35337</v>
      </c>
      <c r="G469" s="542">
        <f t="shared" si="20"/>
        <v>25320</v>
      </c>
      <c r="H469" s="543">
        <v>866</v>
      </c>
    </row>
    <row r="470" spans="1:8" x14ac:dyDescent="0.2">
      <c r="A470" s="531">
        <v>523</v>
      </c>
      <c r="B470" s="547">
        <v>14.26</v>
      </c>
      <c r="C470" s="539"/>
      <c r="D470" s="540">
        <v>30089</v>
      </c>
      <c r="E470" s="541"/>
      <c r="F470" s="540">
        <f t="shared" si="21"/>
        <v>35337</v>
      </c>
      <c r="G470" s="542">
        <f t="shared" si="20"/>
        <v>25320</v>
      </c>
      <c r="H470" s="543">
        <v>866</v>
      </c>
    </row>
    <row r="471" spans="1:8" x14ac:dyDescent="0.2">
      <c r="A471" s="531">
        <v>524</v>
      </c>
      <c r="B471" s="547">
        <v>14.26</v>
      </c>
      <c r="C471" s="539"/>
      <c r="D471" s="540">
        <v>30089</v>
      </c>
      <c r="E471" s="541"/>
      <c r="F471" s="540">
        <f t="shared" si="21"/>
        <v>35337</v>
      </c>
      <c r="G471" s="542">
        <f t="shared" si="20"/>
        <v>25320</v>
      </c>
      <c r="H471" s="543">
        <v>866</v>
      </c>
    </row>
    <row r="472" spans="1:8" x14ac:dyDescent="0.2">
      <c r="A472" s="531">
        <v>525</v>
      </c>
      <c r="B472" s="547">
        <v>14.26</v>
      </c>
      <c r="C472" s="539"/>
      <c r="D472" s="540">
        <v>30089</v>
      </c>
      <c r="E472" s="541"/>
      <c r="F472" s="540">
        <f t="shared" si="21"/>
        <v>35337</v>
      </c>
      <c r="G472" s="542">
        <f t="shared" si="20"/>
        <v>25320</v>
      </c>
      <c r="H472" s="543">
        <v>866</v>
      </c>
    </row>
    <row r="473" spans="1:8" x14ac:dyDescent="0.2">
      <c r="A473" s="531">
        <v>526</v>
      </c>
      <c r="B473" s="547">
        <v>14.26</v>
      </c>
      <c r="C473" s="539"/>
      <c r="D473" s="540">
        <v>30089</v>
      </c>
      <c r="E473" s="541"/>
      <c r="F473" s="540">
        <f t="shared" si="21"/>
        <v>35337</v>
      </c>
      <c r="G473" s="542">
        <f t="shared" si="20"/>
        <v>25320</v>
      </c>
      <c r="H473" s="543">
        <v>866</v>
      </c>
    </row>
    <row r="474" spans="1:8" x14ac:dyDescent="0.2">
      <c r="A474" s="531">
        <v>527</v>
      </c>
      <c r="B474" s="547">
        <v>14.26</v>
      </c>
      <c r="C474" s="539"/>
      <c r="D474" s="540">
        <v>30089</v>
      </c>
      <c r="E474" s="541"/>
      <c r="F474" s="540">
        <f t="shared" si="21"/>
        <v>35337</v>
      </c>
      <c r="G474" s="542">
        <f t="shared" si="20"/>
        <v>25320</v>
      </c>
      <c r="H474" s="543">
        <v>866</v>
      </c>
    </row>
    <row r="475" spans="1:8" x14ac:dyDescent="0.2">
      <c r="A475" s="531">
        <v>528</v>
      </c>
      <c r="B475" s="547">
        <v>14.26</v>
      </c>
      <c r="C475" s="539"/>
      <c r="D475" s="540">
        <v>30089</v>
      </c>
      <c r="E475" s="541"/>
      <c r="F475" s="540">
        <f t="shared" si="21"/>
        <v>35337</v>
      </c>
      <c r="G475" s="542">
        <f t="shared" si="20"/>
        <v>25320</v>
      </c>
      <c r="H475" s="543">
        <v>866</v>
      </c>
    </row>
    <row r="476" spans="1:8" x14ac:dyDescent="0.2">
      <c r="A476" s="531">
        <v>529</v>
      </c>
      <c r="B476" s="547">
        <v>14.26</v>
      </c>
      <c r="C476" s="539"/>
      <c r="D476" s="540">
        <v>30089</v>
      </c>
      <c r="E476" s="541"/>
      <c r="F476" s="540">
        <f t="shared" si="21"/>
        <v>35337</v>
      </c>
      <c r="G476" s="542">
        <f t="shared" si="20"/>
        <v>25320</v>
      </c>
      <c r="H476" s="543">
        <v>866</v>
      </c>
    </row>
    <row r="477" spans="1:8" ht="13.5" thickBot="1" x14ac:dyDescent="0.25">
      <c r="A477" s="548">
        <v>530</v>
      </c>
      <c r="B477" s="549">
        <v>14.26</v>
      </c>
      <c r="C477" s="550"/>
      <c r="D477" s="551">
        <v>30089</v>
      </c>
      <c r="E477" s="552"/>
      <c r="F477" s="551">
        <f t="shared" si="21"/>
        <v>35337</v>
      </c>
      <c r="G477" s="553">
        <f t="shared" si="20"/>
        <v>25320</v>
      </c>
      <c r="H477" s="554">
        <v>866</v>
      </c>
    </row>
  </sheetData>
  <mergeCells count="2">
    <mergeCell ref="A13:B13"/>
    <mergeCell ref="G14:H14"/>
  </mergeCells>
  <pageMargins left="0.59055118110236227" right="0.39370078740157483" top="0.98425196850393704" bottom="0.98425196850393704" header="0.51181102362204722" footer="0.51181102362204722"/>
  <pageSetup paperSize="9" scale="98" fitToHeight="13" orientation="portrait" r:id="rId1"/>
  <headerFooter alignWithMargins="0">
    <oddHeader>&amp;LKrajský úřad Plzeňského kraje&amp;R3. 3. 2017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17</vt:i4>
      </vt:variant>
    </vt:vector>
  </HeadingPairs>
  <TitlesOfParts>
    <vt:vector size="35" baseType="lpstr">
      <vt:lpstr>Kr_norm17</vt:lpstr>
      <vt:lpstr>Norm-obory17</vt:lpstr>
      <vt:lpstr>Příplatky17ver</vt:lpstr>
      <vt:lpstr>příl.1</vt:lpstr>
      <vt:lpstr>příl.1a</vt:lpstr>
      <vt:lpstr>příl.1b</vt:lpstr>
      <vt:lpstr>příl.2</vt:lpstr>
      <vt:lpstr>příl.2a</vt:lpstr>
      <vt:lpstr>příl.2b</vt:lpstr>
      <vt:lpstr>příl.2c</vt:lpstr>
      <vt:lpstr>příl.3</vt:lpstr>
      <vt:lpstr>příl.4</vt:lpstr>
      <vt:lpstr>příl.4a</vt:lpstr>
      <vt:lpstr>příl.4b</vt:lpstr>
      <vt:lpstr>příl.4c</vt:lpstr>
      <vt:lpstr>příl.5</vt:lpstr>
      <vt:lpstr>příl.5a</vt:lpstr>
      <vt:lpstr>List1</vt:lpstr>
      <vt:lpstr>Kr_norm17!Názvy_tisku</vt:lpstr>
      <vt:lpstr>'Norm-obory17'!Názvy_tisku</vt:lpstr>
      <vt:lpstr>příl.1!Názvy_tisku</vt:lpstr>
      <vt:lpstr>příl.1a!Názvy_tisku</vt:lpstr>
      <vt:lpstr>příl.1b!Názvy_tisku</vt:lpstr>
      <vt:lpstr>příl.2!Názvy_tisku</vt:lpstr>
      <vt:lpstr>příl.2a!Názvy_tisku</vt:lpstr>
      <vt:lpstr>příl.2b!Názvy_tisku</vt:lpstr>
      <vt:lpstr>příl.2c!Názvy_tisku</vt:lpstr>
      <vt:lpstr>příl.3!Názvy_tisku</vt:lpstr>
      <vt:lpstr>příl.4!Názvy_tisku</vt:lpstr>
      <vt:lpstr>příl.4a!Názvy_tisku</vt:lpstr>
      <vt:lpstr>příl.4b!Názvy_tisku</vt:lpstr>
      <vt:lpstr>příl.4c!Názvy_tisku</vt:lpstr>
      <vt:lpstr>příl.5!Názvy_tisku</vt:lpstr>
      <vt:lpstr>příl.5a!Názvy_tisku</vt:lpstr>
      <vt:lpstr>Příplatky17ver!Názvy_tisku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2017-03-03T08:43:53Z</cp:lastPrinted>
  <dcterms:created xsi:type="dcterms:W3CDTF">2017-02-28T10:47:44Z</dcterms:created>
  <dcterms:modified xsi:type="dcterms:W3CDTF">2017-03-03T08:46:48Z</dcterms:modified>
</cp:coreProperties>
</file>